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suleimenova\Desktop\СТАТ замена\"/>
    </mc:Choice>
  </mc:AlternateContent>
  <bookViews>
    <workbookView xWindow="0" yWindow="0" windowWidth="28800" windowHeight="12300" tabRatio="893"/>
  </bookViews>
  <sheets>
    <sheet name="табл 1" sheetId="81" r:id="rId1"/>
    <sheet name="табл 2 " sheetId="83" r:id="rId2"/>
    <sheet name="табл 3" sheetId="3" r:id="rId3"/>
    <sheet name="табл 4" sheetId="99" r:id="rId4"/>
    <sheet name="табл 5" sheetId="5" r:id="rId5"/>
    <sheet name="табл 6" sheetId="6" r:id="rId6"/>
    <sheet name="табл 7" sheetId="53" r:id="rId7"/>
    <sheet name="табл 8 (дох)" sheetId="10" r:id="rId8"/>
    <sheet name="табл 8 (расх)" sheetId="47" r:id="rId9"/>
    <sheet name="табл 9" sheetId="9" r:id="rId10"/>
    <sheet name="табл 10" sheetId="8" r:id="rId11"/>
    <sheet name="таб 11" sheetId="68" r:id="rId12"/>
    <sheet name="табл 12" sheetId="12" r:id="rId13"/>
    <sheet name="табл 12.1" sheetId="28" r:id="rId14"/>
    <sheet name="табл 12.2" sheetId="27" r:id="rId15"/>
    <sheet name="табл 12.3" sheetId="29" r:id="rId16"/>
    <sheet name="табл 12.4" sheetId="32" r:id="rId17"/>
    <sheet name="табл 12.5" sheetId="31" r:id="rId18"/>
    <sheet name="табл 12.6" sheetId="69" r:id="rId19"/>
    <sheet name="табл 12.7" sheetId="35" r:id="rId20"/>
    <sheet name="табл 12.8" sheetId="34" r:id="rId21"/>
    <sheet name="табл 12.9" sheetId="33" r:id="rId22"/>
    <sheet name="табл 12.10" sheetId="38" r:id="rId23"/>
    <sheet name="табл 12.11" sheetId="37" r:id="rId24"/>
    <sheet name="табл 12.12" sheetId="36" r:id="rId25"/>
    <sheet name="табл 12.13" sheetId="41" r:id="rId26"/>
    <sheet name="табл 12.14" sheetId="40" r:id="rId27"/>
    <sheet name="табл 12.15" sheetId="39" r:id="rId28"/>
    <sheet name="табл 12.16" sheetId="42" r:id="rId29"/>
    <sheet name="табл 12.17" sheetId="100" r:id="rId30"/>
    <sheet name="табл 13" sheetId="70" r:id="rId31"/>
    <sheet name="табл 14" sheetId="58" r:id="rId32"/>
    <sheet name="табл 15" sheetId="57" r:id="rId33"/>
    <sheet name="табл 16 кв" sheetId="60" r:id="rId34"/>
    <sheet name="табл 17" sheetId="13" r:id="rId35"/>
    <sheet name="табл 18" sheetId="73" r:id="rId36"/>
    <sheet name="табл 19 кв" sheetId="62" r:id="rId37"/>
    <sheet name="табл 20 кв" sheetId="74" r:id="rId38"/>
    <sheet name="табл 21 кв " sheetId="90" r:id="rId39"/>
    <sheet name="табл 22 кв" sheetId="75" r:id="rId40"/>
    <sheet name="таб 23" sheetId="82" r:id="rId41"/>
    <sheet name="табл 24 кв" sheetId="93" r:id="rId42"/>
    <sheet name="табл 25 кв" sheetId="94" r:id="rId43"/>
    <sheet name="табл 26 пг" sheetId="95" r:id="rId44"/>
    <sheet name="табл 27 пг" sheetId="96" r:id="rId45"/>
    <sheet name="табл 28" sheetId="97" r:id="rId46"/>
    <sheet name="табл 29" sheetId="98" r:id="rId47"/>
  </sheets>
  <definedNames>
    <definedName name="_xlnm._FilterDatabase" localSheetId="3" hidden="1">'табл 4'!$A$8:$I$282</definedName>
    <definedName name="_xlnm._FilterDatabase" localSheetId="7" hidden="1">'табл 8 (дох)'!$A$7:$G$165</definedName>
    <definedName name="_xlnm.Print_Titles" localSheetId="11">'таб 11'!$2:$3</definedName>
    <definedName name="_xlnm.Print_Titles" localSheetId="10">'табл 10'!$3:$4</definedName>
    <definedName name="_xlnm.Print_Titles" localSheetId="39">'табл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_xlnm.Print_Area" localSheetId="11">'таб 11'!$A$1:$F$99</definedName>
    <definedName name="_xlnm.Print_Area" localSheetId="40">'таб 23'!$A$1:$AL$43</definedName>
    <definedName name="_xlnm.Print_Area" localSheetId="0">'табл 1'!$A$1:$G$42</definedName>
    <definedName name="_xlnm.Print_Area" localSheetId="10">'табл 10'!$A$1:$F$103</definedName>
    <definedName name="_xlnm.Print_Area" localSheetId="12">'табл 12'!$A$1:$N$47</definedName>
    <definedName name="_xlnm.Print_Area" localSheetId="13">'табл 12.1'!$A$1:$G$46</definedName>
    <definedName name="_xlnm.Print_Area" localSheetId="22">'табл 12.10'!$A$1:$G$46</definedName>
    <definedName name="_xlnm.Print_Area" localSheetId="23">'табл 12.11'!$A$1:$G$46</definedName>
    <definedName name="_xlnm.Print_Area" localSheetId="24">'табл 12.12'!$A$1:$G$46</definedName>
    <definedName name="_xlnm.Print_Area" localSheetId="25">'табл 12.13'!$A$1:$G$46</definedName>
    <definedName name="_xlnm.Print_Area" localSheetId="26">'табл 12.14'!$A$1:$G$46</definedName>
    <definedName name="_xlnm.Print_Area" localSheetId="27">'табл 12.15'!$A$1:$G$46</definedName>
    <definedName name="_xlnm.Print_Area" localSheetId="28">'табл 12.16'!$A$1:$G$46</definedName>
    <definedName name="_xlnm.Print_Area" localSheetId="29">'табл 12.17'!$A$1:$F$46</definedName>
    <definedName name="_xlnm.Print_Area" localSheetId="14">'табл 12.2'!$A$1:$G$46</definedName>
    <definedName name="_xlnm.Print_Area" localSheetId="15">'табл 12.3'!$A$1:$G$46</definedName>
    <definedName name="_xlnm.Print_Area" localSheetId="16">'табл 12.4'!$A$1:$G$46</definedName>
    <definedName name="_xlnm.Print_Area" localSheetId="17">'табл 12.5'!$A$1:$G$46</definedName>
    <definedName name="_xlnm.Print_Area" localSheetId="18">'табл 12.6'!$A$1:$G$46</definedName>
    <definedName name="_xlnm.Print_Area" localSheetId="19">'табл 12.7'!$A$1:$G$46</definedName>
    <definedName name="_xlnm.Print_Area" localSheetId="20">'табл 12.8'!$A$1:$G$46</definedName>
    <definedName name="_xlnm.Print_Area" localSheetId="21">'табл 12.9'!$A$1:$G$46</definedName>
    <definedName name="_xlnm.Print_Area" localSheetId="30">'табл 13'!$A$1:$E$43</definedName>
    <definedName name="_xlnm.Print_Area" localSheetId="31">'табл 14'!$A$1:$F$16</definedName>
    <definedName name="_xlnm.Print_Area" localSheetId="34">'табл 17'!$A$1:$G$27</definedName>
    <definedName name="_xlnm.Print_Area" localSheetId="35">'табл 18'!$A$1:$E$15</definedName>
    <definedName name="_xlnm.Print_Area" localSheetId="36">'табл 19 кв'!$A$1:$E$7</definedName>
    <definedName name="_xlnm.Print_Area" localSheetId="1">'табл 2 '!$A$1:$J$41</definedName>
    <definedName name="_xlnm.Print_Area" localSheetId="37">'табл 20 кв'!$A$1:$N$24</definedName>
    <definedName name="_xlnm.Print_Area" localSheetId="38">'табл 21 кв '!$A$1:$N$28</definedName>
    <definedName name="_xlnm.Print_Area" localSheetId="41">'табл 24 кв'!$A$1:$F$30</definedName>
    <definedName name="_xlnm.Print_Area" localSheetId="42">'табл 25 кв'!$A$1:$F$29</definedName>
    <definedName name="_xlnm.Print_Area" localSheetId="43">'табл 26 пг'!$A$1:$G$37</definedName>
    <definedName name="_xlnm.Print_Area" localSheetId="44">'табл 27 пг'!$A$1:$F$28</definedName>
    <definedName name="_xlnm.Print_Area" localSheetId="45">'табл 28'!$A$1:$C$47</definedName>
    <definedName name="_xlnm.Print_Area" localSheetId="46">'табл 29'!$A$1:$I$18</definedName>
    <definedName name="_xlnm.Print_Area" localSheetId="2">'табл 3'!$A$1:$N$48</definedName>
    <definedName name="_xlnm.Print_Area" localSheetId="3">'табл 4'!$A$1:$G$285</definedName>
    <definedName name="_xlnm.Print_Area" localSheetId="4">'табл 5'!$A$1:$D$242</definedName>
    <definedName name="_xlnm.Print_Area" localSheetId="5">'табл 6'!$A$1:$E$36</definedName>
    <definedName name="_xlnm.Print_Area" localSheetId="6">'табл 7'!$A$1:$N$46</definedName>
    <definedName name="_xlnm.Print_Area" localSheetId="7">'табл 8 (дох)'!$A$1:$G$208</definedName>
    <definedName name="_xlnm.Print_Area" localSheetId="8">'табл 8 (расх)'!$A$1:$G$625</definedName>
    <definedName name="_xlnm.Print_Area" localSheetId="9">'табл 9'!$A$1:$D$47</definedName>
  </definedNames>
  <calcPr calcId="162913"/>
</workbook>
</file>

<file path=xl/calcChain.xml><?xml version="1.0" encoding="utf-8"?>
<calcChain xmlns="http://schemas.openxmlformats.org/spreadsheetml/2006/main">
  <c r="B19" i="60" l="1"/>
  <c r="C18" i="60"/>
  <c r="C17" i="60"/>
  <c r="C15" i="60"/>
  <c r="C14" i="60"/>
  <c r="C13" i="60" s="1"/>
  <c r="B12" i="60"/>
  <c r="B11" i="60"/>
  <c r="C10" i="60"/>
  <c r="B14" i="73" l="1"/>
  <c r="D12" i="73"/>
  <c r="C12" i="73"/>
  <c r="B12" i="73" s="1"/>
  <c r="F31" i="81" l="1"/>
  <c r="F9" i="57" l="1"/>
  <c r="AC43" i="82" l="1"/>
  <c r="AB43" i="82"/>
  <c r="AA43" i="82"/>
  <c r="Z43" i="82"/>
  <c r="Y43" i="82"/>
  <c r="X43" i="82"/>
  <c r="W43" i="82"/>
  <c r="V43" i="82"/>
  <c r="U43" i="82"/>
  <c r="AB45" i="82" s="1"/>
  <c r="S43" i="82"/>
  <c r="R43" i="82"/>
  <c r="Q43" i="82"/>
  <c r="P43" i="82"/>
  <c r="O43" i="82"/>
  <c r="N43" i="82"/>
  <c r="M43" i="82"/>
  <c r="L43" i="82"/>
  <c r="K43" i="82"/>
  <c r="Q45" i="82" s="1"/>
  <c r="J43" i="82"/>
  <c r="I43" i="82"/>
  <c r="H43" i="82"/>
  <c r="G43" i="82"/>
  <c r="F43" i="82"/>
  <c r="E43" i="82"/>
  <c r="D43" i="82"/>
  <c r="C43" i="82"/>
  <c r="B43" i="82"/>
  <c r="F8" i="95" l="1"/>
  <c r="F21" i="95"/>
  <c r="C37" i="95" l="1"/>
  <c r="C31" i="95"/>
  <c r="F9" i="95"/>
  <c r="F10" i="95"/>
  <c r="F11" i="95"/>
  <c r="F12" i="95"/>
  <c r="F13" i="95"/>
  <c r="F14" i="95"/>
  <c r="F15" i="95"/>
  <c r="F16" i="95"/>
  <c r="F17" i="95"/>
  <c r="F18" i="95"/>
  <c r="F19" i="95"/>
  <c r="F20" i="95"/>
  <c r="F22" i="95"/>
  <c r="F23" i="95"/>
  <c r="F24" i="95"/>
  <c r="F25" i="95"/>
  <c r="F26" i="95"/>
  <c r="F27" i="95"/>
  <c r="F28" i="95"/>
  <c r="F29" i="95"/>
  <c r="F30" i="95"/>
  <c r="F37" i="95"/>
  <c r="E37" i="95"/>
  <c r="E31" i="95"/>
  <c r="F31" i="95" s="1"/>
  <c r="F32" i="95" l="1"/>
  <c r="D6" i="62" l="1"/>
  <c r="C7" i="62"/>
  <c r="D30" i="93" l="1"/>
  <c r="F12" i="81" l="1"/>
  <c r="F20" i="81" l="1"/>
  <c r="F18" i="81"/>
  <c r="F16" i="81"/>
  <c r="F14" i="81"/>
  <c r="F33" i="95" l="1"/>
  <c r="F34" i="95" s="1"/>
</calcChain>
</file>

<file path=xl/sharedStrings.xml><?xml version="1.0" encoding="utf-8"?>
<sst xmlns="http://schemas.openxmlformats.org/spreadsheetml/2006/main" count="9414" uniqueCount="3593">
  <si>
    <t xml:space="preserve">Международные организации </t>
  </si>
  <si>
    <t xml:space="preserve">19-кесте </t>
  </si>
  <si>
    <t>сыртқы:</t>
  </si>
  <si>
    <t>Трансферты из нижестоящих органов государственного управления</t>
  </si>
  <si>
    <t>Отдел сельского хозяйства, ветеринарии и земельных отношений района (города областного значения)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</si>
  <si>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</si>
  <si>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</si>
  <si>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</si>
  <si>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</si>
  <si>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</si>
  <si>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Отдел образования района (города областного значения)</t>
  </si>
  <si>
    <t xml:space="preserve">Теңгенiң АҚШ долларына қарағандағы ресми айырбас бағамы: </t>
  </si>
  <si>
    <t>150</t>
  </si>
  <si>
    <t>Таблица 27</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</si>
  <si>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</si>
  <si>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</si>
  <si>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</si>
  <si>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</si>
  <si>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</si>
  <si>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</si>
  <si>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</si>
  <si>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</si>
  <si>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</si>
  <si>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</si>
  <si>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</si>
  <si>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</si>
  <si>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</si>
  <si>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</si>
  <si>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</si>
  <si>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</si>
  <si>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</si>
  <si>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</si>
  <si>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Прочие услуги в сфере транспорта и коммуникаций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</si>
  <si>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</si>
  <si>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</si>
  <si>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</si>
  <si>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</si>
  <si>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</si>
  <si>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</si>
  <si>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</si>
  <si>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</si>
  <si>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</si>
  <si>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</si>
  <si>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</si>
  <si>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</si>
  <si>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</si>
  <si>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</si>
  <si>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</si>
  <si>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</si>
  <si>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</si>
  <si>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</si>
  <si>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</si>
  <si>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</si>
  <si>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</si>
  <si>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</si>
  <si>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</si>
  <si>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</si>
  <si>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</si>
  <si>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</si>
  <si>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</si>
  <si>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</si>
  <si>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</si>
  <si>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</si>
  <si>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</si>
  <si>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</si>
  <si>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</si>
  <si>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</si>
  <si>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</si>
  <si>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</si>
  <si>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</si>
  <si>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</si>
  <si>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</si>
  <si>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</si>
  <si>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</si>
  <si>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</si>
  <si>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</si>
  <si>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</si>
  <si>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</si>
  <si>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</si>
  <si>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</si>
  <si>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</si>
  <si>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</si>
  <si>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</si>
  <si>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</si>
  <si>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</si>
  <si>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</si>
  <si>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</si>
  <si>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</si>
  <si>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</si>
  <si>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</si>
  <si>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</si>
  <si>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</si>
  <si>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</si>
  <si>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</si>
  <si>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</si>
  <si>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</si>
  <si>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</si>
  <si>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</si>
  <si>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</si>
  <si>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</si>
  <si>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</si>
  <si>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</si>
  <si>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</si>
  <si>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</si>
  <si>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</si>
  <si>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</si>
  <si>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</si>
  <si>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</si>
  <si>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</si>
  <si>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</si>
  <si>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</si>
  <si>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</si>
  <si>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</si>
  <si>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</si>
  <si>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</si>
  <si>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</si>
  <si>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</si>
  <si>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Матери алдық емес активтерді сатып алу</t>
  </si>
  <si>
    <t>Өзге де негізгі құралдарды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</si>
  <si>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</si>
  <si>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</si>
  <si>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</si>
  <si>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</si>
  <si>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</si>
  <si>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</si>
  <si>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</si>
  <si>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</si>
  <si>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</si>
  <si>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</si>
  <si>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</si>
  <si>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</si>
  <si>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</si>
  <si>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әлеуметтiк салық</t>
  </si>
  <si>
    <t>МІНДЕТТЕМЕЛЕР</t>
  </si>
  <si>
    <t>Внешнеполитическая деятельность</t>
  </si>
  <si>
    <t>на конец периода</t>
  </si>
  <si>
    <t xml:space="preserve">кезең бойынша орташа  </t>
  </si>
  <si>
    <t>Оплата аренды за помещение</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</si>
  <si>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</si>
  <si>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</si>
  <si>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</si>
  <si>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</si>
  <si>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</si>
  <si>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</si>
  <si>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</si>
  <si>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</si>
  <si>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</si>
  <si>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</si>
  <si>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(млн.теңге)</t>
  </si>
  <si>
    <t xml:space="preserve">7-кесте </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</si>
  <si>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</si>
  <si>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</si>
  <si>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</si>
  <si>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</si>
  <si>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</si>
  <si>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</si>
  <si>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</si>
  <si>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</si>
  <si>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</si>
  <si>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</si>
  <si>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</si>
  <si>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</si>
  <si>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</si>
  <si>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</si>
  <si>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</si>
  <si>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</si>
  <si>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</si>
  <si>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</si>
  <si>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</si>
  <si>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</si>
  <si>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</si>
  <si>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</si>
  <si>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</si>
  <si>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</si>
  <si>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</si>
  <si>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</si>
  <si>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</si>
  <si>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</si>
  <si>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</si>
  <si>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</si>
  <si>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</si>
  <si>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</si>
  <si>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</si>
  <si>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 xml:space="preserve">   6. Әлеуметтiк көмек және әлеуметтік қамтамасыз ету</t>
  </si>
  <si>
    <t>Государственные услуги общего характера</t>
  </si>
  <si>
    <t xml:space="preserve">   Өтеу</t>
  </si>
  <si>
    <t xml:space="preserve">   Погашение </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</si>
  <si>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</si>
  <si>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</si>
  <si>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</si>
  <si>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</si>
  <si>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</si>
  <si>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</si>
  <si>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</si>
  <si>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</si>
  <si>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</si>
  <si>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</si>
  <si>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</si>
  <si>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</si>
  <si>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</si>
  <si>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 xml:space="preserve">  13.  Прочие</t>
  </si>
  <si>
    <t xml:space="preserve">   14. Борышқа қызмет көрсету</t>
  </si>
  <si>
    <t xml:space="preserve">  14.  Обслуживание долга</t>
  </si>
  <si>
    <t>өзге кредит берушілер алдындағы</t>
  </si>
  <si>
    <t>перед прочими кредиторами</t>
  </si>
  <si>
    <t xml:space="preserve">   Приобретение финансовых активов</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</si>
  <si>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</si>
  <si>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</si>
  <si>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</si>
  <si>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</si>
  <si>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</si>
  <si>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</si>
  <si>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</si>
  <si>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</si>
  <si>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</si>
  <si>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</si>
  <si>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</si>
  <si>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</si>
  <si>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</si>
  <si>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</si>
  <si>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</si>
  <si>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</si>
  <si>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</si>
  <si>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</si>
  <si>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</si>
  <si>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</si>
  <si>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</si>
  <si>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</si>
  <si>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</si>
  <si>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</si>
  <si>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</si>
  <si>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</si>
  <si>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</si>
  <si>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</si>
  <si>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</si>
  <si>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</si>
  <si>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</si>
  <si>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</si>
  <si>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</si>
  <si>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</si>
  <si>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</si>
  <si>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Приобретение нематериальных активов</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</si>
  <si>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</si>
  <si>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</si>
  <si>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</si>
  <si>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</si>
  <si>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</si>
  <si>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</si>
  <si>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</si>
  <si>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</si>
  <si>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</si>
  <si>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</si>
  <si>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</si>
  <si>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</si>
  <si>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</si>
  <si>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</si>
  <si>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</si>
  <si>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</si>
  <si>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</si>
  <si>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</si>
  <si>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</si>
  <si>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</si>
  <si>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 xml:space="preserve">         ИСПОЛНЕНИЕ РЕСПУБЛИКАНСКОГО БЮДЖЕТА </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</si>
  <si>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</si>
  <si>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</si>
  <si>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</si>
  <si>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</si>
  <si>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</si>
  <si>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 xml:space="preserve">  12. Транспорт и коммуникации</t>
  </si>
  <si>
    <t xml:space="preserve">   13. Өзгелер</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</si>
  <si>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</si>
  <si>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</si>
  <si>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</si>
  <si>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</si>
  <si>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</si>
  <si>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t>налог на добавленную стоимость</t>
  </si>
  <si>
    <t>акциздер</t>
  </si>
  <si>
    <t>акцизы</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</si>
  <si>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</si>
  <si>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</si>
  <si>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</si>
  <si>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</si>
  <si>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</si>
  <si>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</si>
  <si>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</si>
  <si>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</si>
  <si>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</si>
  <si>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</si>
  <si>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 xml:space="preserve">   Негізгі капиталды сатудан түскен түсімдер</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</si>
  <si>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</si>
  <si>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</si>
  <si>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</si>
  <si>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</si>
  <si>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</si>
  <si>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</si>
  <si>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</si>
  <si>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</si>
  <si>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</si>
  <si>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</si>
  <si>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</si>
  <si>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</si>
  <si>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</si>
  <si>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</si>
  <si>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</si>
  <si>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</si>
  <si>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</si>
  <si>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социальный налог</t>
  </si>
  <si>
    <t xml:space="preserve">   (млн.теңге/млн. тенге)</t>
  </si>
  <si>
    <t>1) халықаралық ұйымдар</t>
  </si>
  <si>
    <t>Среднесрочные облигации и векселя</t>
  </si>
  <si>
    <t>II.</t>
  </si>
  <si>
    <t>14-кесте</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</si>
  <si>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</si>
  <si>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</si>
  <si>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</si>
  <si>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</si>
  <si>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</si>
  <si>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</si>
  <si>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</si>
  <si>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</si>
  <si>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в том числе дивиденды на государственные пакеты акций национальных холдингов</t>
  </si>
  <si>
    <t>2. Республикалық бюджеттің берешегі</t>
  </si>
  <si>
    <t>Налог на транспортные средства с физических лиц</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</si>
  <si>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</si>
  <si>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</si>
  <si>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</si>
  <si>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</si>
  <si>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</si>
  <si>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</si>
  <si>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</si>
  <si>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</si>
  <si>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 xml:space="preserve">   Мемлекеттің қаржылық активтерін сатудан түскен түсімдер</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</si>
  <si>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</si>
  <si>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</si>
  <si>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</si>
  <si>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</si>
  <si>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</si>
  <si>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</si>
  <si>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</si>
  <si>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</si>
  <si>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</si>
  <si>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</si>
  <si>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</si>
  <si>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</si>
  <si>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</si>
  <si>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</si>
  <si>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</si>
  <si>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индивидуальный подоходный налог</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</si>
  <si>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</si>
  <si>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</si>
  <si>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</si>
  <si>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</si>
  <si>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</si>
  <si>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</si>
  <si>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</si>
  <si>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</si>
  <si>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</si>
  <si>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 xml:space="preserve">   Внутреннее</t>
  </si>
  <si>
    <t>Жапон Халықаралық Ынтымақтастық Банкі</t>
  </si>
  <si>
    <t xml:space="preserve">27-кесте </t>
  </si>
  <si>
    <t xml:space="preserve">РЕСПУБЛИКАЛЫҚ БЮДЖЕТТІҢ АТҚАРЫЛУЫ </t>
  </si>
  <si>
    <t>Прочие услуги в области здравоохранения</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</si>
  <si>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</si>
  <si>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</si>
  <si>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r>
      <t xml:space="preserve">Поступления/ түсімдер </t>
    </r>
    <r>
      <rPr>
        <vertAlign val="superscript"/>
        <sz val="10"/>
        <rFont val="Arial"/>
        <family val="2"/>
        <charset val="204"/>
      </rPr>
      <t>1</t>
    </r>
  </si>
  <si>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</si>
  <si>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</si>
  <si>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</si>
  <si>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</si>
  <si>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</si>
  <si>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</si>
  <si>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</si>
  <si>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</si>
  <si>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</si>
  <si>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Сыртқы</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</si>
  <si>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</si>
  <si>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</si>
  <si>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</si>
  <si>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</si>
  <si>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</si>
  <si>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</si>
  <si>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 xml:space="preserve">   Ішкі</t>
  </si>
  <si>
    <t>Налог на сверхприбыль</t>
  </si>
  <si>
    <t>Поступления от продажи финансовых активов государства</t>
  </si>
  <si>
    <t>Таблица 14</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</si>
  <si>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</si>
  <si>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</si>
  <si>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</si>
  <si>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</si>
  <si>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корпоративный подоходный налог</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</si>
  <si>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</si>
  <si>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</si>
  <si>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</si>
  <si>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</si>
  <si>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</si>
  <si>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</si>
  <si>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</si>
  <si>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</si>
  <si>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</si>
  <si>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</si>
  <si>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</si>
  <si>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</si>
  <si>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</si>
  <si>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</si>
  <si>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</si>
  <si>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</si>
  <si>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</si>
  <si>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</si>
  <si>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</si>
  <si>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</si>
  <si>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</si>
  <si>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</si>
  <si>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</si>
  <si>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</si>
  <si>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</si>
  <si>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</si>
  <si>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</si>
  <si>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</si>
  <si>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қосылған құн салығы</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</si>
  <si>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</si>
  <si>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</si>
  <si>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</si>
  <si>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</si>
  <si>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</si>
  <si>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</si>
  <si>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</si>
  <si>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</si>
  <si>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</si>
  <si>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</si>
  <si>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</si>
  <si>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Обеспечение  верховенства Конституции Республики Казахстан на территории республики</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</si>
  <si>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</si>
  <si>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</si>
  <si>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</si>
  <si>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</si>
  <si>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</si>
  <si>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15-кесте</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</si>
  <si>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</si>
  <si>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</si>
  <si>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</si>
  <si>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</si>
  <si>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</si>
  <si>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</si>
  <si>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</si>
  <si>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</si>
  <si>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</si>
  <si>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</si>
  <si>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</si>
  <si>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</si>
  <si>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</si>
  <si>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</si>
  <si>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</si>
  <si>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</si>
  <si>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</si>
  <si>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</si>
  <si>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 xml:space="preserve">   Салықтан тыс түсiмдер</t>
  </si>
  <si>
    <t xml:space="preserve">   Поступления от продажи финансовых активов государства</t>
  </si>
  <si>
    <t xml:space="preserve">3-кесте  </t>
  </si>
  <si>
    <t xml:space="preserve">  15. Трансферты</t>
  </si>
  <si>
    <t>1.1.2</t>
  </si>
  <si>
    <t>Центральный банк</t>
  </si>
  <si>
    <t>16-кесте</t>
  </si>
  <si>
    <t xml:space="preserve">   Қаржылық активтерді сатып алу</t>
  </si>
  <si>
    <t>Плата за предоставление в пользование информации о недрах</t>
  </si>
  <si>
    <t>Жиыны</t>
  </si>
  <si>
    <t>Итого</t>
  </si>
  <si>
    <t>ауытқу/ отклонение</t>
  </si>
  <si>
    <t>Сельское хозяйство</t>
  </si>
  <si>
    <t>Охрана окружающей среды</t>
  </si>
  <si>
    <t>Қызылорда</t>
  </si>
  <si>
    <t xml:space="preserve">   Түсімдер</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</si>
  <si>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</si>
  <si>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</si>
  <si>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</si>
  <si>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</si>
  <si>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 xml:space="preserve">  Поступления  трансфертов</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</si>
  <si>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</si>
  <si>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</si>
  <si>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</si>
  <si>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</si>
  <si>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</si>
  <si>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</si>
  <si>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</si>
  <si>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</si>
  <si>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</si>
  <si>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</si>
  <si>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</si>
  <si>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</si>
  <si>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</si>
  <si>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</si>
  <si>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</si>
  <si>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</si>
  <si>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</si>
  <si>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Плата за пользование земельными участками</t>
  </si>
  <si>
    <t>Облигациялар</t>
  </si>
  <si>
    <t>Облигации</t>
  </si>
  <si>
    <t>МЕМЛЕКЕТТІК САТЫП АЛУ ТУРАЛЫ ДЕРЕКТЕР</t>
  </si>
  <si>
    <t xml:space="preserve">   Трансферттердің түсімдері</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</si>
  <si>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</si>
  <si>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</si>
  <si>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</si>
  <si>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</si>
  <si>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</si>
  <si>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</si>
  <si>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</si>
  <si>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</si>
  <si>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</si>
  <si>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</si>
  <si>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</si>
  <si>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</si>
  <si>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</si>
  <si>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</si>
  <si>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Исламский Банк Развития (ИБР)</t>
  </si>
  <si>
    <t>Погашение бюджетных кредитов, выданных из государственного бюджета</t>
  </si>
  <si>
    <t xml:space="preserve">   Погашение бюджетных кредитов</t>
  </si>
  <si>
    <t xml:space="preserve">   8. Мәдениет, спорт, туризм және ақпараттық кеңістiк</t>
  </si>
  <si>
    <t xml:space="preserve">  10. Сельское, водное, лесное, рыбное хозяйство, особоохраняемые природные территории, охрана окружающей среды и животного мира, земельные отношения </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</si>
  <si>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</si>
  <si>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</si>
  <si>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</si>
  <si>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</si>
  <si>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</si>
  <si>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</si>
  <si>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</si>
  <si>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 xml:space="preserve">   Бюджетные кредиты</t>
  </si>
  <si>
    <t xml:space="preserve">   Бюджеттік кредиттерді өтеу</t>
  </si>
  <si>
    <t>Поступления от продажи основного капитала</t>
  </si>
  <si>
    <t>Плата за использование особо охраняемых природных территорий республиканского значения</t>
  </si>
  <si>
    <t>Таблица 17</t>
  </si>
  <si>
    <t>Hалог на транспортные средства с физических лиц</t>
  </si>
  <si>
    <t>Әлеуметтік салық</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</si>
  <si>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</si>
  <si>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</si>
  <si>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</si>
  <si>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</si>
  <si>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</si>
  <si>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</si>
  <si>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</si>
  <si>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</si>
  <si>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</si>
  <si>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</si>
  <si>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</si>
  <si>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</si>
  <si>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</si>
  <si>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</si>
  <si>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</si>
  <si>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</si>
  <si>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</si>
  <si>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</si>
  <si>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</si>
  <si>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Жамбылская область</t>
  </si>
  <si>
    <t>9</t>
  </si>
  <si>
    <t>Таблица 23</t>
  </si>
  <si>
    <t>Северо-Казахстанская область</t>
  </si>
  <si>
    <t>Шетелдік коммерциялық банктер</t>
  </si>
  <si>
    <t>Таблица 26</t>
  </si>
  <si>
    <t>Дивиденды на государственные пакеты акций, находящихся в республиканской собственности</t>
  </si>
  <si>
    <t>Аппарат маслихата области</t>
  </si>
  <si>
    <t>Таблица 7</t>
  </si>
  <si>
    <t xml:space="preserve">   3. Қоғамдық тәртіп, қауiпсiздiк, құқықтық, сот, қылмыстық-атқару қызметі</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</si>
  <si>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</si>
  <si>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</si>
  <si>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</si>
  <si>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</si>
  <si>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</si>
  <si>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</si>
  <si>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</si>
  <si>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</si>
  <si>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</si>
  <si>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</si>
  <si>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</si>
  <si>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</si>
  <si>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</si>
  <si>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</si>
  <si>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</si>
  <si>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</si>
  <si>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</si>
  <si>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</si>
  <si>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</si>
  <si>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</si>
  <si>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</si>
  <si>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</si>
  <si>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</si>
  <si>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</si>
  <si>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</si>
  <si>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 xml:space="preserve">  11. Промышленность, архитектурная, градостроительная и строительная деятельность</t>
  </si>
  <si>
    <t>Кувейтский Фонд Арабского Экономического Развития (КФАЭР)</t>
  </si>
  <si>
    <t xml:space="preserve">   1. Жалпы сипаттағы мемлекеттiк қызметтер </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</si>
  <si>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</si>
  <si>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</si>
  <si>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</si>
  <si>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</si>
  <si>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</si>
  <si>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</si>
  <si>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</si>
  <si>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</si>
  <si>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</si>
  <si>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</si>
  <si>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</si>
  <si>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</si>
  <si>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</si>
  <si>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</si>
  <si>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</si>
  <si>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</si>
  <si>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</si>
  <si>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</si>
  <si>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</si>
  <si>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</si>
  <si>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</si>
  <si>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</si>
  <si>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</si>
  <si>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Ақпарат көзi: / Источник:</t>
  </si>
  <si>
    <t>корпоративтік табыс салығы</t>
  </si>
  <si>
    <t>жеке табыс салығы</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</si>
  <si>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</si>
  <si>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</si>
  <si>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</si>
  <si>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</si>
  <si>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</si>
  <si>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</si>
  <si>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</si>
  <si>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</si>
  <si>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</si>
  <si>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</si>
  <si>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</si>
  <si>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</si>
  <si>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</si>
  <si>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</si>
  <si>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</si>
  <si>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</si>
  <si>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</si>
  <si>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 xml:space="preserve">   Бюджеттік кредиттер</t>
  </si>
  <si>
    <t>Приобретение финансовых активов</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</si>
  <si>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</si>
  <si>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</si>
  <si>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</si>
  <si>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</si>
  <si>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</si>
  <si>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</si>
  <si>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</si>
  <si>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</si>
  <si>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</si>
  <si>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</si>
  <si>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</si>
  <si>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</si>
  <si>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 xml:space="preserve">18-кесте </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</si>
  <si>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</si>
  <si>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</si>
  <si>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</si>
  <si>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</si>
  <si>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</si>
  <si>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</si>
  <si>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</si>
  <si>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</si>
  <si>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Отдел образования, физической культуры и спорта района (города областного значения)</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</si>
  <si>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</si>
  <si>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</si>
  <si>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</si>
  <si>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</si>
  <si>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</si>
  <si>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Таблица   2</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</si>
  <si>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</si>
  <si>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</si>
  <si>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</si>
  <si>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</si>
  <si>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</si>
  <si>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</si>
  <si>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</si>
  <si>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</si>
  <si>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</si>
  <si>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</si>
  <si>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</si>
  <si>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</si>
  <si>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</si>
  <si>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</si>
  <si>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</si>
  <si>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</si>
  <si>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Погашение бюджетных кредитов</t>
  </si>
  <si>
    <t xml:space="preserve">   Внешнее</t>
  </si>
  <si>
    <t>Заграничные командировки</t>
  </si>
  <si>
    <t>Туризм</t>
  </si>
  <si>
    <t>Таможенные пошлины на вывозимые товары</t>
  </si>
  <si>
    <t xml:space="preserve">   Поступление</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</si>
  <si>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</si>
  <si>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</si>
  <si>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</si>
  <si>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</si>
  <si>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</si>
  <si>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</si>
  <si>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</si>
  <si>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</si>
  <si>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</si>
  <si>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</si>
  <si>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</si>
  <si>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</si>
  <si>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Таблица 19</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</si>
  <si>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</si>
  <si>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</si>
  <si>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</si>
  <si>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</si>
  <si>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</si>
  <si>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</si>
  <si>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</si>
  <si>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</si>
  <si>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</si>
  <si>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</si>
  <si>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</si>
  <si>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t xml:space="preserve">                                                                                                                                                                                                                                                                                                                                                                                                                                                                                                                                                                                                                                                                                                                                                                                                                                                                                                                                                                                                                                                                                                                                                                                                                                                                                                                                                                                                                                                                                                                                                                                                                                                                                                                                                                                                                                                                                                                                                                                                                                                                                                                                                                                                                                                                                                                                                                                                                                                                                     </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</si>
  <si>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</si>
  <si>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</si>
  <si>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Оздоровление, реабилитация и организация отдыха детей</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</si>
  <si>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</si>
  <si>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</si>
  <si>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</si>
  <si>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</si>
  <si>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Жүргізілген сатып алу жиыны</t>
  </si>
  <si>
    <t>Управление образования области</t>
  </si>
  <si>
    <t>ДАННЫЕ О ПРОВЕДЕННЫХ ГОСУДАРСТВЕННЫХ</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</si>
  <si>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</si>
  <si>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</si>
  <si>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</si>
  <si>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</si>
  <si>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Поступления  трансфертов</t>
  </si>
  <si>
    <t>Управление архитектуры и градостроительства области</t>
  </si>
  <si>
    <t>Қостанай облысы</t>
  </si>
  <si>
    <t>Дефицит (-) / профицит (+) госбюджета, млрд.тенге</t>
  </si>
  <si>
    <t xml:space="preserve">   9. Отын-энергетика кешені және жер қойнауын пайдалану</t>
  </si>
  <si>
    <t xml:space="preserve">ҚАЗАҚСТАН РЕСПУБЛИКАСЫНЫҢ МЕМЛЕКЕТТІК ЖӘНЕ МЕМЛЕКЕТ </t>
  </si>
  <si>
    <t>Қызылорда облысы</t>
  </si>
  <si>
    <t>Таблица 6</t>
  </si>
  <si>
    <t>III. ЧИСТОЕ БЮДЖЕТНОЕ КРЕДИТОВАНИЕ</t>
  </si>
  <si>
    <t>V. БЮДЖЕТ ТАПШЫЛЫҒЫ (ПРОФИЦИТІ)</t>
  </si>
  <si>
    <t>VI. БЮДЖЕТТІҢ ТАПШЫЛЫҒЫН ҚАРЖЫЛАНДЫРУ (ПРОФИЦИТТІ ПАЙДАЛАНУ)</t>
  </si>
  <si>
    <t>Управление сельского хозяйства области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</si>
  <si>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</si>
  <si>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</si>
  <si>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</si>
  <si>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Таблица 12.1</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</si>
  <si>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</si>
  <si>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</si>
  <si>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</si>
  <si>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</si>
  <si>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</si>
  <si>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</si>
  <si>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</si>
  <si>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Таблица 15</t>
  </si>
  <si>
    <t xml:space="preserve">                                                Таблица 16</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</si>
  <si>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</si>
  <si>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</si>
  <si>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</si>
  <si>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Государственные закупки, проведенные способом конкурса. Всего</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</si>
  <si>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</si>
  <si>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</si>
  <si>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</si>
  <si>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</si>
  <si>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</si>
  <si>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</si>
  <si>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</si>
  <si>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</si>
  <si>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</si>
  <si>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VI. ФИНАНСИРОВАНИЕ ДЕФИЦИТА (ИСПОЛЬЗОВАНИЕ ПРОФИЦИТА) БЮДЖЕТА</t>
  </si>
  <si>
    <t xml:space="preserve">   11. Өнеркәсiп, сәулет, қала құрылысы және құрылыс қызметі </t>
  </si>
  <si>
    <t>ПОГАШЕНИЕ ЗАЙМОВ</t>
  </si>
  <si>
    <t>Переподготовка и повышение квалификации специалистов</t>
  </si>
  <si>
    <t>Поступления  от  продажи  основного капитала</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</si>
  <si>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</si>
  <si>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</si>
  <si>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</si>
  <si>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Өткізілген сатып алудан түскен шартты үнем (млн.теңге)/ Условная экономия от проведенных закупок (млн.тенге)</t>
  </si>
  <si>
    <t xml:space="preserve">  акцизы</t>
  </si>
  <si>
    <t>Таблица 12.16</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</si>
  <si>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</si>
  <si>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</si>
  <si>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</si>
  <si>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</si>
  <si>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</si>
  <si>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</si>
  <si>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</si>
  <si>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</si>
  <si>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Управление архитектуры и градостроительства города республиканского значения, столицы</t>
  </si>
  <si>
    <t>Налог на игорный бизнес</t>
  </si>
  <si>
    <t>Управление строительства города республиканского значения, столицы</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</si>
  <si>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</si>
  <si>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</si>
  <si>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</si>
  <si>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</si>
  <si>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</si>
  <si>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</si>
  <si>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</si>
  <si>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Мемлекеттік кепілдіктер бойынша міндеттемелерді орындау</t>
  </si>
  <si>
    <t>Управление здравоохранения города республиканского значения, столицы</t>
  </si>
  <si>
    <t>мерзiмдiлiгi: жартыжылдық, жылдық / периодичность:  полугодовая, годовая</t>
  </si>
  <si>
    <t xml:space="preserve"> Нарықтық құны (АҚШ долл.)/                                   Рыночная стоимость                          (в долл. США)</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</si>
  <si>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</si>
  <si>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</si>
  <si>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</si>
  <si>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</si>
  <si>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</si>
  <si>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Негізгі капиталды сатудан түскен түсімдер</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</si>
  <si>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</si>
  <si>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</si>
  <si>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Капитальный ремонт помещений, зданий, сооружений государственных предприятий</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</si>
  <si>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</si>
  <si>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</si>
  <si>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</si>
  <si>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</si>
  <si>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</si>
  <si>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</si>
  <si>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</si>
  <si>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</si>
  <si>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</si>
  <si>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</si>
  <si>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</si>
  <si>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</si>
  <si>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</si>
  <si>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Таблица 12.10</t>
  </si>
  <si>
    <t>Таблица 12.11</t>
  </si>
  <si>
    <t>Таблица 12.2</t>
  </si>
  <si>
    <t>Таблица 12.3</t>
  </si>
  <si>
    <t>Таблица 12.4</t>
  </si>
  <si>
    <t>Выплаты вознаграждений по внутренним займам</t>
  </si>
  <si>
    <t>Доходы в госбюджет, млрд.тенге</t>
  </si>
  <si>
    <t>Среднемесячная номинальная заработная плата 1 работника, тенге</t>
  </si>
  <si>
    <t>Государственные закупки, проведенные способом из одного источника. Всего</t>
  </si>
  <si>
    <t>Таблица 12.15</t>
  </si>
  <si>
    <t>Отдел ветеринарии района (города областного значения)</t>
  </si>
  <si>
    <t>Кредитное агентство Правительства Германии</t>
  </si>
  <si>
    <t>Государственные закупки, проведенные способом аукциона</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</si>
  <si>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</si>
  <si>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</si>
  <si>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</si>
  <si>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Таблица 12.12</t>
  </si>
  <si>
    <t>Таблица 12.13</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</si>
  <si>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</si>
  <si>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</si>
  <si>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</si>
  <si>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</si>
  <si>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</si>
  <si>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БЮДЖЕТТІК КРЕДИТТЕР</t>
  </si>
  <si>
    <t xml:space="preserve">23- кесте  </t>
  </si>
  <si>
    <t xml:space="preserve">  корпоративный подоходный налог</t>
  </si>
  <si>
    <t xml:space="preserve">  индивидуальный подоходный налог</t>
  </si>
  <si>
    <t>Германия Үкіметінің кредиттік агенттігі</t>
  </si>
  <si>
    <t>Таблица 28</t>
  </si>
  <si>
    <t>Плата за эмиссии в окружающую среду</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</si>
  <si>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</si>
  <si>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</si>
  <si>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</si>
  <si>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</si>
  <si>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</si>
  <si>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</si>
  <si>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</si>
  <si>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</si>
  <si>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 xml:space="preserve">                              Таблица 21</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</si>
  <si>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</si>
  <si>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12.16-кесте</t>
  </si>
  <si>
    <t>Қосымша ақшалай төлемдер</t>
  </si>
  <si>
    <t>Өтемақы төлемдері</t>
  </si>
  <si>
    <t>Государственные долгосрочные  казначейские обязательства</t>
  </si>
  <si>
    <t>Топливо и энергетика</t>
  </si>
  <si>
    <t>Оплата труда</t>
  </si>
  <si>
    <t>Таблица 12.5</t>
  </si>
  <si>
    <t>Таблица 12.6</t>
  </si>
  <si>
    <t>Таблица 12.7</t>
  </si>
  <si>
    <t>Таблица 12.8</t>
  </si>
  <si>
    <t>Таблица 12.9</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</si>
  <si>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</si>
  <si>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</si>
  <si>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</si>
  <si>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</si>
  <si>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IV. ҚАРЖЫЛЫҚ АКТИВТЕРМЕН БОЛАТЫН ОПЕРАЦИЯЛАР БОЙЫНША САЛЬДО</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</si>
  <si>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</si>
  <si>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</si>
  <si>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</si>
  <si>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</si>
  <si>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</si>
  <si>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</si>
  <si>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</si>
  <si>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</si>
  <si>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</si>
  <si>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</si>
  <si>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</si>
  <si>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</si>
  <si>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</si>
  <si>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</si>
  <si>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</si>
  <si>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</si>
  <si>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</si>
  <si>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</si>
  <si>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</si>
  <si>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</si>
  <si>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</si>
  <si>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</si>
  <si>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</si>
  <si>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</si>
  <si>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</si>
  <si>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</si>
  <si>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</si>
  <si>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</si>
  <si>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Отдел туризма района (города областного значения)</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</si>
  <si>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</si>
  <si>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</si>
  <si>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</si>
  <si>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</si>
  <si>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</si>
  <si>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</si>
  <si>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</si>
  <si>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</si>
  <si>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</si>
  <si>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</si>
  <si>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</si>
  <si>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</si>
  <si>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</si>
  <si>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</si>
  <si>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</si>
  <si>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</si>
  <si>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</si>
  <si>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</si>
  <si>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</si>
  <si>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</si>
  <si>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</si>
  <si>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</si>
  <si>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</si>
  <si>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</si>
  <si>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</si>
  <si>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</si>
  <si>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</si>
  <si>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</si>
  <si>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</si>
  <si>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</si>
  <si>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13-кесте</t>
  </si>
  <si>
    <t>Таблица 13</t>
  </si>
  <si>
    <t xml:space="preserve">млн.теңге </t>
  </si>
  <si>
    <t xml:space="preserve">млн.тенге </t>
  </si>
  <si>
    <t>Атауы/</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</si>
  <si>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</si>
  <si>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</si>
  <si>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</si>
  <si>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</si>
  <si>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</si>
  <si>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</si>
  <si>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</si>
  <si>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</si>
  <si>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</si>
  <si>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</si>
  <si>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</si>
  <si>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</si>
  <si>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</si>
  <si>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</si>
  <si>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</si>
  <si>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</si>
  <si>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</si>
  <si>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</si>
  <si>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</si>
  <si>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</si>
  <si>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</si>
  <si>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</si>
  <si>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ҚАРЫЗДАР ТҮСІМІ</t>
  </si>
  <si>
    <t>ПОСТУПЛЕНИЕ ЗАЙМОВ</t>
  </si>
  <si>
    <t>ҚАРЫЗДАРДЫ ӨТЕУ</t>
  </si>
  <si>
    <t>БЮДЖЕТ ҚАРАЖАТТАРЫНЫҢ ҚОЛДАНЫЛАТЫН ҚАЛДЫҚТАРЫ</t>
  </si>
  <si>
    <t>ИСПОЛЬЗУЕМЫЕ ОСТАТКИ БЮДЖЕТНЫХ СРЕДСТВ</t>
  </si>
  <si>
    <t>Салықтық емес түсiмдер</t>
  </si>
  <si>
    <t>Негізгі капиталды сатудан түсетін түсімдер</t>
  </si>
  <si>
    <t>Трансферттердің түсімдері</t>
  </si>
  <si>
    <t xml:space="preserve">   Салықтық түсiмдері, оның iшiнде:</t>
  </si>
  <si>
    <t xml:space="preserve">  Налоговые поступления, в том числе:</t>
  </si>
  <si>
    <t xml:space="preserve">   Налоговые поступления, в том числе:</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</si>
  <si>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</si>
  <si>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</si>
  <si>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</si>
  <si>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</si>
  <si>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</si>
  <si>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</si>
  <si>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</si>
  <si>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</si>
  <si>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</si>
  <si>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</si>
  <si>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</si>
  <si>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</si>
  <si>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</si>
  <si>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</si>
  <si>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</si>
  <si>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</si>
  <si>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</si>
  <si>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</si>
  <si>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</si>
  <si>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</si>
  <si>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</si>
  <si>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</si>
  <si>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</si>
  <si>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</si>
  <si>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</si>
  <si>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</si>
  <si>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</si>
  <si>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</si>
  <si>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</si>
  <si>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</si>
  <si>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</si>
  <si>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</si>
  <si>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</si>
  <si>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</si>
  <si>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</si>
  <si>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</si>
  <si>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</si>
  <si>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</si>
  <si>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</si>
  <si>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</si>
  <si>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</si>
  <si>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</si>
  <si>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</si>
  <si>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</si>
  <si>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</si>
  <si>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</si>
  <si>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</si>
  <si>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</si>
  <si>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</si>
  <si>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</si>
  <si>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</si>
  <si>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</si>
  <si>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</si>
  <si>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</si>
  <si>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</si>
  <si>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</si>
  <si>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</si>
  <si>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</si>
  <si>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</si>
  <si>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</si>
  <si>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</si>
  <si>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</si>
  <si>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</si>
  <si>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</si>
  <si>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Жер қойнауы туралы ақпаратты пайдалануға берілгені үшін ақы</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</si>
  <si>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</si>
  <si>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</si>
  <si>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</si>
  <si>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</si>
  <si>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</si>
  <si>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</si>
  <si>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</si>
  <si>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</si>
  <si>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</si>
  <si>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</si>
  <si>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</si>
  <si>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</si>
  <si>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</si>
  <si>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</si>
  <si>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</si>
  <si>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</si>
  <si>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</si>
  <si>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</si>
  <si>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</si>
  <si>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</si>
  <si>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</si>
  <si>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</si>
  <si>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</si>
  <si>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</si>
  <si>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</si>
  <si>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</si>
  <si>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</si>
  <si>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</si>
  <si>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</si>
  <si>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</si>
  <si>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</si>
  <si>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</si>
  <si>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8</t>
  </si>
  <si>
    <t>Қазақстан Республикасы Президентінің Әкімшілігі</t>
  </si>
  <si>
    <t>Адам құқықтары жөніндегі ұлттық орталық</t>
  </si>
  <si>
    <t>Облыс мәслихатының аппараты</t>
  </si>
  <si>
    <t>111</t>
  </si>
  <si>
    <t>Республикалық маңызы бар қала, астана  мәслихатының аппараты</t>
  </si>
  <si>
    <t>112</t>
  </si>
  <si>
    <t>Аудан (облыстық маңызы бар қала) мәслихатының аппараты</t>
  </si>
  <si>
    <t>Облыс әкімінің аппараты</t>
  </si>
  <si>
    <t>121</t>
  </si>
  <si>
    <t>Республикалық маңызы бар қала, астана  әкімінің аппараты</t>
  </si>
  <si>
    <t>122</t>
  </si>
  <si>
    <t>Аудан (облыстық маңызы бар қала) әкімінің аппараты</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</si>
  <si>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</si>
  <si>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</si>
  <si>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</si>
  <si>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</si>
  <si>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</si>
  <si>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</si>
  <si>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</si>
  <si>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</si>
  <si>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</si>
  <si>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</si>
  <si>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</si>
  <si>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</si>
  <si>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</si>
  <si>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</si>
  <si>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</si>
  <si>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</si>
  <si>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</si>
  <si>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</si>
  <si>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</si>
  <si>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</si>
  <si>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</si>
  <si>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</si>
  <si>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</si>
  <si>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</si>
  <si>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</si>
  <si>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</si>
  <si>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</si>
  <si>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</si>
  <si>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</si>
  <si>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кәсіпкерлік басқармасы</t>
  </si>
  <si>
    <t>Облыстың кәсіпкерлік және сауда басқармасы</t>
  </si>
  <si>
    <t>Облыстың индустриалдық-инновациялық  даму басқармасы</t>
  </si>
  <si>
    <t>Облыстың тексеру комиссиясы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</si>
  <si>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</si>
  <si>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</si>
  <si>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</si>
  <si>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</si>
  <si>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</si>
  <si>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</si>
  <si>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еңбек басқармасы</t>
  </si>
  <si>
    <t>Облыстың мемлекеттік еңбек инспекциясы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</si>
  <si>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</si>
  <si>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</si>
  <si>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</si>
  <si>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</si>
  <si>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</si>
  <si>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</si>
  <si>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сәулет және қала құрылысы басқармасы</t>
  </si>
  <si>
    <t>Республикалық маңызы бар қаланың, астананың тексеру комиссиясы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</si>
  <si>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</si>
  <si>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</si>
  <si>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</si>
  <si>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</si>
  <si>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</si>
  <si>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</si>
  <si>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</si>
  <si>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</si>
  <si>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ветеринария және жер қатынастары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</si>
  <si>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</si>
  <si>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</si>
  <si>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білім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</si>
  <si>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</si>
  <si>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</si>
  <si>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</si>
  <si>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</si>
  <si>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Ауданның (облыстық маңызы бар қаланың) білім, дене шынықтыру және спорт бөлімі</t>
  </si>
  <si>
    <t>Ауданның (облыстық маңызы бар қаланың) ветеринария бөлімі</t>
  </si>
  <si>
    <t>Ауданның (облыстық маңызы бар қаланың) ауыл шаруашылығы және ветеринария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</si>
  <si>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</si>
  <si>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</si>
  <si>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туризм бөлімі</t>
  </si>
  <si>
    <t>Ауданның (облыстық маңызы бар қаланың) кәсіпкерлік және туризм бөлімі</t>
  </si>
  <si>
    <t>Отдел предпринимательства и туризма района (города областного значения)</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</si>
  <si>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</si>
  <si>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</si>
  <si>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Ауданның (облыстық маңызы бар қаланың) жолаушылар көлігі және автомобиль жолдары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</si>
  <si>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</si>
  <si>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</si>
  <si>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</si>
  <si>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</si>
  <si>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және өнеркәсіп  бөлімі</t>
  </si>
  <si>
    <t>Ауданның (облыстық маңызы бар қаланың) тұрғын үй инспекциясы және коммуналдық шаруашылық бөлімі</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</si>
  <si>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</si>
  <si>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</si>
  <si>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</si>
  <si>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Облыстың жер қойнауын пайдалану, қоршаған орта және су ресурстары басқармасы</t>
  </si>
  <si>
    <t>Управление недропользования, окружающей среды и водных ресурсов области</t>
  </si>
  <si>
    <t>Облыстың мемлекеттік сатып алу басқармасы</t>
  </si>
  <si>
    <t>Управление государственных закупок области</t>
  </si>
  <si>
    <t>Облыстың ветеринария басқармасы</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</si>
  <si>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</si>
  <si>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</si>
  <si>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</si>
  <si>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</si>
  <si>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</si>
  <si>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</si>
  <si>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</si>
  <si>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</si>
  <si>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</si>
  <si>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</si>
  <si>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</si>
  <si>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</si>
  <si>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340</t>
  </si>
  <si>
    <t>Күрделі шығындар</t>
  </si>
  <si>
    <t>440</t>
  </si>
  <si>
    <t>Бюджетные кредиты</t>
  </si>
  <si>
    <t>540</t>
  </si>
  <si>
    <t>610</t>
  </si>
  <si>
    <t>620</t>
  </si>
  <si>
    <t>Төмен тұрған мемлекеттiк басқару органдарынан алынатын трансферттер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</si>
  <si>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</si>
  <si>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</si>
  <si>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</si>
  <si>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</si>
  <si>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</si>
  <si>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</si>
  <si>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</si>
  <si>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</si>
  <si>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</si>
  <si>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</si>
  <si>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</si>
  <si>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</si>
  <si>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</si>
  <si>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</si>
  <si>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</si>
  <si>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</si>
  <si>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</si>
  <si>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</si>
  <si>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</si>
  <si>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</si>
  <si>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</si>
  <si>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</si>
  <si>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</si>
  <si>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</si>
  <si>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</si>
  <si>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</si>
  <si>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</si>
  <si>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</si>
  <si>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</si>
  <si>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</si>
  <si>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</si>
  <si>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</si>
  <si>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</si>
  <si>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</si>
  <si>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</si>
  <si>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</si>
  <si>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</si>
  <si>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Сот қызметi</t>
  </si>
  <si>
    <t>Заңды және құқықтық тәртiптi қамтамасыз ету жөніндегі қызмет</t>
  </si>
  <si>
    <t>Ұлттық қауіпсіздікті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</si>
  <si>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</si>
  <si>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</si>
  <si>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</si>
  <si>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</si>
  <si>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</si>
  <si>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</si>
  <si>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</si>
  <si>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</si>
  <si>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</si>
  <si>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</si>
  <si>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</si>
  <si>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</si>
  <si>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</si>
  <si>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</si>
  <si>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</si>
  <si>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</si>
  <si>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</si>
  <si>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</si>
  <si>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</si>
  <si>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</si>
  <si>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</si>
  <si>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</si>
  <si>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</si>
  <si>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</si>
  <si>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</si>
  <si>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</si>
  <si>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</si>
  <si>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</si>
  <si>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</si>
  <si>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</si>
  <si>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</si>
  <si>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</si>
  <si>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</si>
  <si>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</si>
  <si>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</si>
  <si>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</si>
  <si>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</si>
  <si>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</si>
  <si>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</si>
  <si>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</si>
  <si>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</si>
  <si>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Автомобиль көлiгi</t>
  </si>
  <si>
    <t>Республикалық деңгейде автомобиль жолдарын дамыту</t>
  </si>
  <si>
    <t>Су көлiгi</t>
  </si>
  <si>
    <t>Әуе көлiгi</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</si>
  <si>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</si>
  <si>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</si>
  <si>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</si>
  <si>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</si>
  <si>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</si>
  <si>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</si>
  <si>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</si>
  <si>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«Астана ЭКСПО-2017» ұлттық компаниясы» АҚ-ға нысаналы аударым</t>
  </si>
  <si>
    <t>Целевое перечисление в АО «Национальная компания «Астана ЭКСПО-2017»</t>
  </si>
  <si>
    <t>Борышқа қызмет көрсету</t>
  </si>
  <si>
    <t>Үкіметтік борышқа қызмет көрсету</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</si>
  <si>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</si>
  <si>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</si>
  <si>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</si>
  <si>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</si>
  <si>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</si>
  <si>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</si>
  <si>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</si>
  <si>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</si>
  <si>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</si>
  <si>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</si>
  <si>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</si>
  <si>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</si>
  <si>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</si>
  <si>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</si>
  <si>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</si>
  <si>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</si>
  <si>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Үй-жайды жалға алу төлемдерi</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</si>
  <si>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</si>
  <si>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</si>
  <si>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</si>
  <si>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</si>
  <si>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</si>
  <si>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</si>
  <si>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</si>
  <si>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</si>
  <si>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</si>
  <si>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</si>
  <si>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</si>
  <si>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</si>
  <si>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</si>
  <si>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</si>
  <si>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</si>
  <si>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</si>
  <si>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</si>
  <si>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</si>
  <si>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</si>
  <si>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341</t>
  </si>
  <si>
    <t>414</t>
  </si>
  <si>
    <t>418</t>
  </si>
  <si>
    <t>421</t>
  </si>
  <si>
    <t>431</t>
  </si>
  <si>
    <t>432</t>
  </si>
  <si>
    <t>441</t>
  </si>
  <si>
    <t>541</t>
  </si>
  <si>
    <t>612</t>
  </si>
  <si>
    <t>155</t>
  </si>
  <si>
    <t>Мемлекеттiк әлеуметтiк тапсырыс шеңберiнде көрсетілетін қызметтерге ақы төлеу</t>
  </si>
  <si>
    <t>163</t>
  </si>
  <si>
    <t>332</t>
  </si>
  <si>
    <t>416</t>
  </si>
  <si>
    <t>419</t>
  </si>
  <si>
    <t>422</t>
  </si>
  <si>
    <t>423</t>
  </si>
  <si>
    <t>Мемлекеттiк кәсiпорындардың жайларын, ғимараттарын, құрылыстарын күрделі жөндеу</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</si>
  <si>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</si>
  <si>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</si>
  <si>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</si>
  <si>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</si>
  <si>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</si>
  <si>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Шетелге берiлетiн ағымдағы трансферттер</t>
  </si>
  <si>
    <t>Текущие трансферты за границу</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</si>
  <si>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</si>
  <si>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</si>
  <si>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</si>
  <si>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</si>
  <si>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</si>
  <si>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</si>
  <si>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</si>
  <si>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</si>
  <si>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</si>
  <si>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</si>
  <si>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</si>
  <si>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</si>
  <si>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</si>
  <si>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</si>
  <si>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</si>
  <si>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</si>
  <si>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</si>
  <si>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</si>
  <si>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</si>
  <si>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</si>
  <si>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</si>
  <si>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</si>
  <si>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</si>
  <si>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</si>
  <si>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</si>
  <si>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</si>
  <si>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</si>
  <si>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</si>
  <si>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</si>
  <si>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</si>
  <si>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</si>
  <si>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</si>
  <si>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</si>
  <si>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</si>
  <si>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Шетелдегi ұйымдарға ағымдағы трансферттер</t>
  </si>
  <si>
    <t>Текущие трансферты  за границу</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</si>
  <si>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</si>
  <si>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</si>
  <si>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</si>
  <si>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</si>
  <si>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</si>
  <si>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</si>
  <si>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</si>
  <si>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</si>
  <si>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</si>
  <si>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</si>
  <si>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17 кесте</t>
  </si>
  <si>
    <t>ЖАЛПЫ СИПАТТАҒЫ ТРАНСФЕРТТЕР/
ТРАНСФЕРТЫ ОБЩЕГО ХАРАКТЕРА</t>
  </si>
  <si>
    <t>Ақтобе облысы</t>
  </si>
  <si>
    <t>Солтүстік-Қазақстан облысы</t>
  </si>
  <si>
    <t>Шығыс-Қазақстан облысы</t>
  </si>
  <si>
    <t>12.1-кесте</t>
  </si>
  <si>
    <t>АҚМОЛА ОБЛЫСЫ</t>
  </si>
  <si>
    <t>ИСПОЛНЕНИЕ БЮДЖЕТА</t>
  </si>
  <si>
    <t>БЮДЖЕТІНІҢ АТҚАРЫЛУЫ</t>
  </si>
  <si>
    <t>АКМОЛИНСКОЙ ОБЛАСТИ</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</si>
  <si>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</si>
  <si>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</si>
  <si>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</si>
  <si>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</si>
  <si>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</si>
  <si>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</si>
  <si>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</si>
  <si>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</si>
  <si>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</si>
  <si>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</si>
  <si>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</si>
  <si>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</si>
  <si>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</si>
  <si>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</si>
  <si>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</si>
  <si>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</si>
  <si>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</si>
  <si>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</si>
  <si>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</si>
  <si>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</si>
  <si>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</si>
  <si>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</si>
  <si>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</si>
  <si>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</si>
  <si>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</si>
  <si>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</si>
  <si>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</si>
  <si>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</si>
  <si>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</si>
  <si>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</si>
  <si>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</si>
  <si>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</si>
  <si>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</si>
  <si>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</si>
  <si>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12.2-кесте</t>
  </si>
  <si>
    <t>АҚТОБЕ ОБЛЫСЫ</t>
  </si>
  <si>
    <t>АКТЮБИНСКОЙ ОБЛАСТИ</t>
  </si>
  <si>
    <t>12.3-кесте</t>
  </si>
  <si>
    <t>АЛМАТЫ ОБЛЫСЫ</t>
  </si>
  <si>
    <t>АЛМАТИНСКОЙ ОБЛАСТИ</t>
  </si>
  <si>
    <t>12.4-кесте</t>
  </si>
  <si>
    <t>АТЫРАУ ОБЛЫСЫ</t>
  </si>
  <si>
    <t>АТЫРАУСКОЙ ОБЛАСТИ</t>
  </si>
  <si>
    <t>12.5-кесте</t>
  </si>
  <si>
    <t>ШЫҒЫС-ҚАЗАҚСТАН ОБЛЫСЫ</t>
  </si>
  <si>
    <t>ВОСТОЧНО-КАЗАХСТАНСКОЙ ОБЛАСТИ</t>
  </si>
  <si>
    <t>12.6-кесте</t>
  </si>
  <si>
    <t>ЖАМБЫЛ ОБЛЫСЫ</t>
  </si>
  <si>
    <t>ЖАМБЫЛСКОЙ ОБЛАСТИ</t>
  </si>
  <si>
    <t>12.7-кесте</t>
  </si>
  <si>
    <t>БАТЫС ҚАЗАҚСТАН ОБЛЫСЫ</t>
  </si>
  <si>
    <t>ЗАПАДНО-КАЗАХСТАНСКОЙ ОБЛАСТИ</t>
  </si>
  <si>
    <t>12.8-кесте</t>
  </si>
  <si>
    <t>ҚАРАҒАНДЫ ОБЛЫСЫ</t>
  </si>
  <si>
    <t>КАРАГАНДИНСКОЙ ОБЛАСТИ</t>
  </si>
  <si>
    <t>12.9-кесте</t>
  </si>
  <si>
    <t>ҚЫЗЫЛОРДА ОБЛЫСЫ</t>
  </si>
  <si>
    <t>КЫЗЫЛОРДИНСКОЙ ОБЛАСТИ</t>
  </si>
  <si>
    <t>12.10-кесте</t>
  </si>
  <si>
    <t>ҚОСТАНАЙ ОБЛЫСЫ</t>
  </si>
  <si>
    <t>КОСТАНАЙСКОЙ ОБЛАСТИ</t>
  </si>
  <si>
    <t>12.11-кесте</t>
  </si>
  <si>
    <t>МАҢҒЫСТАУ ОБЛЫСЫ</t>
  </si>
  <si>
    <t>МАНГИСТАУСКОЙ ОБЛАСТИ</t>
  </si>
  <si>
    <t>12.12-кесте</t>
  </si>
  <si>
    <t>ПАВЛОДАР ОБЛЫСЫ</t>
  </si>
  <si>
    <t>ПАВЛОДАРСКОЙ ОБЛАСТИ</t>
  </si>
  <si>
    <t>12.13-кесте</t>
  </si>
  <si>
    <t>СОЛТҮСТІК-ҚАЗАҚСТАН ОБЛЫСЫ</t>
  </si>
  <si>
    <t>СЕВЕРО-КАЗАХСТАНСКОЙ ОБЛАСТИ</t>
  </si>
  <si>
    <t>12.14-кесте</t>
  </si>
  <si>
    <t>Таблица 12.14</t>
  </si>
  <si>
    <t>12.15-кесте</t>
  </si>
  <si>
    <t>АЛМАТЫ Қ.</t>
  </si>
  <si>
    <t>Г. АЛМАТЫ</t>
  </si>
  <si>
    <t>ҚАЗАҚСТАН РЕСПУБЛИКАСЫ РЕСПУБЛИКАЛЫҚ_x000D_
БЮДЖЕТІНІҢ СЕКВЕСТРЛЕНБЕЙТІН_x000D_
БАҒДАРЛАМАЛАРЫНЫҢ АТҚАРЫЛУЫ</t>
  </si>
  <si>
    <t>ИСПОЛНЕНИЕ НЕСЕКВЕСТРИРУЕМЫХ _x000D_
ПРОГРАММ РЕСПУБЛИКАНСКОГО БЮДЖЕТА_x000D_
РЕСПУБЛИКИ КАЗАХСТАН</t>
  </si>
  <si>
    <t xml:space="preserve">12-кесте </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</si>
  <si>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</si>
  <si>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</si>
  <si>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</si>
  <si>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</si>
  <si>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</si>
  <si>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</si>
  <si>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</si>
  <si>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</si>
  <si>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</si>
  <si>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</si>
  <si>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</si>
  <si>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</si>
  <si>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</si>
  <si>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</si>
  <si>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</si>
  <si>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</si>
  <si>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</si>
  <si>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</si>
  <si>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</si>
  <si>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</si>
  <si>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</si>
  <si>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</si>
  <si>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</si>
  <si>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</si>
  <si>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</si>
  <si>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</si>
  <si>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Консалтингтік  қызметтер мен зерттеулерге ақы төлеу</t>
  </si>
  <si>
    <t>Оплата консалтинговых услуг и исследований</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</si>
  <si>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</si>
  <si>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</si>
  <si>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</si>
  <si>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</si>
  <si>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</si>
  <si>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</si>
  <si>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Ауданның (облыстық маңызы бар қаланың) азаматтық хал актілерін тіркеу бөлімі</t>
  </si>
  <si>
    <t>Отдел регистрации актов гражданского состояния района (города областного значения)</t>
  </si>
  <si>
    <t>Облыстың мемлекеттік сәулет-құрылыс бақылауы басқармасы</t>
  </si>
  <si>
    <t>Управление государственного архитектурно-строительного контроля области</t>
  </si>
  <si>
    <t>Облыстың жердiң пайдаланылуы мен қорғалуын бақылау басқармасы</t>
  </si>
  <si>
    <t>Управление по контролю за использованием и охраной земель области</t>
  </si>
  <si>
    <t>Сот органдарының азаматтардың және ұйымдардың құқықтарын, бостандықтары мен заңды мүдделерін сотта қорғауды қамтамасыз етуі</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</si>
  <si>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</si>
  <si>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</si>
  <si>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</si>
  <si>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</si>
  <si>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</si>
  <si>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</si>
  <si>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</si>
  <si>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</si>
  <si>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</si>
  <si>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</si>
  <si>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</si>
  <si>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Анықтама:</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</si>
  <si>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</si>
  <si>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</si>
  <si>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</si>
  <si>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</si>
  <si>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</si>
  <si>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МИНИСТЕРСТВОМ ФИНАНСОВ РЕСПУБЛИКИ КАЗАХСТАН, НА ПЕРВИЧНОМ РЫНКЕ</t>
  </si>
  <si>
    <t>РАЗМЕЩЕНИЕ ГОСУДАРСТВЕННЫХ ЦЕННЫХ БУМАГ, ЭМИТИРУЕМЫХ</t>
  </si>
  <si>
    <t>Ауданның (облыстық маңызы бар қаланың) жер қатынастары, сәулет және қала құрылысы бөлімі</t>
  </si>
  <si>
    <t>Облыстың экономика басқармасы</t>
  </si>
  <si>
    <t>Управление экономики области</t>
  </si>
  <si>
    <t>Облыстың мемлекеттік сәулет-құрылыс бақылау және лицензиялау басқармасы</t>
  </si>
  <si>
    <t>Управление государственного архитектурно-строительного контроля и лицензирования области</t>
  </si>
  <si>
    <t>Облыстың жер инспекциясы басқармасы</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</si>
  <si>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</si>
  <si>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</si>
  <si>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Облыстың мемлекеттік сатып алу және коммуналдық меншік басқармасы</t>
  </si>
  <si>
    <t>Управление по государственным закупкам и коммунальной собственности области</t>
  </si>
  <si>
    <t>Ауданның (облыстық маңызы бар қаланың) ветеринария және ветеринариялық бақылау бөлімі</t>
  </si>
  <si>
    <t>Отдел ветеринарии и ветеринарного контроля района (города областного значения)</t>
  </si>
  <si>
    <t>Ауданның (облыстық маңызы бар қаланың) жұмыспен қамту, әлеуметтік бағдарламалар және азаматтық хал актілерін тіркеу бөлімі</t>
  </si>
  <si>
    <t>Отдел занятости, социальных программ и регистрации актов гражданского состояния района (города областного значения)</t>
  </si>
  <si>
    <t>Сот төрелігінің секторын институционалды түрде нығайту жобасын іске асыру</t>
  </si>
  <si>
    <t>Реализация проекта институционального укрепления сектора правосудия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</si>
  <si>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</si>
  <si>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</si>
  <si>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</si>
  <si>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</si>
  <si>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</si>
  <si>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</si>
  <si>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</si>
  <si>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</si>
  <si>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Аудандық (облыстық маңызы бар қаланың) ішкі саясат және тілдерді дамыту бөлімі</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</si>
  <si>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</si>
  <si>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</si>
  <si>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</si>
  <si>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</si>
  <si>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</si>
  <si>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Ауданның (облыстық маңызы бар қаланың) мәдениет, дене шынықтыру және спорт бөлімі</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</si>
  <si>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</si>
  <si>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</si>
  <si>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</si>
  <si>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</si>
  <si>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</si>
  <si>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</si>
  <si>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</si>
  <si>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</si>
  <si>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</si>
  <si>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</si>
  <si>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</si>
  <si>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</si>
  <si>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</si>
  <si>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</si>
  <si>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</si>
  <si>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104</t>
  </si>
  <si>
    <t>106</t>
  </si>
  <si>
    <t>352</t>
  </si>
  <si>
    <t>Кесте 9</t>
  </si>
  <si>
    <t>Еңбекті қорғау саласындағы қолданбалы ғылыми зерттеулер</t>
  </si>
  <si>
    <t>Прикладные научные исследования в области охраны труда</t>
  </si>
  <si>
    <t>Акмолинская</t>
  </si>
  <si>
    <t>Ақтобе</t>
  </si>
  <si>
    <t>Актюбинская</t>
  </si>
  <si>
    <t>Алматинская</t>
  </si>
  <si>
    <t>Атырауская</t>
  </si>
  <si>
    <t>Западно-Казахстанская</t>
  </si>
  <si>
    <t>Жамбылская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</si>
  <si>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</si>
  <si>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</si>
  <si>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</si>
  <si>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</si>
  <si>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</si>
  <si>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</si>
  <si>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</si>
  <si>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</si>
  <si>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</si>
  <si>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</si>
  <si>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</si>
  <si>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</si>
  <si>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</si>
  <si>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</si>
  <si>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</si>
  <si>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</si>
  <si>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</si>
  <si>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</si>
  <si>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</si>
  <si>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</si>
  <si>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29-кесте</t>
  </si>
  <si>
    <t>Таблица 29</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</si>
  <si>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</si>
  <si>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</si>
  <si>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</si>
  <si>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</si>
  <si>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</si>
  <si>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 xml:space="preserve">     обязательствам местных исполнительных органов</t>
  </si>
  <si>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</si>
  <si>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</si>
  <si>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</si>
  <si>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</si>
  <si>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</si>
  <si>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Қазақстан халқы Ассамблеясының қызметін қамтамасыз ету жөніндегі қызметтер</t>
  </si>
  <si>
    <t>Услуги по обеспечению деятельности Ассамблеи народа Казахстана</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</si>
  <si>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</si>
  <si>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</si>
  <si>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</si>
  <si>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</si>
  <si>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</si>
  <si>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</si>
  <si>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</si>
  <si>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</si>
  <si>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</si>
  <si>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</si>
  <si>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</si>
  <si>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</si>
  <si>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</si>
  <si>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</si>
  <si>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</si>
  <si>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</si>
  <si>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</si>
  <si>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</si>
  <si>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</si>
  <si>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Мемлекеттік мекемелерді фельдъегерлік байланыспен қамтамасыз ету жөніндегі қызметтер</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</si>
  <si>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</si>
  <si>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</si>
  <si>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</si>
  <si>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</si>
  <si>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</si>
  <si>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</si>
  <si>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Спорттағы дарынды балаларды оқыту және тәрбиелеу</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</si>
  <si>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</si>
  <si>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</si>
  <si>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</si>
  <si>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</si>
  <si>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</si>
  <si>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</si>
  <si>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</si>
  <si>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</si>
  <si>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жоғары және жоғары оқу орнынан кейінгі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</si>
  <si>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высшего и послевузовского образования</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</si>
  <si>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</si>
  <si>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</si>
  <si>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</si>
  <si>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</si>
  <si>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</si>
  <si>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</si>
  <si>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</si>
  <si>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</si>
  <si>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</si>
  <si>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</si>
  <si>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</si>
  <si>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</si>
  <si>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</si>
  <si>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</si>
  <si>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</si>
  <si>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</si>
  <si>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</si>
  <si>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</si>
  <si>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</si>
  <si>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</si>
  <si>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</si>
  <si>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</si>
  <si>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</si>
  <si>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</si>
  <si>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</si>
  <si>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</si>
  <si>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</si>
  <si>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</si>
  <si>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</si>
  <si>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</si>
  <si>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</si>
  <si>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</si>
  <si>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Обеспечение сохранности и расширения использования космической инфраструктуры</t>
  </si>
  <si>
    <t>Қазақстан Республикасының инновациялық дамуын қамтамасыз ету</t>
  </si>
  <si>
    <t>Обеспечение инновационного развития Республики Казахстан</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</si>
  <si>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</si>
  <si>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</si>
  <si>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</si>
  <si>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VI. ФИНАНСИРОВАНИЕ ДЕФИЦИТА(ИСПОЛЬЗОВАНИЕ ПРОФИЦИТА) БЮДЖЕТА</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</si>
  <si>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</si>
  <si>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</si>
  <si>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</si>
  <si>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</si>
  <si>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</si>
  <si>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</si>
  <si>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</si>
  <si>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</si>
  <si>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</si>
  <si>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</si>
  <si>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</si>
  <si>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</si>
  <si>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</si>
  <si>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</si>
  <si>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</si>
  <si>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</si>
  <si>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</si>
  <si>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</si>
  <si>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</si>
  <si>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</si>
  <si>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</si>
  <si>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</si>
  <si>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</si>
  <si>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</si>
  <si>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</si>
  <si>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</si>
  <si>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</si>
  <si>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143</t>
  </si>
  <si>
    <t>338</t>
  </si>
  <si>
    <t>Нысаналы трансферттерді қайтару</t>
  </si>
  <si>
    <t>Возврат целевых трансфертов</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</si>
  <si>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</si>
  <si>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</si>
  <si>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</si>
  <si>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</si>
  <si>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</si>
  <si>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Қазақстан Республикасы Ұлттық экономика министрлігінің Статистика комитеті / Комитет по статистике Министерства национальной экономики Республики Казахстан.</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</si>
  <si>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</si>
  <si>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</si>
  <si>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</si>
  <si>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</si>
  <si>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</si>
  <si>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</si>
  <si>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</si>
  <si>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</si>
  <si>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</si>
  <si>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</si>
  <si>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</si>
  <si>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ПОСТУПЛЕНИЯ ТРАНСФЕРТОВ</t>
  </si>
  <si>
    <t>ТРАНСФЕРТТЕРДІҢ ТҮСІМДЕРІ</t>
  </si>
  <si>
    <t>Организация послевузовского образования, переподготовка и повышение квалификации судейских кадров</t>
  </si>
  <si>
    <t>Өзге де ағымдағы трансферттер</t>
  </si>
  <si>
    <t>Прочие текущие трансферты</t>
  </si>
  <si>
    <t>Қызметтер мен жұмыстарды сатып алу</t>
  </si>
  <si>
    <t>Приобретение  услуг и работ</t>
  </si>
  <si>
    <t>Бюджеттік субсидиялар</t>
  </si>
  <si>
    <t>Бюджетные субсидии</t>
  </si>
  <si>
    <t>Повышение доступности информации о земельных ресурсах</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</si>
  <si>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</si>
  <si>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</si>
  <si>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</si>
  <si>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</si>
  <si>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</si>
  <si>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</si>
  <si>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</si>
  <si>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</si>
  <si>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</si>
  <si>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</si>
  <si>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</si>
  <si>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</si>
  <si>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нарушения процедурного характера</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</si>
  <si>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</si>
  <si>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</si>
  <si>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</si>
  <si>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</si>
  <si>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</si>
  <si>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</si>
  <si>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</si>
  <si>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</si>
  <si>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</si>
  <si>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</si>
  <si>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</si>
  <si>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</si>
  <si>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</si>
  <si>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</si>
  <si>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</si>
  <si>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</si>
  <si>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</si>
  <si>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</si>
  <si>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</si>
  <si>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</si>
  <si>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</si>
  <si>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</si>
  <si>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</si>
  <si>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Облыстың мәдениет, архивтер және құжаттама басқармасы</t>
  </si>
  <si>
    <t>Республикалық маңызы бар қаланың, астананың жолаушылар көлігі және автомобиль жолдары басқармасы</t>
  </si>
  <si>
    <t>Управление пассажирского транспорта и автомобильных дорог города республиканского значения, столицы</t>
  </si>
  <si>
    <t>Республикалық маңызы бар қаланың, астананың ауыл шаруашылығы және ветеринария басқармасы</t>
  </si>
  <si>
    <t>Управление сельского хозяйства и ветеринарии города республиканского значения, столицы</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</si>
  <si>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</si>
  <si>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</si>
  <si>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</si>
  <si>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Есепті қаржы жылына арналған жоспар/ План на отчетный финансовый год</t>
  </si>
  <si>
    <t>II.  ҚАРЖЫ АКТИВТЕРІН САТУДАН ТҮСЕТІН ТҮСІМДЕР</t>
  </si>
  <si>
    <t>II. ПОСТУПЛЕНИЯ ОТ ПРОДАЖИ ФИНАНСОВЫХ АКТИВОВ</t>
  </si>
  <si>
    <t>ІІІ. ҚР ҰЛТТЫҚ ҚОРЫНЫҢ ҚБШ - НА ТҮСКЕН ТҮСІМДЕР ЖИЫНЫ</t>
  </si>
  <si>
    <t>III. ИТОГО ПОСТУПЛЕНИЙ НА КСН НАЦИОНАЛЬНОГО ФОНДА РК</t>
  </si>
  <si>
    <t>IV. ҚР ҰЛТТЫҚ ҚОРЫНЫҢ ҚБШ - СЫНА АУДАРЫМДАР</t>
  </si>
  <si>
    <t>IV. ПЕРЕВОДЫ С КСН НАЦИОНАЛЬНОГО ФОНДА РК</t>
  </si>
  <si>
    <t>V. ТҮСІМДЕР МЕН АУДАРЫЛЫМДАР САЛЬДОСЫ</t>
  </si>
  <si>
    <t>V. САЛЬДО ПОСТУПЛЕНИЙ И ПЕРЕВОДОВ</t>
  </si>
  <si>
    <t>VII. ЕСЕПТІ КЕЗЕҢНІҢ СОҢЫНА ҚР ҰЛТТЫҚ ҚОРЫНЫҢ ҚБШ - СЫНДАҒЫ</t>
  </si>
  <si>
    <t>Азаматтық қоғам институттары мен мемлекеттің өзара қарым-қатынасын нығайтуды қамтамасыз ету</t>
  </si>
  <si>
    <t>Обеспечение укрепления взаимоотношения институтов гражданского общества и государства</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</si>
  <si>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</si>
  <si>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</si>
  <si>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</si>
  <si>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</si>
  <si>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</si>
  <si>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</si>
  <si>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</si>
  <si>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Выплаты солидарных пенсий</t>
  </si>
  <si>
    <t>Государственные базовые пенсионные выплаты</t>
  </si>
  <si>
    <t>Выплата обязательств по государственной гарантии сохранности обязательных пенсионных взносов и обязательных профессиональных пенсионных взносов в едином накопительном пенсионном фонде</t>
  </si>
  <si>
    <t>Пособие на погребение</t>
  </si>
  <si>
    <t>Государственные специальные пособия</t>
  </si>
  <si>
    <t>Возмещение за вред, причиненный жизни и здоровью, возложенное судом на государство в случае прекращения деятельности юридического лица</t>
  </si>
  <si>
    <t>Единовременные государственные денежные компенсации гражданам, пострадавшим вследствие ядерных испытаний на Семипалатинском испытательном ядерном полигоне</t>
  </si>
  <si>
    <t>Единовременная денежная компенсация реабилитированным гражданам - жертвам массовых политических репрессий</t>
  </si>
  <si>
    <t>Единовременные государственные пособия в связи с рождением ребенка</t>
  </si>
  <si>
    <t>Государственные пособия по уходу за ребенком до одного года</t>
  </si>
  <si>
    <t>Ортақ зейнетақыларды төлеу</t>
  </si>
  <si>
    <t>Мемлекеттiк базалық зейнетақы төлемдері</t>
  </si>
  <si>
    <t>Бірыңғай жинақтаушы зейнетақы қорында міндетті зейнетақы жарналары мен міндетті кәсiптiк зейнетақы жарналарының сақталуының мемлекеттiк кепiлдiгі бойынша міндеттеме төлеу</t>
  </si>
  <si>
    <t>Жерлеуге берiлетiн жәрдемақы</t>
  </si>
  <si>
    <t>Арнаулы мемлекеттік жәрдемақылар</t>
  </si>
  <si>
    <t>Бала бір жасқа толғанға дейін оның күтіміне байланысты табысынан айырылу жағдайына төленетін әлеуметтік төлемдерді алушыларға міндетті зейнетақы жарналарын субсидиялау</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</si>
  <si>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</si>
  <si>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</si>
  <si>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</si>
  <si>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</si>
  <si>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</si>
  <si>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</si>
  <si>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</si>
  <si>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</si>
  <si>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</si>
  <si>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</si>
  <si>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</si>
  <si>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</si>
  <si>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</si>
  <si>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Бағдарламалард_x000D_ың_x000D_
əкімшісі/_x000D_
Администратор_x000D_
программ</t>
  </si>
  <si>
    <t>8-кесте</t>
  </si>
  <si>
    <t>Атырау облысының облыстық бюджетiнен алынатын бюджеттік алу</t>
  </si>
  <si>
    <t>Алматы қаласының бюджетiнен алынатын бюджеттік алу</t>
  </si>
  <si>
    <t>109</t>
  </si>
  <si>
    <t>070</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</si>
  <si>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</si>
  <si>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213</t>
  </si>
  <si>
    <t>101105, 101110</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</si>
  <si>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</si>
  <si>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</si>
  <si>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</si>
  <si>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</si>
  <si>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</si>
  <si>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</si>
  <si>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</si>
  <si>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</si>
  <si>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</si>
  <si>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</si>
  <si>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</si>
  <si>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</si>
  <si>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</si>
  <si>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</si>
  <si>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</si>
  <si>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</si>
  <si>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</si>
  <si>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</si>
  <si>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</si>
  <si>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</si>
  <si>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Облыстың жұмылдыру даярлығы және азаматтық қорғау басқармасы</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</si>
  <si>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</si>
  <si>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</si>
  <si>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Сот кадрларына жоғары оқу орнынан кейінгі білім беруді ұйымдастыру, қайта даярлау және біліктілігін арттыру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</si>
  <si>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</si>
  <si>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</si>
  <si>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Социальное медицинское страхование: повышение доступности, качества, экономической эффективности и финансовой защиты</t>
  </si>
  <si>
    <t>Әлеуметтік-еңбек саласын ақпараттық-талдамалық қамтамасыз ету жөнінде көрсетілетін қызметтер, жұмыспен қамту саясатын жаңғырту</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</si>
  <si>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</si>
  <si>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</si>
  <si>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</si>
  <si>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</si>
  <si>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Мемлекеттiк әлеуметтiк сақтандыру қорына әлеуметтiк аударымдар</t>
  </si>
  <si>
    <t>Дәрi-дәрмектер және медициналық мақсаттағы өзге де құралдарды сатып алу</t>
  </si>
  <si>
    <t>Приобретение медикаментов и прочих средств медицинского назначения</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</si>
  <si>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</si>
  <si>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</si>
  <si>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</si>
  <si>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</si>
  <si>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</si>
  <si>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</si>
  <si>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</si>
  <si>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</si>
  <si>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</si>
  <si>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</si>
  <si>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</si>
  <si>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</si>
  <si>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</si>
  <si>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</si>
  <si>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r>
      <t xml:space="preserve">    </t>
    </r>
    <r>
      <rPr>
        <vertAlign val="superscript"/>
        <sz val="10"/>
        <rFont val="Arial"/>
        <family val="2"/>
        <charset val="204"/>
      </rPr>
      <t xml:space="preserve"> 1  </t>
    </r>
    <r>
      <rPr>
        <sz val="10"/>
        <rFont val="Arial"/>
        <family val="2"/>
        <charset val="204"/>
      </rPr>
      <t>- 2018 жылғы 1 қантарына жағдай бойынша  / По состоянию на 1 января 2018 года.</t>
    </r>
  </si>
  <si>
    <t>2017 ж. есеп/ 2017 г. отчет</t>
  </si>
  <si>
    <t>2-тоқсан/
2 квартал</t>
  </si>
  <si>
    <t>3-тоқсан/
3 квартал</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</si>
  <si>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</si>
  <si>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</si>
  <si>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</si>
  <si>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</si>
  <si>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</si>
  <si>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</si>
  <si>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</si>
  <si>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</si>
  <si>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</si>
  <si>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</si>
  <si>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</si>
  <si>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</si>
  <si>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</si>
  <si>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</si>
  <si>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</si>
  <si>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</si>
  <si>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</si>
  <si>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</si>
  <si>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</si>
  <si>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</si>
  <si>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</si>
  <si>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</si>
  <si>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</si>
  <si>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</si>
  <si>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</si>
  <si>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</si>
  <si>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</si>
  <si>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</si>
  <si>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</si>
  <si>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</si>
  <si>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</si>
  <si>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</si>
  <si>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</si>
  <si>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Қаладағы аудан, аудандық маңызы бар қала, кент, ауыл, ауылдық округ әкімінің аппараты</t>
  </si>
  <si>
    <t>124</t>
  </si>
  <si>
    <t>Аудандық маңызы бар қала, ауыл, кент, ауылдық округ әкімінің аппараты</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</si>
  <si>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</si>
  <si>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</si>
  <si>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</si>
  <si>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Ауданның (облыстық маңызы бар қаланың) кәсіпкерлік, өнеркәсіп және туризм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</si>
  <si>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</si>
  <si>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</si>
  <si>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</si>
  <si>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</si>
  <si>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</si>
  <si>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</si>
  <si>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Республикалық бюджеттің атқарылуын бақылауды қамтамасыз ету жөніндегі қызметтер</t>
  </si>
  <si>
    <t>Қазақстан Республикасының Мемлекеттік шекарасын делимитациялау және демаркациялау</t>
  </si>
  <si>
    <t>Әріптестік туралы негіздемелік келісімдер шеңберінде халықаралық қаржы ұйымдарымен бірлесіп жүзеге асырылатын Қазақстан Республикасының орнықты дамуына және өсуіне жәрдемдесу жөніндегі жобалардың іске асырылуын қамтамасыз ету</t>
  </si>
  <si>
    <t>Бюджеттік жоспарлауды, орындалуын және  мемлекеттік бюджеттің атқарылуын бақылауды қамтамасыз ету және экономикалық және қаржылық қылмыстар мен құқық бұзушылықтарға қарсы іс-қимыл жөніндегі қызметтер</t>
  </si>
  <si>
    <t>Услуги по обеспечению бюджетного планирования, исполнения и контроля за исполнением государственного бюджета и противодействию экономическим и финансовым преступлениям и правонарушениям</t>
  </si>
  <si>
    <t>Обеспечение судебными органами судебной защиты прав, свобод и законных интересов граждан и организаций</t>
  </si>
  <si>
    <t>Сот сараптамалары бойынша қызметтер</t>
  </si>
  <si>
    <t>Услуги по судебным экспертизам</t>
  </si>
  <si>
    <t>Өнімді инновацияларды ынталандыру</t>
  </si>
  <si>
    <t>Стимулирование продуктивных инноваций</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</si>
  <si>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</si>
  <si>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</si>
  <si>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</si>
  <si>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</si>
  <si>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</si>
  <si>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</si>
  <si>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</si>
  <si>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</si>
  <si>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</si>
  <si>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</si>
  <si>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</si>
  <si>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</si>
  <si>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</si>
  <si>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</si>
  <si>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</si>
  <si>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</si>
  <si>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</si>
  <si>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</si>
  <si>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«Нұрлы жер» тұрғын үй құрылысы бағдарламасы шеңберінде іс-шараларды іске асыру</t>
  </si>
  <si>
    <t>Ұлттық туристік өнімді қалыптастыру мен оны халықаралық және ішкі нарықта ілгерілету</t>
  </si>
  <si>
    <t>Мәдениет, спорт және туристік қызмет саласындағы мемлекеттік саясатты қалыптастыру</t>
  </si>
  <si>
    <t>Формирование государственной политики в сфере культуры, спорта и туристской деятельности</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</si>
  <si>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</si>
  <si>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</si>
  <si>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</si>
  <si>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</si>
  <si>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</si>
  <si>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</si>
  <si>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</si>
  <si>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</si>
  <si>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Мемлекеттік мүлікті сенімгерлік басқару шарты бойынша міндеттемелерін орындау</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</si>
  <si>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</si>
  <si>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</si>
  <si>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</si>
  <si>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Алдын ала және аралық тұрғын үй қарыздарын беру үшін «Қазақстанның Тұрғын үй құрылыс жинақ банкі» акционерлік қоғамына бюджеттік кредит беру</t>
  </si>
  <si>
    <t>Бюджетное кредитование АО «Жилищный строительный сберегательный банк Казахстана» для предоставления предварительных и промежуточных жилищных займов</t>
  </si>
  <si>
    <t>Агроөнеркәсіптік кешенді дамытуды ынталандыру жөніндегі мемлекеттік саясатты іске асыру үшін «ҚазАгро» ұлттық басқарушы холдингі» АҚ жарғылық капиталын ұлғайту</t>
  </si>
  <si>
    <t>Міндетті әлеуметтік медициналық сақтандыруға аударымдар</t>
  </si>
  <si>
    <t>Отчисления на обязательное социальное медицинское страхование</t>
  </si>
  <si>
    <t>166</t>
  </si>
  <si>
    <t>Нысаналы салым</t>
  </si>
  <si>
    <t>Целевой вклад</t>
  </si>
  <si>
    <t>Әлеуметтiк медициналық сақтандыру қорына берілетін трансферттер</t>
  </si>
  <si>
    <t>Трансферты фонду социального медицинского страхования</t>
  </si>
  <si>
    <t>Ад_x000D_мин_x000D_ист_x000D_ра_x000D_тор_x000D_/ _x000D_Әкі_x000D_мші</t>
  </si>
  <si>
    <t>Про_x000D_грам_x000D_ма/ _x000D_Бағдар_x000D_ла_x000D_ма</t>
  </si>
  <si>
    <t>Подпрограмма/ _x000D_Кіші бағдарлама</t>
  </si>
  <si>
    <t>Функ_x000D_цион_x000D_аль_x000D_ная груп_x000D_па_x000D_/_x000D_ 
Функ_x000D_ци_x000D_онал_x000D_дық_x000D_ топ</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</si>
  <si>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</si>
  <si>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</si>
  <si>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</si>
  <si>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</si>
  <si>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</si>
  <si>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103</t>
  </si>
  <si>
    <t>108</t>
  </si>
  <si>
    <t>Мемлекеттік арнайы жәрдемақылар</t>
  </si>
  <si>
    <t>Заңды тұлғаның қызметі тоқтатылған жағдайда, мемлекетке сот жүктеген, адам өмірі мен денсаулығына келтірілген зиянды өтеу</t>
  </si>
  <si>
    <t>Семей ядролық сынақ полигонындағы ядролық сынақтардың салдарынан зардап шеккен азаматтарға біржолғы мемлекеттік ақшалай өтемақылар</t>
  </si>
  <si>
    <t>Жаппай саяси қуғын-сүргін құрбандары болған ақталған азаматтарға берілетін бiржолғы ақшалай өтемақы</t>
  </si>
  <si>
    <t>133</t>
  </si>
  <si>
    <t>Бала тууға байланысты берілетін біржолғы мемлекеттік жәрдемақылар</t>
  </si>
  <si>
    <t>Бiр жасқа дейiнгі баланы күту үшін төленетін мемлекеттік  жәрдемақылар</t>
  </si>
  <si>
    <t>Мүгедек балаларды тәрбиелеуші ата-аналарға, қамқоршыларға мемлекеттік жәрдемақылар</t>
  </si>
  <si>
    <t>Государственные пособия родителям, опекунам, воспитывающим детей- инвалидов</t>
  </si>
  <si>
    <t>Специальные государственные пособия</t>
  </si>
  <si>
    <t>Саны/  Количество</t>
  </si>
  <si>
    <t>Сатып алуға бөлемген сома/ Сумма, выделенная для закупки (млн.тенге)</t>
  </si>
  <si>
    <t>Способ закупки</t>
  </si>
  <si>
    <t>оның ішінде шетелдік өнiм берушілер/ в том числе зарубежных поставщиков</t>
  </si>
  <si>
    <t>барлығы/   всего</t>
  </si>
  <si>
    <t>В т.ч. по государственным закупкам способом конкурса, признанных несостоявшимися</t>
  </si>
  <si>
    <t>В т.ч. по государственным закупкам способом аукциона, признанных несостоявшимися</t>
  </si>
  <si>
    <t>В т.ч. по государственным закупкам способом запроса ценовых предложений, признанных несостоявшимися</t>
  </si>
  <si>
    <t>Государственные закупки, проведенные способом из одного источника путем прямого заключения</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</si>
  <si>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</si>
  <si>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</si>
  <si>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</si>
  <si>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</si>
  <si>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</si>
  <si>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</si>
  <si>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</si>
  <si>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</si>
  <si>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</si>
  <si>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</si>
  <si>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</si>
  <si>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</si>
  <si>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</si>
  <si>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</si>
  <si>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</si>
  <si>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</si>
  <si>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</si>
  <si>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</si>
  <si>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</si>
  <si>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</si>
  <si>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</si>
  <si>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</si>
  <si>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1-тоқсан/
1 квартал</t>
  </si>
  <si>
    <t>Республикалық маңызы бар қаланың, астананың активтер және мемлекеттік сатып алу басқармасы</t>
  </si>
  <si>
    <t>Управление активов и государственных закупок города республиканского значения, столицы</t>
  </si>
  <si>
    <t>Республикалық маңызы бар қаланың, астананың жұмыспен қамту және әлеуметтік қорғау басқармасы</t>
  </si>
  <si>
    <t>Управление занятости и социальной защиты города республиканского значения, столицы</t>
  </si>
  <si>
    <t>Республикалық маңызы бар қаланың, астананың инвестициялар және кәсіпкерлікті дамыту басқармасы</t>
  </si>
  <si>
    <t>Управление по инвестициям и развитию предпринимательства города республиканского значения, столицы</t>
  </si>
  <si>
    <t>Республикалық маңызы бар қаланың, астананың көлік және жол-көлік инфрақұрылымын дамыту басқармасы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</si>
  <si>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</si>
  <si>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</si>
  <si>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Республикалық маңызы бар қаланың, астананың қалалық орта сапасы және бақылау басқармасы</t>
  </si>
  <si>
    <t>Управление контроля и качества городской среды города республиканского значения, столицы</t>
  </si>
  <si>
    <t>Республикалық маңызы бар қаланың, астананың қоғамдық даму істері басқармасы</t>
  </si>
  <si>
    <t>Управление по делам общественного развития города республиканского значения, столицы</t>
  </si>
  <si>
    <t>Республикалық маңызы бар қаланың, астананың қоғамдық денсаулық сақтау басқармасы</t>
  </si>
  <si>
    <t>Управление общественного здравоохранения города республиканского значения, столицы</t>
  </si>
  <si>
    <t>Республикалық маңызы бар қаланың, астананың қалалық ортаны регенерациялау басқармасы</t>
  </si>
  <si>
    <t>Управление регенерации городской среды города республиканского значения, столицы</t>
  </si>
  <si>
    <t>Республикалық маңызы бар қаланың, астананың құрылыс және тұрғын үй саясаты басқармасы</t>
  </si>
  <si>
    <t>Управление строительства и жилищной политики города республиканского значения, столицы</t>
  </si>
  <si>
    <t>Республикалық маңызы бар қаланың, астананың мәдениет және спорт басқармасы</t>
  </si>
  <si>
    <t>Управление культуры и спорта города республиканского значения, столицы</t>
  </si>
  <si>
    <t>Республикалық маңызы бар қаланың, астананың отын-энергетикалық кешені және коммуналдық шаруашылық басқармасы</t>
  </si>
  <si>
    <t>Управление топливно-энергетического комплекса и коммунального хозяйства города республиканского значения, столицы</t>
  </si>
  <si>
    <t>Республикалық маңызы бар қаланың, астананың сәулет, қала құрылысы және жер қатынастары басқармасы</t>
  </si>
  <si>
    <t>Управление архитектуры, градостроительства и земельных отношений города республиканского значения, столицы</t>
  </si>
  <si>
    <t>Республикалық маңызы бар қаланың, астананың стратегиялық және бюджеттік жоспарлау басқармасы</t>
  </si>
  <si>
    <t>Управление по развитию языков и архивного дела города республиканского значения, столицы</t>
  </si>
  <si>
    <t>Ауданның (облыстық маңызы бар қаланың) мемлекеттік сатып алу бөлімі</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</si>
  <si>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</si>
  <si>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</si>
  <si>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</si>
  <si>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</si>
  <si>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</si>
  <si>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2018 ж. есеп/ 2018 г. отчет</t>
  </si>
  <si>
    <t>Жоспарға атқару , %            (4-б.:3-б.)/ Исполнение к плану , %  (гр.4:гр.3)</t>
  </si>
  <si>
    <t>2017 ж. есеп /_x000D_
2017 г.  отчет</t>
  </si>
  <si>
    <r>
      <t>1</t>
    </r>
    <r>
      <rPr>
        <sz val="10"/>
        <rFont val="Arial"/>
        <family val="2"/>
        <charset val="204"/>
      </rPr>
      <t xml:space="preserve"> - МЗТО бойынша деректер / данные по ГЦВП</t>
    </r>
  </si>
  <si>
    <t>2017ж. есеп / 2017г. отчет</t>
  </si>
  <si>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</si>
  <si>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</si>
  <si>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</si>
  <si>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</si>
  <si>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Жұмыс берушілерге Қазақстан Республикасына шетелдік жұмыс күшін тартуға рұқсатты бергені және (немесе) ұзартқаны үшін алым</t>
  </si>
  <si>
    <t>Сбор за выдачу и (или) продление разрешения работодателям на привлечение иностранной рабочей силы в Республику Казахстан</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</si>
  <si>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</si>
  <si>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</si>
  <si>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</si>
  <si>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</si>
  <si>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</si>
  <si>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</si>
  <si>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</si>
  <si>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МЕУКАМ (млн. тенге)/MEУKAM (mln)</t>
  </si>
  <si>
    <t>Банк және сақтандыру нарықтарына қатысушылар үшін рұқсат беру құжаттарын бергені үшін алым</t>
  </si>
  <si>
    <t>Сбор за выдачу разрешительных документов для участников банковского и страхового рынков</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</si>
  <si>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</si>
  <si>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</si>
  <si>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</si>
  <si>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</si>
  <si>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</si>
  <si>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</si>
  <si>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</si>
  <si>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</si>
  <si>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</si>
  <si>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</si>
  <si>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</si>
  <si>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</si>
  <si>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</si>
  <si>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</si>
  <si>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</si>
  <si>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</si>
  <si>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</si>
  <si>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</si>
  <si>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</si>
  <si>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</si>
  <si>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</si>
  <si>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</si>
  <si>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Мемлекеттік қызмет саласындағы өңірлік хабты институционалдық қолдау және мемлекеттік аппаратты кәсібилендіру, мемлекеттік қызмет көрсету сапасын қамтамасыз ету және сыбайлас жемқорлықтың алдын алу тетіктерін жетілдіру</t>
  </si>
  <si>
    <t>Институциональная поддержка регионального хаба в сфере государственной службы и совершенствование механизмов профессионализации государственного аппарата, обеспечения качества государственных услуг и предупреждения коррупции</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</si>
  <si>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</si>
  <si>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</si>
  <si>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</si>
  <si>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</si>
  <si>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</si>
  <si>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Переподготовка и повышение квалификации кадров в космической отрасли</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</si>
  <si>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</si>
  <si>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</si>
  <si>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</si>
  <si>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Кредитование АО «Национальный управляющий холдинг «Байтерек» для обеспечения конкурентоспособности и устойчивости национальной экономики</t>
  </si>
  <si>
    <t>Азаматтық авиация саласындағы сертификат үшін алым</t>
  </si>
  <si>
    <t>Сбор за сертификацию в сфере гражданской авиации</t>
  </si>
  <si>
    <t>к декабрю предыдущего года, в %</t>
  </si>
  <si>
    <t>Сатып алу тәсілі</t>
  </si>
  <si>
    <t>оның ішінде, шетелдік  өнiм берушілерден/в том числе у зарубежных поставщиков</t>
  </si>
  <si>
    <t>Конкурс тәсілІмен жүргізілген мемлекеттік сатып алу, барлығы</t>
  </si>
  <si>
    <t>Аукционмен сұрату тәсілімен жүргізілген мемлекеттік сатып алу</t>
  </si>
  <si>
    <t>Баға ұсыныстарын сұрауды тәсілімен жүргізілген мемлекеттік сатып алу</t>
  </si>
  <si>
    <t>Бір көзден тәсілімен жүргізілген мемлекеттік сатып алу, барлығы</t>
  </si>
  <si>
    <t>Тікелей шарт тұжырымы бір дереккөздерден тәсілімен жүргізілген мемлекеттік сатып алу, барлығы</t>
  </si>
  <si>
    <t>оның ішінде дәрменсіз деп танылған баға ұсыныстарын сұрату тәсілімен мемлекеттік сатып алу бойынша</t>
  </si>
  <si>
    <t>оның ішінде дәрменсіз деп танылған конкурстық тәсілімен мемлекеттік сатып алу бойынша</t>
  </si>
  <si>
    <t>Итого проведено закупок</t>
  </si>
  <si>
    <t>VII. ОСТАТОК ДЕНЕГ НА КСН НАЦИОНАЛЬНОГО ФОНДА РК НА КОНЕЦ ОТЧЕТНОГО ПЕРИОДА</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</si>
  <si>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</si>
  <si>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</si>
  <si>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</si>
  <si>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</si>
  <si>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</si>
  <si>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</si>
  <si>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</si>
  <si>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</si>
  <si>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</si>
  <si>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</si>
  <si>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</si>
  <si>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</si>
  <si>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</si>
  <si>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</si>
  <si>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</si>
  <si>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</si>
  <si>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243</t>
  </si>
  <si>
    <t>245</t>
  </si>
  <si>
    <t>Республикалық маңызы бар қаланың, астананың Тұрғын үй және тұрғын үй инспекциясы басқармасы</t>
  </si>
  <si>
    <t>Управление жилья и жилищной инспекции города республиканского значения, столицы</t>
  </si>
  <si>
    <t>Республикалық маңызы бар қаланың, астананың Мемлекеттік еңбек инспекциясы және көші-қон басқармасы</t>
  </si>
  <si>
    <t>Управление государственной инспекции труда и миграции города республиканского значения, столицы</t>
  </si>
  <si>
    <t>Республикалық маңызы бар қаланың, астананың кәсіпкерлік және индустриалды-инновациялық даму басқармасы</t>
  </si>
  <si>
    <t>Управление предпринимательства и индустриально-инновационного развития города республиканского значения, столицы</t>
  </si>
  <si>
    <t>406</t>
  </si>
  <si>
    <t>Республикалық бюджеттің атқарылуын бақылау жөніндегі есеп комитеті</t>
  </si>
  <si>
    <t>Счетный комитет по контролю за исполнением республиканскогобюджета</t>
  </si>
  <si>
    <t>Қазақстан Республикасы Ұлттық қауіпсіздік комитеті</t>
  </si>
  <si>
    <t>501</t>
  </si>
  <si>
    <t>502</t>
  </si>
  <si>
    <t>Қазақстан Республикасы Бас Прокуратурасы</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</si>
  <si>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</si>
  <si>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</si>
  <si>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</si>
  <si>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</si>
  <si>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</si>
  <si>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</si>
  <si>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</si>
  <si>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</si>
  <si>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</si>
  <si>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</si>
  <si>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067</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</si>
  <si>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</si>
  <si>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</si>
  <si>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</si>
  <si>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138</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</si>
  <si>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</si>
  <si>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</si>
  <si>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</si>
  <si>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Парниктік газдар шығарындыларын қысқарту</t>
  </si>
  <si>
    <t>Сокращение выбросов парниковых газов</t>
  </si>
  <si>
    <t>Облыстық бюджеттерге, Астана және Алматы қалаларының бюджеттеріне орта білім беру ұйымдарын жан басына шаққандағы қаржыландыруды сынақтан өткізуге берілетін ағымдағы нысаналы трансферттер</t>
  </si>
  <si>
    <t>Целевые текущие трансферты областным бюджетам, бюджетам городов Астаны и Алматы на апробирование подушевого финансирования организаций среднего образования</t>
  </si>
  <si>
    <t>Әлеуметтік медициналық сақтандыру қорына тегін медициналық көмектің кепілдік берілген көлемін төлеуге берілетін трансферттер</t>
  </si>
  <si>
    <t>Трансферты Фонду социального медицинского страхования на оплату гарантированного объема бесплатной медицинской помощи</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</si>
  <si>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</si>
  <si>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</si>
  <si>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</si>
  <si>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</si>
  <si>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«Алтын алқа», «Күміс алқа» белгілерімен марапатталған немесе бұрын «Батыр-ана» атағын алған және «Ана даңқы» орденімен марапатталған көп балалы аналарға мемлекеттік жәрдемақылар</t>
  </si>
  <si>
    <t>Государственные пособия многодетным матерям, награжденным подвесками «Алтын алка», «Кумис алка» или получившим ранее звание «Мать-героиня» и награжденным орденом «Материнская слава»</t>
  </si>
  <si>
    <t>Республикалық маңызы бар қаланың, астананың ішкі саясат және дін істері басқармасы</t>
  </si>
  <si>
    <t>Управление внутренней политики и по делам религии города республиканского значения, столицы</t>
  </si>
  <si>
    <t>Управление по делам семьи, детей и молодежи города республиканского значения, столицы</t>
  </si>
  <si>
    <t>Қоғамдық келісім саласындағы мемлекеттік саясатты іске асыру</t>
  </si>
  <si>
    <t>Реализация государственной политики в сфере общественного согласия</t>
  </si>
  <si>
    <t>Реализация государственной молодежной и семейной политики</t>
  </si>
  <si>
    <t>Дарынды балаларды республикалық білім беру ұйымдарында оқыту және тәрбиелеу</t>
  </si>
  <si>
    <t>Назарбаев Зияткерлік мектептерінде мемлекеттік білім беру тапсырысын іске асыру</t>
  </si>
  <si>
    <t>Обучение и воспитание детей в республиканских организациях образования</t>
  </si>
  <si>
    <t xml:space="preserve">Реализация государственного образовательного заказа в Назарбаев Интеллектуальных школах </t>
  </si>
  <si>
    <t>Санитариялық авиация нысанында медициналық көмек көрсету</t>
  </si>
  <si>
    <t>Оказание медицинской помощи в форме санитарной авиации</t>
  </si>
  <si>
    <t>Бала кезінен бірінші топтағы мүгедекке күтімді жүзеге асыратын отбасыларға (адамдарға) мемлекеттік жәрдемақылар</t>
  </si>
  <si>
    <t>Государственные пособия семьям (лицам), осуществляющим уход за инвалидом первой группы с детства</t>
  </si>
  <si>
    <t>Облыстың балық шаруашылығы басқармасы</t>
  </si>
  <si>
    <t>Управление рыбного хозяйства области</t>
  </si>
  <si>
    <t>Түркістан</t>
  </si>
  <si>
    <t>Туркестанская</t>
  </si>
  <si>
    <t>Шымкент к.</t>
  </si>
  <si>
    <t>г.Шымкент</t>
  </si>
  <si>
    <t xml:space="preserve"> Г. ШЫМКЕНТ</t>
  </si>
  <si>
    <t>ШЫМКЕНТ Қ.</t>
  </si>
  <si>
    <t>ТУРКЕСТАНСКОЙ ОБЛАСТИ</t>
  </si>
  <si>
    <t>12.17-кесте</t>
  </si>
  <si>
    <t>Таблица 12.17</t>
  </si>
  <si>
    <t>Туркестанская область</t>
  </si>
  <si>
    <t>Түркістан облысы</t>
  </si>
  <si>
    <t>Управление информатизации и внешних связей области</t>
  </si>
  <si>
    <t>Облыстың ауыл шаруашылығы және жер қатынастары басқармасы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</si>
  <si>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</si>
  <si>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</si>
  <si>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</si>
  <si>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</si>
  <si>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Кредитование областных бюджетов, бюджетов городов республиканского значения, столицы на реконструкцию и строительство систем теплоснабжения</t>
  </si>
  <si>
    <t xml:space="preserve">Бір жылға түзету енгізілген бюджеттің атқарылу %-ы/
% исполнения к скорректированному бюджету на год </t>
  </si>
  <si>
    <t>Увеличение уставного капитала АО «Национальная компания Казахстан инжиниринг» в целях увеличения уставного капитала АО «Петропавловский завод тяжелого машиностроения»</t>
  </si>
  <si>
    <t>4-тоқсан/
4 квартал</t>
  </si>
  <si>
    <t xml:space="preserve"> 2019 жылдың 1 қантардағы/ </t>
  </si>
  <si>
    <t>на 1 января  2019 года</t>
  </si>
  <si>
    <t>Недоимка по поступлениям/      түсімдердің  алынатын алым</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</si>
  <si>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</si>
  <si>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</si>
  <si>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</si>
  <si>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</si>
  <si>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</si>
  <si>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</si>
  <si>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</si>
  <si>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</si>
  <si>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</si>
  <si>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</si>
  <si>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</si>
  <si>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</si>
  <si>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</si>
  <si>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</si>
  <si>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</si>
  <si>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</si>
  <si>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</si>
  <si>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</si>
  <si>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</si>
  <si>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</si>
  <si>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</si>
  <si>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</si>
  <si>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</si>
  <si>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</si>
  <si>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</si>
  <si>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</si>
  <si>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</si>
  <si>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</si>
  <si>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</si>
  <si>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</si>
  <si>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</si>
  <si>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</si>
  <si>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</si>
  <si>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</si>
  <si>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</si>
  <si>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</si>
  <si>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</si>
  <si>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</si>
  <si>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</si>
  <si>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</si>
  <si>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</si>
  <si>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</si>
  <si>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</si>
  <si>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</si>
  <si>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</si>
  <si>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</si>
  <si>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</si>
  <si>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</si>
  <si>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</si>
  <si>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</si>
  <si>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</si>
  <si>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</si>
  <si>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</si>
  <si>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</si>
  <si>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</si>
  <si>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</si>
  <si>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</si>
  <si>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</si>
  <si>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</si>
  <si>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</si>
  <si>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</si>
  <si>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</si>
  <si>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</si>
  <si>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</si>
  <si>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</si>
  <si>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</si>
  <si>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</si>
  <si>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</si>
  <si>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</si>
  <si>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</si>
  <si>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</si>
  <si>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</si>
  <si>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</si>
  <si>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</si>
  <si>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</si>
  <si>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</si>
  <si>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</si>
  <si>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</si>
  <si>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</si>
  <si>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</si>
  <si>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</si>
  <si>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</si>
  <si>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</si>
  <si>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</si>
  <si>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</si>
  <si>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</si>
  <si>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</si>
  <si>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</si>
  <si>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</si>
  <si>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</si>
  <si>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</si>
  <si>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</si>
  <si>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</si>
  <si>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</si>
  <si>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</si>
  <si>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</si>
  <si>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</si>
  <si>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</si>
  <si>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</si>
  <si>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</si>
  <si>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</si>
  <si>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</si>
  <si>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</si>
  <si>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</si>
  <si>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</si>
  <si>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</si>
  <si>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</si>
  <si>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</si>
  <si>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</si>
  <si>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</si>
  <si>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</si>
  <si>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</si>
  <si>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</si>
  <si>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</si>
  <si>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</si>
  <si>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</si>
  <si>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</si>
  <si>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</si>
  <si>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</si>
  <si>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</si>
  <si>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</si>
  <si>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</si>
  <si>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</si>
  <si>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</si>
  <si>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</si>
  <si>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</si>
  <si>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</si>
  <si>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</si>
  <si>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</si>
  <si>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</si>
  <si>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</si>
  <si>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</si>
  <si>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</si>
  <si>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</si>
  <si>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</si>
  <si>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</si>
  <si>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</si>
  <si>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66</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</si>
  <si>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</si>
  <si>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</si>
  <si>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</si>
  <si>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</si>
  <si>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</si>
  <si>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Салыққа жатпайтын басқа да түсiмдер</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</si>
  <si>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</si>
  <si>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</si>
  <si>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Возврат стоимости ветеринарного паспорта на животное, бирок(чипов) для идентификации животных</t>
  </si>
  <si>
    <t>Жергілікті бюджеттен қаржыландырылатын мемлекеттік мекемелерге бекітілген мүлікті сатудан түсетін түсімдер</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</si>
  <si>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</si>
  <si>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</si>
  <si>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</si>
  <si>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</si>
  <si>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</si>
  <si>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</si>
  <si>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</si>
  <si>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</si>
  <si>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</si>
  <si>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</si>
  <si>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</si>
  <si>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</si>
  <si>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Жалпы қаржыландыру</t>
  </si>
  <si>
    <t>251</t>
  </si>
  <si>
    <t>252</t>
  </si>
  <si>
    <t>253</t>
  </si>
  <si>
    <t>254</t>
  </si>
  <si>
    <t>255</t>
  </si>
  <si>
    <t>256</t>
  </si>
  <si>
    <t>257</t>
  </si>
  <si>
    <t>258</t>
  </si>
  <si>
    <t>261</t>
  </si>
  <si>
    <t>262</t>
  </si>
  <si>
    <t>263</t>
  </si>
  <si>
    <t>264</t>
  </si>
  <si>
    <t>265</t>
  </si>
  <si>
    <t>266</t>
  </si>
  <si>
    <t>268</t>
  </si>
  <si>
    <t>269</t>
  </si>
  <si>
    <t>270</t>
  </si>
  <si>
    <t>271</t>
  </si>
  <si>
    <t>272</t>
  </si>
  <si>
    <t>273</t>
  </si>
  <si>
    <t>275</t>
  </si>
  <si>
    <t>277</t>
  </si>
  <si>
    <t>278</t>
  </si>
  <si>
    <t>279</t>
  </si>
  <si>
    <t>280</t>
  </si>
  <si>
    <t>282</t>
  </si>
  <si>
    <t>283</t>
  </si>
  <si>
    <t>284</t>
  </si>
  <si>
    <t>285</t>
  </si>
  <si>
    <t>286</t>
  </si>
  <si>
    <t>287</t>
  </si>
  <si>
    <t>288</t>
  </si>
  <si>
    <t>289</t>
  </si>
  <si>
    <t>295</t>
  </si>
  <si>
    <t>296</t>
  </si>
  <si>
    <t>297</t>
  </si>
  <si>
    <t>298</t>
  </si>
  <si>
    <t>328</t>
  </si>
  <si>
    <t>329</t>
  </si>
  <si>
    <t>333</t>
  </si>
  <si>
    <t>334</t>
  </si>
  <si>
    <t>335</t>
  </si>
  <si>
    <t>342</t>
  </si>
  <si>
    <t>343</t>
  </si>
  <si>
    <t>344</t>
  </si>
  <si>
    <t>345</t>
  </si>
  <si>
    <t>346</t>
  </si>
  <si>
    <t>348</t>
  </si>
  <si>
    <t>349</t>
  </si>
  <si>
    <t>353</t>
  </si>
  <si>
    <t>354</t>
  </si>
  <si>
    <t>356</t>
  </si>
  <si>
    <t>357</t>
  </si>
  <si>
    <t>360</t>
  </si>
  <si>
    <t>365</t>
  </si>
  <si>
    <t>371</t>
  </si>
  <si>
    <t>373</t>
  </si>
  <si>
    <t>379</t>
  </si>
  <si>
    <t>381</t>
  </si>
  <si>
    <t>383</t>
  </si>
  <si>
    <t>387</t>
  </si>
  <si>
    <t>388</t>
  </si>
  <si>
    <t>393</t>
  </si>
  <si>
    <t>451</t>
  </si>
  <si>
    <t>452</t>
  </si>
  <si>
    <t>453</t>
  </si>
  <si>
    <t>454</t>
  </si>
  <si>
    <t>455</t>
  </si>
  <si>
    <t>456</t>
  </si>
  <si>
    <t>457</t>
  </si>
  <si>
    <t>458</t>
  </si>
  <si>
    <t>459</t>
  </si>
  <si>
    <t>460</t>
  </si>
  <si>
    <t>462</t>
  </si>
  <si>
    <t>463</t>
  </si>
  <si>
    <t>464</t>
  </si>
  <si>
    <t>465</t>
  </si>
  <si>
    <t>466</t>
  </si>
  <si>
    <t>467</t>
  </si>
  <si>
    <t>468</t>
  </si>
  <si>
    <t>469</t>
  </si>
  <si>
    <t>470</t>
  </si>
  <si>
    <t>471</t>
  </si>
  <si>
    <t>472</t>
  </si>
  <si>
    <t>473</t>
  </si>
  <si>
    <t>474</t>
  </si>
  <si>
    <t>477</t>
  </si>
  <si>
    <t>478</t>
  </si>
  <si>
    <t>479</t>
  </si>
  <si>
    <t>480</t>
  </si>
  <si>
    <t>482</t>
  </si>
  <si>
    <t>483</t>
  </si>
  <si>
    <t>485</t>
  </si>
  <si>
    <t>486</t>
  </si>
  <si>
    <t>487</t>
  </si>
  <si>
    <t>489</t>
  </si>
  <si>
    <t>490</t>
  </si>
  <si>
    <t>491</t>
  </si>
  <si>
    <t>492</t>
  </si>
  <si>
    <t>493</t>
  </si>
  <si>
    <t>494</t>
  </si>
  <si>
    <t>495</t>
  </si>
  <si>
    <t>496</t>
  </si>
  <si>
    <t>497</t>
  </si>
  <si>
    <t>499</t>
  </si>
  <si>
    <t>700</t>
  </si>
  <si>
    <t>718</t>
  </si>
  <si>
    <t>719</t>
  </si>
  <si>
    <t>724</t>
  </si>
  <si>
    <t>725</t>
  </si>
  <si>
    <t>727</t>
  </si>
  <si>
    <t>728</t>
  </si>
  <si>
    <t>729</t>
  </si>
  <si>
    <t>730</t>
  </si>
  <si>
    <t>733</t>
  </si>
  <si>
    <t>736</t>
  </si>
  <si>
    <t>739</t>
  </si>
  <si>
    <t>741</t>
  </si>
  <si>
    <t>742</t>
  </si>
  <si>
    <t>743</t>
  </si>
  <si>
    <t>744</t>
  </si>
  <si>
    <t>800</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</si>
  <si>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</si>
  <si>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</si>
  <si>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</si>
  <si>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</si>
  <si>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</si>
  <si>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</si>
  <si>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</si>
  <si>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</si>
  <si>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</si>
  <si>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</si>
  <si>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</si>
  <si>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</si>
  <si>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</si>
  <si>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</si>
  <si>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</si>
  <si>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</si>
  <si>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</si>
  <si>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</si>
  <si>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</si>
  <si>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</si>
  <si>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</si>
  <si>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</si>
  <si>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</si>
  <si>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</si>
  <si>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</si>
  <si>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</si>
  <si>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</si>
  <si>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</si>
  <si>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</si>
  <si>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</si>
  <si>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</si>
  <si>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</si>
  <si>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</si>
  <si>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</si>
  <si>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</si>
  <si>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</si>
  <si>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</si>
  <si>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</si>
  <si>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</si>
  <si>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</si>
  <si>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</si>
  <si>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</si>
  <si>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</si>
  <si>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Укрепление Национального превентивного механизма по предупреждению пыток</t>
  </si>
  <si>
    <t>Мемлекеттік қорғаныстық тапсырысты орындауды қамтамасыз ету</t>
  </si>
  <si>
    <t>Обеспечение исполнения государственного оборонного заказа</t>
  </si>
  <si>
    <t>Орта білім беруді жаңғырту</t>
  </si>
  <si>
    <t>Модернизация среднего образования</t>
  </si>
  <si>
    <t>223</t>
  </si>
  <si>
    <t>Алматы облысының бюджетіне тұрғын үйлерді және инженерлік-коммуникациялық инфрақұрылымды салу, жобалау үшін уәкілетті ұйымның жарғылық капиталын қалыптастыруға берілетін нысаналы даму трансферттері</t>
  </si>
  <si>
    <t>Целевые трансферты на развитие бюджету Алматинской области на формирование уставного капитала уполномоченной организации для строительства, проектирования жилья и инженерно-коммуникационной инфраструктуры</t>
  </si>
  <si>
    <t>«Қарағандышахтатарату» жауапкершілігі шектеулі серіктестігіне берілген, таратылған шахталардың жұмыскерлеріне келтірілген залалды өтеу</t>
  </si>
  <si>
    <t>249</t>
  </si>
  <si>
    <t>Содействие ускоренному переходу Казахстана к «зеленой экономике» путем продвижения технологий и лучших практик, развития бизнеса и инвестиций</t>
  </si>
  <si>
    <t>Сәулет, қала құрылысы және құрылыс қызметін жетілдіру  іс-шараларын іске асыру</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</si>
  <si>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</si>
  <si>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</si>
  <si>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</si>
  <si>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ТҮРКІСТАН ОБЛЫСЫ</t>
  </si>
  <si>
    <t>Обеспечение студентов, магистрантов и докторантов вновь вводимыми местами в общежитиях</t>
  </si>
  <si>
    <t>Жатақханаларда жаңа енгізілетін орындармен студенттерді, магистранттарды және докторанттарды қамтамасыз ету</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</si>
  <si>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</si>
  <si>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</si>
  <si>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</si>
  <si>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Облыстық бюджеттерге, республикалық маңызы бар қалалардың, астана бюджеттеріне вакциналарды және басқа да иммундық-биологиялық препараттарды сатып алуға берілетiн ағымдағы нысаналы трансферттер</t>
  </si>
  <si>
    <t>Облыстық бюджеттерге, республикалық маңызы бар қалалардың, астана бюджеттеріне саламатты өмір салтын насихаттауға берiлетiн ағымдағы нысаналы трансферттер</t>
  </si>
  <si>
    <t>Облыстық бюджеттерге, республикалық маңызы бар қалалардың, астана бюджеттеріне ЖИТС профилактикасы және оған қарсы күрес жөніндегі іс-шараларды іске асыруға ағымдағы нысаналы трансферттер</t>
  </si>
  <si>
    <t>Государственное базовое социальное пособие по инвалидности</t>
  </si>
  <si>
    <t>Государственное базовое социальное пособие по случаю потери кормильца</t>
  </si>
  <si>
    <t>Субсидирование обязательных пенсионных взносов получателям социальных выплат в случае потери дохода в связи с уходом за ребенком по достижении им возраста одного года</t>
  </si>
  <si>
    <t>Мүгедектігі бойынша берілетін мемлекеттік базалық әлеуметтiк жәрдемақы</t>
  </si>
  <si>
    <t>Асыраушысынан айрылу жағдайы бойынша берілетін мемлекеттік базалық әлеуметтiк жәрдемақы</t>
  </si>
  <si>
    <t>Маңғыстау облысының облыстық бюджетiнен алынатын бюджеттік  алу</t>
  </si>
  <si>
    <t>сыйақылардын (мүделердің) ставкалары, %/ ставки вознаграждения (интереса),%/interest rates (interest rate),%</t>
  </si>
  <si>
    <t>аукционды өткізу күні/ дата проведения аукциона/auction date</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</si>
  <si>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</si>
  <si>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</si>
  <si>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</si>
  <si>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</si>
  <si>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314</t>
  </si>
  <si>
    <t>Республикалық маңызы бар қаланың, астананың жайлы қалалық орта басқармасы</t>
  </si>
  <si>
    <t>Управление комфортной городской среды города республиканского значения, столицы</t>
  </si>
  <si>
    <t>318</t>
  </si>
  <si>
    <t>Республикалық маңызы бар қаланың, астананың мемлекеттік активтер басқармасы</t>
  </si>
  <si>
    <t>Управление государственных активов города республиканского значения, столицы</t>
  </si>
  <si>
    <t>Республикалық маңызы бар қаланың, астананың стратегия және бюджет басқармасы</t>
  </si>
  <si>
    <t>Управление стратегии и бюджета города республиканского значения, столицы</t>
  </si>
  <si>
    <t>321</t>
  </si>
  <si>
    <t>Арнайы мемлекеттік органдардың қызметкерлеріне тұрғын үй төлемдері</t>
  </si>
  <si>
    <t>Жилищные выплаты сотрудникам специальных государственных органов</t>
  </si>
  <si>
    <t>413</t>
  </si>
  <si>
    <t>Көлік құралдарын сатып алу</t>
  </si>
  <si>
    <t>Приобретение транспортных средств</t>
  </si>
  <si>
    <t>2019 ж. есеп/ 2019 г. отчет</t>
  </si>
  <si>
    <t xml:space="preserve"> 2 926 932</t>
  </si>
  <si>
    <t xml:space="preserve"> 2 811 681</t>
  </si>
  <si>
    <t xml:space="preserve">  90 204</t>
  </si>
  <si>
    <t xml:space="preserve">  118 804</t>
  </si>
  <si>
    <t>-  93 757</t>
  </si>
  <si>
    <t xml:space="preserve">  93 757</t>
  </si>
  <si>
    <t xml:space="preserve"> 2 449 466</t>
  </si>
  <si>
    <t xml:space="preserve"> 2 496 962</t>
  </si>
  <si>
    <t xml:space="preserve">  88 272</t>
  </si>
  <si>
    <t xml:space="preserve">  104 678</t>
  </si>
  <si>
    <t>-  240 447</t>
  </si>
  <si>
    <t xml:space="preserve">  240 447</t>
  </si>
  <si>
    <t>Жергілікті өзін-өзі басқарудың қолма-қол ақшаны бақылау шотынан  қаражат қалдықтарының түсімдері</t>
  </si>
  <si>
    <t>Поступления остатков средств с контрольного счета наличности местного самоуправления</t>
  </si>
  <si>
    <t>Қазақстан Республикасы Индустрия жəне инфрақұрылымдық даму министрлігі</t>
  </si>
  <si>
    <t>Министерство индустрии и инфраструктурного развития Республики Казахстан</t>
  </si>
  <si>
    <t>315</t>
  </si>
  <si>
    <t>Управление зеленой экономики города республиканского значения, столицы</t>
  </si>
  <si>
    <t>316</t>
  </si>
  <si>
    <t>317</t>
  </si>
  <si>
    <t>Республикалық маңызы бар қаланың, астананың қалалық мобилділік басқармасы</t>
  </si>
  <si>
    <t>Управление городской мобильности города республиканского значения, столицы</t>
  </si>
  <si>
    <t>319</t>
  </si>
  <si>
    <t>Республикалық маңызы бар қаланың, астананың қалалық жоспарлау және урбанистика басқармасы</t>
  </si>
  <si>
    <t>Управление городского планирования и урбанистики города республиканского значения, столицы</t>
  </si>
  <si>
    <t>Республикалық маңызы бар қаланың, астананың тұрғын үй және тұрғын саясаты басқармасы</t>
  </si>
  <si>
    <t>Управление жилищной политики города республиканского значения, столицы</t>
  </si>
  <si>
    <t>Республикалық маңызы бар қаланың, астананың қоғамдық денсаулық басқармасы</t>
  </si>
  <si>
    <t>Управление общественного здоровья города республиканского значения, столицы</t>
  </si>
  <si>
    <t>Республикалық маңызы бар қаланың, астананың спорт басқармасы</t>
  </si>
  <si>
    <t>Управление спорта города республиканского значения, столицы</t>
  </si>
  <si>
    <t>Республикалық маңызы бар қаланың, астананың қала құрылысын бақылау басқармасы</t>
  </si>
  <si>
    <t>Управление градостроительного контроля города республиканского значения, столицы</t>
  </si>
  <si>
    <t>325</t>
  </si>
  <si>
    <t>Республикалық маңызы бар қаланың, астананың қоғамдық даму басқармасы</t>
  </si>
  <si>
    <t>Управление общественного развития города республиканского значения, столицы</t>
  </si>
  <si>
    <t>326</t>
  </si>
  <si>
    <t>Республикалық маңызы бар қаланың, астананың кәсіпкерлік және инвестициялар басқармасы</t>
  </si>
  <si>
    <t>Управление предпринимательства и инвестиций города республиканского значения, столицы</t>
  </si>
  <si>
    <t>327</t>
  </si>
  <si>
    <t>Республикалық маңызы бар қаланың, астананың әлеуметтік әл-ауқат басқармасы</t>
  </si>
  <si>
    <t>Управление социального благосостояния города республиканского значения, столицы</t>
  </si>
  <si>
    <t>361</t>
  </si>
  <si>
    <t>Республикалық маңызы бар қаланың, астананың мәдениет басқармасы</t>
  </si>
  <si>
    <t>Управление культуры города республиканского значения, столицы</t>
  </si>
  <si>
    <t>380</t>
  </si>
  <si>
    <t>Республикалық маңызы бар қаланың, астананың туризм басқармасы</t>
  </si>
  <si>
    <t>Управление туризма города республиканского значения, столицы</t>
  </si>
  <si>
    <t>Возмещение ущерба работникам ликвидированных шахт, переданных в товарищество с ограниченной ответственностью «Карагандаликвидшахт»</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</si>
  <si>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</si>
  <si>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</si>
  <si>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Инвестицияларды тарту жөнінде мемлекеттік саясатты іске асыру</t>
  </si>
  <si>
    <t>Реализация государственной политики по привлечению инвестиций</t>
  </si>
  <si>
    <t>Қазақстан Республикасына инвестициялар тартуға жәрдемдесу</t>
  </si>
  <si>
    <t>Содействие привлечению инвестиций в Республику Казахстан</t>
  </si>
  <si>
    <t>2018 ж. есеп /_x000D_
2018 г.  отчет</t>
  </si>
  <si>
    <t>г. Шымкент</t>
  </si>
  <si>
    <t>Шымкент қаласы</t>
  </si>
  <si>
    <t xml:space="preserve">Туркестанская область    </t>
  </si>
  <si>
    <t>2019 жылдың  1 қантарына/   на 1 января 2019 года</t>
  </si>
  <si>
    <t xml:space="preserve"> 2019 жылдың 1 қантарына/  на 1 января 2019 года</t>
  </si>
  <si>
    <t>2018ж. есеп / 2018г. отчет</t>
  </si>
  <si>
    <t>Қазақстан Республикасы Тұңғыш Президентінің – Елбасының Кеңсесі</t>
  </si>
  <si>
    <t>Канцелярия Первого Президента Республики Казахстан – Елбасы</t>
  </si>
  <si>
    <t>209</t>
  </si>
  <si>
    <t>Қазақстан Республикасы Ақпарат жəне қоғамдық даму министрлігі</t>
  </si>
  <si>
    <t>Министерство информации и общественного развития РеспубликиКазахстан</t>
  </si>
  <si>
    <t>312</t>
  </si>
  <si>
    <t>Республикалық маңызы бар қаланың, астананың мәдениет, тілдерді дамыту және архивтер басқармасы</t>
  </si>
  <si>
    <t>Управление культуры, развития языков и  архивов  города республиканского значения, столицы</t>
  </si>
  <si>
    <t>313</t>
  </si>
  <si>
    <t>Республикалық маңызы бар қаланың, астананың цифрландыру басқармасы</t>
  </si>
  <si>
    <t>Управление цифровизации города республиканского значения, столицы</t>
  </si>
  <si>
    <t>Нұр-Сұлтан қаласының бюджетiнен алынатын бюджеттік алу</t>
  </si>
  <si>
    <t>Бюджетное изъятие из бюджета города Нур-Султана</t>
  </si>
  <si>
    <t>Қазақстан Республикасының Тұңғыш Президенті - Елбасының қызметін қамтамасыз ету жөніндегі қызметтер</t>
  </si>
  <si>
    <t>Услуги по обеспечению деятельности Первого Президента Республики Казахстан – Елбасы</t>
  </si>
  <si>
    <t>Мемлекеттік органдар үшін автомашиналар паркін жаңарту</t>
  </si>
  <si>
    <t>Обновление парка автомашин для государственных органов</t>
  </si>
  <si>
    <t>Формирование государственной политики в сфере информации и общественного развития</t>
  </si>
  <si>
    <t>Услуги по организации образовательной деятельности для подготовки кадров в области туризма</t>
  </si>
  <si>
    <t>Нәтижелі жұмыспен қамтуды және жаппай кәсіпкерлікті дамытудың 2017 – 2021 жылдарға арналған «Еңбек» мемлекеттік бағдарламасын іске асыру</t>
  </si>
  <si>
    <t>Реализация Государственной программы развития продуктивной занятости и массового предпринимательства на 2017 – 2021 годы «Еңбек»</t>
  </si>
  <si>
    <t>Қарағанды облысының бюджетіне бұзылу аймақтарынан тұрғындарды көшіру үшін тұрғын үйлер мен жатақханалар құрылысына берілетін нысаналы даму трансферттері</t>
  </si>
  <si>
    <t>Целевые трансферты на развитие бюджету Карагандинской области на строительство жилых домов и общежитий для переселения жителей из зон обрушения</t>
  </si>
  <si>
    <t>Мемлекеттік жастар және отбасы саясатын іске асыру</t>
  </si>
  <si>
    <t>Қолданбалы ғылыми зерттеулер</t>
  </si>
  <si>
    <t>Прикладные научные исследования</t>
  </si>
  <si>
    <t>Жүйелі авиатасымалдарды субсидиялау</t>
  </si>
  <si>
    <t>Субсидирование регулярных авиаперевозок</t>
  </si>
  <si>
    <t>«Электрондық үкіметті», инфокоммуникациялық инфрақұрылымды және ақпараттық қауіпсіздікті дамыту</t>
  </si>
  <si>
    <t>Мемлекеттік-жекешелік әріптестік жобалары бойынша мемлекеттік міндеттемелерді орындау</t>
  </si>
  <si>
    <t>Кредитование областных бюджетов, бюджетов городов республиканского значения, столицы на содействие развитию предпринимательства в областных центрах, городах Нур-Султане, Алматы, Шымкенте, Семее и моногородах</t>
  </si>
  <si>
    <t>«Петропавл ауыр машина жасау зауыты» АҚ-ның жарғылық капиталын ұлғайту мақсатында «Қазақстан инжиниринг ұлттық компаниясы» АҚ-ның жарғылық капиталын ұлғайту</t>
  </si>
  <si>
    <t>«С.М. Киров атындағы зауыт» АҚ-ның жарғылық капиталын ұлғайту мақсатында «Қазақстан инжиниринг ұлттық компаниясы» АҚ-ның жарғылық капиталын ұлғайту</t>
  </si>
  <si>
    <t>Увеличение уставного капитала АО «Национальная компания Казахстан инжиниринг» в целях увеличения уставного капитала АО «Завод им. С.М. Кирова»</t>
  </si>
  <si>
    <t>НҰР-CҰЛТАН Қ.</t>
  </si>
  <si>
    <t>Г.НУР-СУЛТАН</t>
  </si>
  <si>
    <t>* Консолидированный бюджет</t>
  </si>
  <si>
    <t xml:space="preserve">САЛЫҚ ЖӘНЕ ТӨЛЕМДЕР БОЙЫНША БЮДЖЕТКЕ ТҮСЕТІН БЕРЕСІ/ НЕДОИМКА ПО НАЛОГАМ И ПЛАТЕЖАМ В БЮДЖЕТ*                                 </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</si>
  <si>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</si>
  <si>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оторганизаций нефтяного сектора</t>
  </si>
  <si>
    <t>434</t>
  </si>
  <si>
    <t>Ақпараттық жүйелерді құру, енгізу және дамыту</t>
  </si>
  <si>
    <t>Создание, внедрение и развитие информационных систем</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</si>
  <si>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</si>
  <si>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t>
  </si>
  <si>
    <t>746</t>
  </si>
  <si>
    <t>Облыстың туризмді және спортты дамыту жөніндегі басқармасы</t>
  </si>
  <si>
    <t>Управление по развитию туризма и спорта области</t>
  </si>
  <si>
    <t>750</t>
  </si>
  <si>
    <t>Облыстың стратегия және экономикалық даму басқармасы</t>
  </si>
  <si>
    <t>Управление стратегии и экономического развития области</t>
  </si>
  <si>
    <t>751</t>
  </si>
  <si>
    <t>Облыстың қаржы және мемлекеттік активтер  басқармасы</t>
  </si>
  <si>
    <t>Управление финансов и государственных активов области</t>
  </si>
  <si>
    <t>753</t>
  </si>
  <si>
    <t>Облыстың адами әлеуетті дамыту басқармасы</t>
  </si>
  <si>
    <t>Управление развития человеческого потенциала области</t>
  </si>
  <si>
    <t>754</t>
  </si>
  <si>
    <t>Облыстың қоғамдық денсаулық басқармасы</t>
  </si>
  <si>
    <t>Управление общественного здоровья области</t>
  </si>
  <si>
    <t>755</t>
  </si>
  <si>
    <t>Облыстың цифрландыру, мемлекеттік қызметтер көрсету және архивтер басқармасы</t>
  </si>
  <si>
    <t>Управление цифровизации, государственных услуг и архивов области</t>
  </si>
  <si>
    <t>207</t>
  </si>
  <si>
    <t>Қазақстан Республикасы Экология, геология және табиғи ресурстар министрлігі</t>
  </si>
  <si>
    <t>Министерство экологии, геологии и природных ресурсов Республики Казахстан</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</si>
  <si>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</si>
  <si>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</si>
  <si>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</si>
  <si>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</si>
  <si>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</si>
  <si>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Республикалық маңызы бар қаланың, астананың мемлекеттік сатып алу басқармасы</t>
  </si>
  <si>
    <t>Управление государственных закупок города республиканского значения, столицы</t>
  </si>
  <si>
    <t>475</t>
  </si>
  <si>
    <t>Ауданның (облыстық маңызы бар қаланың) кәсіпкерлік, ауыл шаруашылығы және ветеринария бөлімі</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</si>
  <si>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</si>
  <si>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</si>
  <si>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</si>
  <si>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</si>
  <si>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</si>
  <si>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</si>
  <si>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</si>
  <si>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</si>
  <si>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Облыстың ақпарат және қоғамдық даму басқармасы</t>
  </si>
  <si>
    <t>Управление информации и общественного развития области</t>
  </si>
  <si>
    <t>748</t>
  </si>
  <si>
    <t>Облыстың мәдениет, тілдерді дамыту және архив ісі  басқармасы</t>
  </si>
  <si>
    <t>Управление культуры, развития языков и архивного дела  области</t>
  </si>
  <si>
    <t>749</t>
  </si>
  <si>
    <t>Облыстың қала құрылысын және жерді бақылау басқармасы</t>
  </si>
  <si>
    <t>Управление градостроительного и земельного контроля  области</t>
  </si>
  <si>
    <t>809</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</si>
  <si>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</si>
  <si>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</si>
  <si>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Ауданның (облыстық маңызы бар қаланың) экономиканың  нақты секторы бөлімі</t>
  </si>
  <si>
    <t>Ауданның (облыстық маңызы бар қаланың) ауыл шаруашылық, кәсіпкерлік және ветеринария бөлімі</t>
  </si>
  <si>
    <t>Отдел сельского хозяйства, предпринимательства и ветеринарии района (города областного значения)</t>
  </si>
  <si>
    <t>Экология, геология және табиғи ресурстар саласындағы қызметті үйлестіру жөніндегі қызметтер</t>
  </si>
  <si>
    <t>Услуги по координации деятельности в сфере экологии, геологии и природных ресурсов</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</si>
  <si>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</si>
  <si>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Услуги по координации деятельности в сфере энергетики, атомной энергии, нефтегазовой и нефтехимической промышленности</t>
  </si>
  <si>
    <t>Мемлекеттік қызмет саласындағы бірыңғай мемлекеттiк саясатты қалыптастыру және іске асыру</t>
  </si>
  <si>
    <t>Научное сопровождение законотворческой деятельности государственных органов</t>
  </si>
  <si>
    <t>Топографиялық-геодезиялық және картографиялық өнімдерді және олардың сақталуын қамтамасыз ету</t>
  </si>
  <si>
    <t>Обеспечение топографо-геодезической и картографической продукцией и ее хранение</t>
  </si>
  <si>
    <t>Нұр-Cұлтан қ.</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</si>
  <si>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</si>
  <si>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</si>
  <si>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</si>
  <si>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</si>
  <si>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</si>
  <si>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</si>
  <si>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</si>
  <si>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752</t>
  </si>
  <si>
    <t>Облыстың қоғамдық даму басқармасы</t>
  </si>
  <si>
    <t>Управление общественного развития области</t>
  </si>
  <si>
    <t>756</t>
  </si>
  <si>
    <t>Облыстың инвестиция және экспорт басқармасы</t>
  </si>
  <si>
    <t>Управление инвестиции и экспорта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</si>
  <si>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</si>
  <si>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</si>
  <si>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</si>
  <si>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</si>
  <si>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</si>
  <si>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t>
  </si>
  <si>
    <t>001</t>
  </si>
  <si>
    <t>002</t>
  </si>
  <si>
    <t>003</t>
  </si>
  <si>
    <t>Услуги по обеспечению сохранности архивного фонда, печатныхизданий и их специальному использованию</t>
  </si>
  <si>
    <t>007</t>
  </si>
  <si>
    <t>Орталық коммуникациялар қызметінің жұмысын қамтамасыз ету жөніндегі қызметтер</t>
  </si>
  <si>
    <t>Услуги по обеспечению деятельности Службы центральных коммуникаций</t>
  </si>
  <si>
    <t>008</t>
  </si>
  <si>
    <t>009</t>
  </si>
  <si>
    <t xml:space="preserve">Услуги по обеспечению деятельности Премьер-Министра Республики Казахстан 
</t>
  </si>
  <si>
    <t>Казақстан Республикасы Жоғарғы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</si>
  <si>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</si>
  <si>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Қазақстан Республикасының Тұнғыш Президенті – Елбасы кітапханасының қызметін қамтамасыз ету жөніндегі қызметтер</t>
  </si>
  <si>
    <t>Проведение мероприятий за счет средств на представительскиезатраты</t>
  </si>
  <si>
    <t>055</t>
  </si>
  <si>
    <t>Азаптаулардың алдын алу жөніндегі Ұлттық алдын алу тетігін нығайту</t>
  </si>
  <si>
    <t>Осуществление аудита инвестиционных проектов, финансируемыхмеждународными финансовыми организациями</t>
  </si>
  <si>
    <t>019</t>
  </si>
  <si>
    <t>030</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</si>
  <si>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</si>
  <si>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</si>
  <si>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072</t>
  </si>
  <si>
    <t>091</t>
  </si>
  <si>
    <t>Қазақстан Республикасы Қаржы министрлігінің объектілерін және инфрақұрылымын салу</t>
  </si>
  <si>
    <t>Строительство объектов и инфраструктуры Министерства финансов Республики Казахстан</t>
  </si>
  <si>
    <t>094</t>
  </si>
  <si>
    <t>222</t>
  </si>
  <si>
    <t>Делимитация и демаркация Государственной границы Республики  Казахстан</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</si>
  <si>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</si>
  <si>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</si>
  <si>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</si>
  <si>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</si>
  <si>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</si>
  <si>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</si>
  <si>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</si>
  <si>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</si>
  <si>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</si>
  <si>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</si>
  <si>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096</t>
  </si>
  <si>
    <t>006</t>
  </si>
  <si>
    <t>081</t>
  </si>
  <si>
    <t>012</t>
  </si>
  <si>
    <t>Ақпарат және қоғамдық даму саласындағы мемлекеттік саясаттықалыптастыру</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</si>
  <si>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</si>
  <si>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</si>
  <si>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топографты-геодезия және картография саласындағы мемлекеттік саясатты қалыптастыру және іск</t>
  </si>
  <si>
    <t>116</t>
  </si>
  <si>
    <t>Өнеркәсіп, қорғаныс өнеркәсібі, бірыңғай әскери-техникалық саясатты және әскери-техникалық  ынтымақтастықты жүргізуге қатысу, қорғаныстық тапсырысты қалыптастыру, орналастыру жәнеорындау саласындағы басшылық, индустриялық саясатты қалыптас</t>
  </si>
  <si>
    <t>Формирование и реализация политики государства в сфере промышленности, оборонной промышленности, участия в проведении единой военно-технической политики и военно-технического сотрудничества, руководство в области формирования, размещения и</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</si>
  <si>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</si>
  <si>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</si>
  <si>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Формирование и реализация единой государственной политики всфере государственной службы</t>
  </si>
  <si>
    <t>047</t>
  </si>
  <si>
    <t>018</t>
  </si>
  <si>
    <t>004</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</si>
  <si>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</si>
  <si>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</si>
  <si>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</si>
  <si>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</si>
  <si>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</si>
  <si>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</si>
  <si>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</si>
  <si>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</si>
  <si>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</si>
  <si>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</si>
  <si>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</si>
  <si>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</si>
  <si>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Төреліктерде, шетелдік төреліктерде, шетелдік мемлекеттік және сот органдарында, сондай-ақ төрелікке және сотқа дейінгідауларды реттеу процесінде мемлекеттің мүдделерін қорғау және білдіру, Қазақстан Республикасы Үкіметінің қатысуымен шете</t>
  </si>
  <si>
    <t>059</t>
  </si>
  <si>
    <t>065</t>
  </si>
  <si>
    <t>098</t>
  </si>
  <si>
    <t>Мектепке дейінгі тәрбие мен білім беруге қолжетімділікті қамтамасыз ету</t>
  </si>
  <si>
    <t>227</t>
  </si>
  <si>
    <t xml:space="preserve">Обучение и воспитание одаренных в культуре и искусстве детей
</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</si>
  <si>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</si>
  <si>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</si>
  <si>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</si>
  <si>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Ғарыш саласында кадрлардың біліктілігін арттыру және олардықайта даярлау</t>
  </si>
  <si>
    <t>224</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</si>
  <si>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</si>
  <si>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</si>
  <si>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</si>
  <si>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</si>
  <si>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</si>
  <si>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</si>
  <si>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</si>
  <si>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045</t>
  </si>
  <si>
    <t>053</t>
  </si>
  <si>
    <t>Арнайы медициналық резервті сақтауды қамтамасыз ету және денсаулық сақтау инфрақұрылымды дамыту</t>
  </si>
  <si>
    <t>066</t>
  </si>
  <si>
    <t>028</t>
  </si>
  <si>
    <t>Обеспечение деятельности медицинских организаций УправленияДелами Президента Республики Казахстан</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</si>
  <si>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</si>
  <si>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</si>
  <si>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</si>
  <si>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</si>
  <si>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Әлеуметтік медициналық сақтандыру: қолжетімділікті, сапаны,экономикалық тиімділікті және қаржылық қорғауды жақсарту</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</si>
  <si>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</si>
  <si>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</si>
  <si>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</si>
  <si>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</si>
  <si>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Оказание услуг по информационно-аналитическому обеспечениюсоциально-трудовой сферы, модернизация политики занятости</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</si>
  <si>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</si>
  <si>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</si>
  <si>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</si>
  <si>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068</t>
  </si>
  <si>
    <t>043</t>
  </si>
  <si>
    <t>Целевые трансферты на развитие областным бюджетам, бюджетамгородов  республиканского значения, столицы на проектирование, развитие и (или) обустройство инженерно-коммуникационнойинфраструктуры в рамках Программы жилищного строительства «Н</t>
  </si>
  <si>
    <t>228</t>
  </si>
  <si>
    <t>Реализация мероприятий в рамках программы жилищного строительства «Нұрлы жер»</t>
  </si>
  <si>
    <t>229</t>
  </si>
  <si>
    <t>033</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</si>
  <si>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</si>
  <si>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</si>
  <si>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</si>
  <si>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</si>
  <si>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029</t>
  </si>
  <si>
    <t>021</t>
  </si>
  <si>
    <t>Мемлекеттік тілді және Қазақстан халқының басқа да тілдеріндамыту</t>
  </si>
  <si>
    <t>046</t>
  </si>
  <si>
    <t xml:space="preserve">Развитие инфраструктуры Щучинско-Боровской курортной зоны
</t>
  </si>
  <si>
    <t>089</t>
  </si>
  <si>
    <t>Жер қойнауын ұтымды және кешенді пайдалануды және ҚазақстанРеспубликасы аумағының геологиялық зерттелуін арттыру</t>
  </si>
  <si>
    <t>Обеспечение рационального и комплексного использования недри повышение геологической изученности территории РеспубликиКазахстан</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</si>
  <si>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</si>
  <si>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</si>
  <si>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267</t>
  </si>
  <si>
    <t>250</t>
  </si>
  <si>
    <t>Создание условий для развития производства, реализации продукции растениеводства</t>
  </si>
  <si>
    <t>037</t>
  </si>
  <si>
    <t>039</t>
  </si>
  <si>
    <t>044</t>
  </si>
  <si>
    <t>259</t>
  </si>
  <si>
    <t>Ауыл, су, орман, балық шаруашылығы және қоршаған ортаны қорғау мен жер қатынастары саласындағы өзге де қызметтер</t>
  </si>
  <si>
    <t>090</t>
  </si>
  <si>
    <t>040</t>
  </si>
  <si>
    <t>Реализация мероприятий по совершенствованию  архитектурной,градостроительной и строительной деятельности</t>
  </si>
  <si>
    <t>233</t>
  </si>
  <si>
    <t>Развитие «электронного правительства», инфокоммуникационнойинфраструктуры и информационной безопасности</t>
  </si>
  <si>
    <t>010</t>
  </si>
  <si>
    <t>026</t>
  </si>
  <si>
    <t>087</t>
  </si>
  <si>
    <t>Қазақстан Республикасы Үкіметінің  резерві</t>
  </si>
  <si>
    <t>Резерв Правительства Республики Казахстан</t>
  </si>
  <si>
    <t>205</t>
  </si>
  <si>
    <t>082</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</si>
  <si>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</si>
  <si>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202</t>
  </si>
  <si>
    <t>400</t>
  </si>
  <si>
    <t>042</t>
  </si>
  <si>
    <t>048</t>
  </si>
  <si>
    <t>Ұлттық экономиканың бәсекеге қабілеттілігі мен орнықтылығынқамтамасыз ету үшін «Бәйтерек» ұлттық басқарушы холдингі» АҚ кредиттеу</t>
  </si>
  <si>
    <t>231</t>
  </si>
  <si>
    <t>Увеличение уставного капитала АО «Национальный управляющий холдинг «КазАгро» для реализации государственной политики постимулированию развития агропромышленного комплекса</t>
  </si>
  <si>
    <t>Экспортты қолдаудың тиімді қаржылық шараларын ұсыну есебінен қазақстандық шикізаттық емес тауарларды өндірушілер мен сыртқы нарықтарға көрсетілетін қызметті жеткізушілерге қолдау көрсету және олардың бәсекеге қабілеттілігін күшейту үшін кей</t>
  </si>
  <si>
    <t>Увеличение уставного капитала АО «Национальный управляющий холдинг «Байтерек» с последующим увеличением уставного капитала АО «Экспортная страховая компания «KazakhExport» для поддержки казахстанских производителей несырьевых товаров и пост</t>
  </si>
  <si>
    <t>049</t>
  </si>
  <si>
    <t>Оңтүстік-Қазақстан облысы</t>
  </si>
  <si>
    <t>Южно-Казахстанская область</t>
  </si>
  <si>
    <t>Южно-Казахстанская</t>
  </si>
  <si>
    <t>Оңтүстік-Қазақстан</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</si>
  <si>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</si>
  <si>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</si>
  <si>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</si>
  <si>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757</t>
  </si>
  <si>
    <t>Облыстың инвестициялар және туризмды дамыту басқармасы</t>
  </si>
  <si>
    <t>Управление инвестиций и развития туризма области</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</si>
  <si>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</si>
  <si>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</si>
  <si>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</si>
  <si>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</si>
  <si>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</si>
  <si>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</si>
  <si>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</si>
  <si>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Өңірлердің бәсекеге қабілеттілігін арттыру және мемлекеттік басқаруды жетілдіру</t>
  </si>
  <si>
    <t>Повышение конкурентоспособности регионов и совершенствование государственного управления</t>
  </si>
  <si>
    <t>Алтын</t>
  </si>
  <si>
    <t>Золото</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</si>
  <si>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</si>
  <si>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</si>
  <si>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</si>
  <si>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Мемлекеттік қызметшілердің біліктілігін арттыру</t>
  </si>
  <si>
    <t>Повышение квалификации государственных служащих</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</si>
  <si>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</si>
  <si>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</si>
  <si>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Әлеуметтік маңызды қатынастар бойынша жолаушылар тасымалдаушының және вагондар (контейнерлер) операторының вагондарды сатып алуын кредиттеуде немесе қаржы лизингінде сыйақы мөлшерлемелерін субсидиялау</t>
  </si>
  <si>
    <t>Өкілдік шығындар</t>
  </si>
  <si>
    <t>Представительские затраты</t>
  </si>
  <si>
    <t xml:space="preserve">2018 ж. есеп/ 2018 г. отчет </t>
  </si>
  <si>
    <t>2019ж. есеп/ отчет 2019г.</t>
  </si>
  <si>
    <t>Сатып алудың жалпы көлемі/ Общий объем закупок, млн.тенге</t>
  </si>
  <si>
    <t>на 1 января  2020 года</t>
  </si>
  <si>
    <t xml:space="preserve"> 2020 жылдың 1 қантардағы/ </t>
  </si>
  <si>
    <t>*Без учета поступления займов и используемых остатков бюджетных средств</t>
  </si>
  <si>
    <t>* Қарыздардың және бюджет қаражатының пайдаланылатын қалдықтарының түсімдерін есепке алмағанда</t>
  </si>
  <si>
    <t>* Қарыздарды өтеуді есепке алмағанда</t>
  </si>
  <si>
    <t>* Без учета погашения займов</t>
  </si>
  <si>
    <t>2020 жылға түзету енгізілген бюджет (млн. теңге)/ скорректированный бюджет на 2020 год (млн.тенге)</t>
  </si>
  <si>
    <t>жылдық/ годовой</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</si>
  <si>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</si>
  <si>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</si>
  <si>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</si>
  <si>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</si>
  <si>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Заңды тұлғаларға жергілікті бюджеттен 2005 жылға дейін берілген бюджеттік кредиттер бойынша сыйақылар</t>
  </si>
  <si>
    <t>Вознаграждения по бюджетным кредитам, выданным из местного бюджета до 2005 года юридическим лицам</t>
  </si>
  <si>
    <t>Министерство информации и общественного развития Республики Казахстан</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</si>
  <si>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t>
  </si>
  <si>
    <t>Управление энергоэффективности и инфраструктурного развития города республиканского значения, столицы</t>
  </si>
  <si>
    <t>Управление стратегического и бюджетного планирования города республиканского значения, столицы</t>
  </si>
  <si>
    <t>Управление физической культуры и спорта города республиканского значения, столицы  *</t>
  </si>
  <si>
    <t>Счетный комитет по контролю за исполнением республиканского бюджета</t>
  </si>
  <si>
    <t>Отдел пассажирского транспорта и автомобильных дорог района (города областного значения)</t>
  </si>
  <si>
    <t>Отдел земельных отношений, архитектуры и градостроительства района (города областного значения)</t>
  </si>
  <si>
    <t>Агентство Республики Казахстан по противодействию коррупции (Антикоррупционная служба)</t>
  </si>
  <si>
    <t>625</t>
  </si>
  <si>
    <t>Агентство Республики Казахстан по регулированию и развитию финансового рынка</t>
  </si>
  <si>
    <t>Управление делами Президента Республики Казахстан</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</si>
  <si>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</si>
  <si>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</si>
  <si>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Отдел внутренней политики и по делам религии района (города областного значения)</t>
  </si>
  <si>
    <t>806</t>
  </si>
  <si>
    <t>Отдел сельского хозяйства, земельных отношений и предпринимательства района (города областного значения)</t>
  </si>
  <si>
    <t>Отдел реального сектора экономики района (города областного значения)</t>
  </si>
  <si>
    <t>812</t>
  </si>
  <si>
    <t>Отдел развития человеческого капитала района (города областного значения)</t>
  </si>
  <si>
    <t>813</t>
  </si>
  <si>
    <t>Отдел инфраструктуры и коммуникаций района (города областного значения)</t>
  </si>
  <si>
    <t>814</t>
  </si>
  <si>
    <t>Отдел развития спорта района (города областного значения)</t>
  </si>
  <si>
    <t>815</t>
  </si>
  <si>
    <t>Отдел поддержки бизнеса и туризма района (города областного значения)</t>
  </si>
  <si>
    <t>816</t>
  </si>
  <si>
    <t>Отдел жилищных отношений и жилищной инспекции района (города областного значения)</t>
  </si>
  <si>
    <t>818</t>
  </si>
  <si>
    <t>Отдел урбанистики района (города областного значения)</t>
  </si>
  <si>
    <t>Қазақстан Республикасы Премьер-Министрiнiң Кеңсесi</t>
  </si>
  <si>
    <t>Қазақстан Республикасы Iшкi iстер министрлiгi</t>
  </si>
  <si>
    <t>Қазақстан Республикасы Сыртқы iстер министрлiгi</t>
  </si>
  <si>
    <t>Қазақстан Республикасы Қорғаныс министрлiгi</t>
  </si>
  <si>
    <t>Қазақстан Республикасы Ақпарат және қоғамдық даму министрлігі</t>
  </si>
  <si>
    <t>Қазақстан Республикасы Ауыл шаруашылығы министрлiгi</t>
  </si>
  <si>
    <t>Қазақстан Республикасы Қаржы министрлiгi</t>
  </si>
  <si>
    <t>Қазақстан Республикасы Әдiлет министрлiгi</t>
  </si>
  <si>
    <t>Қазақстан Республикасы Индустрия және инфрақұрылымдық даму министрлігі</t>
  </si>
  <si>
    <t>Облыстың Энергетика және тұрғын үй-коммуналдық шаруашылық басқармасы</t>
  </si>
  <si>
    <t>Облыстың жастар саясаты мәселелерi бойынша басқармасы</t>
  </si>
  <si>
    <t>Облыстық бюджеттен қаржыландырылатын табиғи және техногендік сипаттағы төтенше жағдайдар, азаматтық қорғаныс саласындағы уәкілетті органдардың аумақтық органы</t>
  </si>
  <si>
    <t>"Облыстың жұмылдыру дайындығы басқармасы "</t>
  </si>
  <si>
    <t>Республикалық маңызы бар қаланың, астананың жасыл экономика басқармасы</t>
  </si>
  <si>
    <t>Республикалық маңызы бар қаланың, астананың энерготиімділік және инфрақұрылымдық даму басқармасы</t>
  </si>
  <si>
    <t>Республикалық маңызы бар қаланың, астананың отбасы, балалар және жастар істері жөніндегі басқармасы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</si>
  <si>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</si>
  <si>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</si>
  <si>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</si>
  <si>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Республикалық маңызы бар қаланың, астананың Энергетика және коммуналдық шаруашылық басқармасы</t>
  </si>
  <si>
    <t>Республикалық маңызы бар қаланың, астананың Құрылыс басқармасы</t>
  </si>
  <si>
    <t>Республикалық маңызы бар қаланың, астананың дене шынықтыру және спорт басқармасы*</t>
  </si>
  <si>
    <t>Республикалық бюджеттiң атқарылуын бақылау жөнiндегi есеп комитетi</t>
  </si>
  <si>
    <t>Қазақстан Республикасы Ұлттық қауiпсiздiк комитетi</t>
  </si>
  <si>
    <t>Ауданның (облыстық маңызы бар қаланың) экономика және қаржы бөлімі</t>
  </si>
  <si>
    <t>Ауданның (облыстық маңызы бар қаланың) Дене шынықтыру және спорт бөлімі</t>
  </si>
  <si>
    <t>Ауданның (облыстық маңызы бар қаланың) құрылыс, сәулет және қала құрылысы бөлімі</t>
  </si>
  <si>
    <t>Ауданның (облыстық маңызы бар қаланың) ауыл шаруашылығы мен жер қатынастары бөлімі</t>
  </si>
  <si>
    <t>Ауданның (облыстық маңызы бар қаланың) мемлекеттік активтер және сатып алу бөлімі</t>
  </si>
  <si>
    <t>"Ауданның (облыстық маңызы бар қаланың) тұрғын үй- коммуналдық шаруашылық бөлімі "</t>
  </si>
  <si>
    <t>Қазақстан Республикасы Бас прокуратурасы</t>
  </si>
  <si>
    <t>Қазақстан Республикасы Қаржы нарығын реттеу және дамыту агенттігі</t>
  </si>
  <si>
    <t>Қазақстан Республикасы Мемлекеттік күзет қызметі</t>
  </si>
  <si>
    <t>Қазақстан Республикасы Президентінің «Байқоныр» кешеніндегі арнаулы өкілінің қызметін қамтамасыз ету басқармасы</t>
  </si>
  <si>
    <t>Облыстың ақпараттандыру, мемлекеттік қызметтер көрсету және архивтер басқармасы</t>
  </si>
  <si>
    <t>Облыстық цифрлық технологиялар басқармасы</t>
  </si>
  <si>
    <t>Облыстық ақпараттандыру және сыртқы байланыстар басқармасы</t>
  </si>
  <si>
    <t>Ауданның (облыстық маңызы бар қаланың) ішкі саясат және дін істері бөлімі</t>
  </si>
  <si>
    <t>Ауданның (облыстық маңызы бар қаланың) дене тәрбиесі, спорт және туризм бөлімі</t>
  </si>
  <si>
    <t>Ауданның (облыстық маңызы бар қаланың) ауыл шаруашылығы, жер қатынастары және кәсіпкерлік бөлімі</t>
  </si>
  <si>
    <t>Ауданның (облыстық маңызы бар қаланың) адами капиталды дамыту бөлімі</t>
  </si>
  <si>
    <t>Ауданның (облыстық маңызы бар қаланың) инфрақұрылым және коммуникациялар бөлімі</t>
  </si>
  <si>
    <t>Ауданның (облыстық маңызы бар қаланың) спортты дамыту бөлімі</t>
  </si>
  <si>
    <t>Ауданның (облыстық маңызы бар қаланың) бизнесті қолдау және туризм бөлімі</t>
  </si>
  <si>
    <t>Ауданның (облыстық маңызы бар қаланың) тұрғын үй қатынастары және тұрғын үй инспекциясы бөлімі</t>
  </si>
  <si>
    <t>Ауданның (облыстық маңызы бар қаланың) урбанистика бөлімі</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</si>
  <si>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</si>
  <si>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</si>
  <si>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Қорғаныстық-өнеркәсіптік кешен саласындағы қолданбалы ғылыми зерттеулер</t>
  </si>
  <si>
    <t>Прикладные научные исследования в области оборонно-промышленного комплекса</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</si>
  <si>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</si>
  <si>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</si>
  <si>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Мемлекеттік органдардың заң шығару қызметін ғылыми сүйемелдеу</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</si>
  <si>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</si>
  <si>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</si>
  <si>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Сот сараптамасы объектілерін салу</t>
  </si>
  <si>
    <t>Строительство объектов судебной экспертизы</t>
  </si>
  <si>
    <t>Инновациялық мүмкіндіктер және білім беруді жаңғырту: елдіңорнықты дамуы үшін экологиялық мәдениетке бастар жол</t>
  </si>
  <si>
    <t>Инновационные возможности и модернизация образования: на пути к экологической культуре для устойчивого развития страны</t>
  </si>
  <si>
    <t>Туризм саласында кадрларды даярлау үшін білім беру қызметінұйымдастыру бойынша көрсетілетін қызметтер</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</si>
  <si>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</si>
  <si>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</si>
  <si>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</si>
  <si>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</si>
  <si>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Облыстық бюджеттерге, республикалық маңызы бар қалалардың, астананың бюджеттеріне мүгедектерді жұмысқа орналастыру үшінарнайы жұмыс орындарын құруға жұмыс берушінің шығындарын субсидиялауға берілетін ағымдағы нысаналы трансферттер</t>
  </si>
  <si>
    <t>071</t>
  </si>
  <si>
    <t>Облыстық бюджеттерге, республикалық маңызы бар қалалардың, астананың бюджеттерiне мемлекеттік халықты әлеуметтік қорғауұйымдарында арнаулы әлеуметтік қызмет көрсететін жұмыскерлердің жалақысына қосымша ақылар белгілеуге берілетін ағымдағы</t>
  </si>
  <si>
    <t>Целевые текущие трансферты областным бюджетам, бюджетам городов республиканского значения, столицы на установление доплат к заработной плате работников, предоставляющих специальные социальные услуги в государственных организациях социальной</t>
  </si>
  <si>
    <t>Облыстық бюджеттерге, республикалық маңызы бар қалалардың, астананың бюджеттеріне «Нұрлы жер» тұрғын үй құрылысы бағдарламасы шеңберінде инженерлік-коммуникациялық инфрақұрылымды жобалауға, дамытуға және (немесе) жайластыруға берілетін ныса</t>
  </si>
  <si>
    <t>234</t>
  </si>
  <si>
    <t>Ақмола облысының облыстық бюджетіне Щучинск-Бурабай курорттық аймағының сумен жабдықтау және су бұру жүйелерін салуға және реконструкицялауға берілетін нысаналы даму трансферттері</t>
  </si>
  <si>
    <t>Целевые трансферты на развитие областному бюджету Акмолинской области на строительство и реконструкцию систем водоснабжения и водоотведения Щучинско-Боровской курортной зоны</t>
  </si>
  <si>
    <t>235</t>
  </si>
  <si>
    <t>Облыстық бюджеттерге, республикалық маңызы бар қалалардың, астананың бюджеттеріне Қазақстан Республикасының туристік саласын дамытудың 2019 – 2025 жылдарға арналған мемлекеттік бағдарламасы шеңберінде сумен жабдықтау және су бұру жүйелерін</t>
  </si>
  <si>
    <t>Целевые трансферты на развитие областным бюджетам, бюджетамгородов  республиканского значения, столицы на развитие систем водоснабжения и водоотведения в рамках Государственной программы развития туристской отрасли Республики Казахстан на</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</si>
  <si>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</si>
  <si>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</si>
  <si>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</si>
  <si>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Ауыл шаруашылығы және жер ресурстарын пайдалану саласындағыжоспарлау, реттеу, басқару жөніндегі қызметтер</t>
  </si>
  <si>
    <t>Услуги по планированию, регулированию, управлению в сфере сельского хозяйства и использования земельных ресурсов</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</si>
  <si>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</si>
  <si>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</si>
  <si>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Ғарыш инфрақұрылымының сақталуы мен оны пайдалануды кеңейтуді қамтамасыз ету</t>
  </si>
  <si>
    <t>Жай вексельдерді өтеу</t>
  </si>
  <si>
    <t>Погашение простых векселей</t>
  </si>
  <si>
    <t>Өңірлерді дамытудың 2025 жылға дейінгі мемлекеттік бағдарламасы шеңберінде моноқалалар мен өңірлерде іс-шараларды іске асыру</t>
  </si>
  <si>
    <t>Реализация мероприятий в моногородах и регионах в рамках Государственной программы развития регионов до 2025 года</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</si>
  <si>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</si>
  <si>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</si>
  <si>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</si>
  <si>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Облыстық бюджеттерге, республикалық маңызы бар қалалардың, астананың бюджеттеріне жылу, сумен жабдықтау және су бұру жүйелерін реконструкция және құрылыс үшін кредит беру</t>
  </si>
  <si>
    <t>Облыстық бюджеттерге, республикалық маңызы бар қалалардың, астананың бюджеттеріне жылумен жабдықтау жүйелерін реконструкциялау және құрылыс үшін кредит беру</t>
  </si>
  <si>
    <t>Облыстық бюджеттерге нәтижелі жұмыспен қамтуды және жаппай кәсіпкерлікті дамытуға кредит беру</t>
  </si>
  <si>
    <t>Кредитование областных бюджетов на развитие продуктивной занятости и массового предпринимательства</t>
  </si>
  <si>
    <t>246</t>
  </si>
  <si>
    <t>Экспорттық қаржыландыруды ынталандыру үшін кейіннен «Қазақстанның Даму Банкі» АҚ кредит бере отырып «Бәйтерек» ұлттық басқарушы холдингі» АҚ кредит беру</t>
  </si>
  <si>
    <t>Кредитование АО «Национальный управляющий холдинг «Байтерек» с последующим кредитованием АО «Банк Развития Казахстана» для стимулирования экспортного финансирования</t>
  </si>
  <si>
    <t>218</t>
  </si>
  <si>
    <t>Облыстық бюджеттерге, республикалық маңызы бар қалалардың, астананың бюджеттерiне облыс орталықтарында, Нұр-Сұлтан, Алматы, Шымкент, Семей қалаларында және моноқалаларда кәсіпкерлікті дамытуға жәрдемдесуге кредит беру</t>
  </si>
  <si>
    <t>Ұлттық экономиканың бәсекеге қабілеттілігі мен орнықтылығынқамтамасыз ету үшін «Самұрық-Қазына» ұлттық әл-ауқат қоры» АҚ-ның жарғылық капиталын ұлғайту</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</si>
  <si>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</si>
  <si>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</si>
  <si>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</si>
  <si>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</si>
  <si>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</si>
  <si>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</si>
  <si>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</si>
  <si>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</si>
  <si>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корпорациялық табыс салығы</t>
  </si>
  <si>
    <t xml:space="preserve">  Қазақстан Республикасының шоғырландырылған бюджетінің атқарылуы/ 
Исполнение консолидированного бюджета Республики Казахстан </t>
  </si>
  <si>
    <t>2020 жылға түзету енгізілген бюджет/ Скорректированный бюджет на 2020 год</t>
  </si>
  <si>
    <t>Білім беру және ғылым саласындағы мемлекеттік саясатты қалыптастыру және іске асыру</t>
  </si>
  <si>
    <t xml:space="preserve"> 2020 жылдың 1 қантарына/  на 1 января 2020 года</t>
  </si>
  <si>
    <t xml:space="preserve">г.Нур-Султан                   </t>
  </si>
  <si>
    <t xml:space="preserve">Нұр-Сұлтан қаласы                     </t>
  </si>
  <si>
    <t>2020 жылдың  1 қантарына/   на 1 января 2020 года</t>
  </si>
  <si>
    <t>2019 ж. есеп /_x000D_
2019 г.  отчет</t>
  </si>
  <si>
    <t xml:space="preserve"> 2019 жыл/
2019 год                    </t>
  </si>
  <si>
    <t xml:space="preserve"> 2018 жыл/
2018 год                    </t>
  </si>
  <si>
    <t xml:space="preserve"> 2017 жыл/
2017 год                    </t>
  </si>
  <si>
    <t xml:space="preserve"> 2016 жыл/
2016 год                    </t>
  </si>
  <si>
    <t>г.Нур-Cултан</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</si>
  <si>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</si>
  <si>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</si>
  <si>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</si>
  <si>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Жасалған келiсiмшарттар бойынша өнiмді бөлгендегі Қазақстан Республикасының үлесi, мұнай секторы ұйымдарынан түсетін түсімдерден басқа</t>
  </si>
  <si>
    <t>Доля Республики Казахстан по разделу продукции по заключенным контрактам, за исключением поступлений от организаций нефтяного сектора</t>
  </si>
  <si>
    <t>Беларусь Республикасынан түскен кедендік баждарды, салықтарды төлеуді қамтамасыз етудің өндіріп алынған сомалары</t>
  </si>
  <si>
    <t>Взысканные суммы обеспечения уплаты таможенных пошлин, налогов, поступающие из Республики Беларусь</t>
  </si>
  <si>
    <t>Жергілікті бюджеттен берілген нысаналы мақсаты бойынша пайдаланылмаған кредиттерді жеке және заңды тұлғалардың қайтаруы</t>
  </si>
  <si>
    <t>Возврат физическими и юридическими лицами использованных непо целевому назначению кредитов, выданных из местного бюджета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</si>
  <si>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</si>
  <si>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</si>
  <si>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</si>
  <si>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</si>
  <si>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</si>
  <si>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Возврат средств, направленных на исполнение обязательств погосударственным гарантиям</t>
  </si>
  <si>
    <t xml:space="preserve">2019 ж. есеп/ 2019 г. отчет </t>
  </si>
  <si>
    <t>Бюджет заңнамасымен қарастырылған жағдайларда жалпы сипаттағы трансферттерды қайтару</t>
  </si>
  <si>
    <t>Возврат трансфертов общего характера в случаях, предусмотренных бюджетным законодательством</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</si>
  <si>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</si>
  <si>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</si>
  <si>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</si>
  <si>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</si>
  <si>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</si>
  <si>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</si>
  <si>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Республикалық бюджеттен берілген нысаналы мақсаты бойынша пайдаланылмаған кредиттерді облыстардың, республикалық маңызы бар қаланың, астананың жергілікті атқару органдарының қайтаруы</t>
  </si>
  <si>
    <t>Возврат местными исполнительными органами областей,  городареспубликанского значения, столицы использованных не по целевому назначению кредитов, выданных из республиканского бюджета</t>
  </si>
  <si>
    <t>Ғылыми және (немесе) ғылыми-техникалық қызмет субъектілерін 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</si>
  <si>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</si>
  <si>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субъектілерінбазалық қаржыландыруды қамтамасыз ету</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</si>
  <si>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</si>
  <si>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</si>
  <si>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</si>
  <si>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</si>
  <si>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</si>
  <si>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</si>
  <si>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</si>
  <si>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Қазақстан Республикасы Үкіметінің төтенше резерві есебінен іс-шаралар өткізу</t>
  </si>
  <si>
    <t>Проведение мероприятий за счет чрезвычайного резерва Правительства Республики Казахстан</t>
  </si>
  <si>
    <t>Бюджетные кредиты местным исполнительным органам, за исключением бюджетных кредитов на реализацию бюджетных инвестиционных проектов</t>
  </si>
  <si>
    <t>Прочие внутренние бюджетные кредиты</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</si>
  <si>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</si>
  <si>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</si>
  <si>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</si>
  <si>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</si>
  <si>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Жергілікті өзін-өзі басқару органдарына берілетін трансферттер</t>
  </si>
  <si>
    <t>Трансферты органам местного самоуправления</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</si>
  <si>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</si>
  <si>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</si>
  <si>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417</t>
  </si>
  <si>
    <t>Биологиялық активтерді сатып алу</t>
  </si>
  <si>
    <t>Приобретение биологических  активов</t>
  </si>
  <si>
    <t>510</t>
  </si>
  <si>
    <t>Ішкі бюджеттік кредиттер</t>
  </si>
  <si>
    <t>Внутренние бюджетные кредиты</t>
  </si>
  <si>
    <t>513</t>
  </si>
  <si>
    <t>Мамандандырылған ұйымдарға бюджеттік кредиттер</t>
  </si>
  <si>
    <t>Бюджетные кредиты специализированным организациям</t>
  </si>
  <si>
    <t>519</t>
  </si>
  <si>
    <t>Өзге де ішкі бюджеттік кредиттер</t>
  </si>
  <si>
    <t>511</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</si>
  <si>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</si>
  <si>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2020 ж. есеп/ 2020 г. Отчет</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</si>
  <si>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</si>
  <si>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</si>
  <si>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Республикалық бюджеттен берілген пайдаланылмаған бюджеттік кредиттерді қайтару</t>
  </si>
  <si>
    <t>Возврат неиспользованных бюджетных кредитов, выданных из республиканского бюджета</t>
  </si>
  <si>
    <t>2020 ж. есеп/ 2020 г. отчет</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</si>
  <si>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</si>
  <si>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</si>
  <si>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Қазақстан Республикасы Үкіметінің шұғыл шығындарға арналғанрезервінің есебінен іс-шаралар өткізу</t>
  </si>
  <si>
    <t>Проведение мероприятий за счет резерва Правительства Республики Казахстан на неотложные затраты</t>
  </si>
  <si>
    <t>137</t>
  </si>
  <si>
    <t>Қорғаушы мәжілістердің қызметтiк сапарлар</t>
  </si>
  <si>
    <t>Командировочные расходы присяжных заседателей</t>
  </si>
  <si>
    <t>359</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</si>
  <si>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</si>
  <si>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</si>
  <si>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делам религии города республиканского значения, столицы</t>
  </si>
  <si>
    <t>Управление по вопросам молодежной политики города республиканского значения, столицы</t>
  </si>
  <si>
    <t>Республикалық маңызы бар қаланың, астананың цифрландыру және мемлекеттік қызметтер басқармасы</t>
  </si>
  <si>
    <t>Республикалық маңызы бар қаланың, астананың ішкі саясат басқармасы</t>
  </si>
  <si>
    <t>Республикалық маңызы бар қаланың, астананың дін істері басқармасы</t>
  </si>
  <si>
    <t>Республикалық маңызы бар қаланың, астананың жастар саясаты мәселелері басқармасы</t>
  </si>
  <si>
    <t>2019ж. есеп / 2019г. отчет</t>
  </si>
  <si>
    <t>2020ж.                1 тоқсан/ 2020г.            1 квартал</t>
  </si>
  <si>
    <t xml:space="preserve">III. ИНВЕСТИЦИОННЫЕ ДОХОДЫ ОТ УПРАВЛЕНИЯ НАЦИОНАЛЬНЫМ ФОНДОМ </t>
  </si>
  <si>
    <t>III. ҰЛТТЫҚ ҚОРДЫ БАСҚАРУДАН ТҮСЕТІН ИНВЕСТИЦИЯЛЫК КІРІСТЕР</t>
  </si>
  <si>
    <t>IV. ЗАТРАТЫ</t>
  </si>
  <si>
    <t>IV. ШЫҒЫНДАР</t>
  </si>
  <si>
    <t>V.  ВЫПЛАТЫ С КСН ФОНДА КОМПЕНСАЦИИ ПОТЕРПЕВШИМ</t>
  </si>
  <si>
    <t>X. ФИНАНСИРОВАНИЕ ДЕФИЦИТА (ИСПОЛЬЗОВАНИЕ ПРОФИЦИТА) БЮДЖЕТА</t>
  </si>
  <si>
    <t>IX. ДЕФИЦИТ (ПРОФИЦИТ) БЮДЖЕТА</t>
  </si>
  <si>
    <t>VIII. САЛЬДО ПО ОПЕРАЦИЯМ С ФИНАНСОВЫМИ АКТИВАМИ</t>
  </si>
  <si>
    <t>VII. ЧИСТОЕ БЮДЖЕТНОЕ КРЕДИТОВАНИЕ</t>
  </si>
  <si>
    <t>VI.  ПОКРЫТИЕ РАСХОДОВ, СВЯЗАННЫХ С УПРАВЛЕНИЕМ НАЦИОНАЛЬНЫМ ФОНДОМ И ПРОВЕДЕНИЕМ ЕЖЕГОДНОГО ВНЕШНЕГО АУДИТА</t>
  </si>
  <si>
    <t>V.  ЖӘБІРЛЕНУШІЛЕРГЕ ӨТЕМАҚЫ ҚОРЫ ҚБШ ТӨЛЕУ</t>
  </si>
  <si>
    <t xml:space="preserve">II. ҚАЗАҚСТАН РЕСПУБЛИКАСЫНЫҢ ЗАҢНАМЫСЫМЕН ТЫЙЫМ САЛЫНБАҒАН ӨЗГЕ ДЕ ТҮСІМДЕР МЕН КІРІСТЕР </t>
  </si>
  <si>
    <t>II. ИНЫЕ ПОСТУПЛЕНИЯ И ДОХОДЫ, НЕ ЗАПРЕЩЕННЫЕ ЗАКОНОДАТЕЛЬСТВОМ РЕСПУБЛИКИ КАЗАХСТАН</t>
  </si>
  <si>
    <t>VI. ҰЛТТЫҚ ҚОРДЫ БАСҚАРУҒА ЖӘНЕ ЖЫЛ САЙЫНҒЫ СЫРТҚЫ АУДИТТІ ЖҮРГІЗУГЕ БАЙЛАНЫСТЫ ШЫҒЫСТАРДЫ ЖАБУ</t>
  </si>
  <si>
    <t>VII. ТАЗА БЮДЖЕТТІК КРЕДИТ БЕРУ</t>
  </si>
  <si>
    <t>VIII. ҚАРЖЫЛЫҚ АКТИВТЕРМЕН БОЛАТЫН ОПЕРАЦИЯЛАР БОЙЫНША САЛЬДО</t>
  </si>
  <si>
    <t>IX. БЮДЖЕТТІҢ ТАПШЫЛЫҒЫ (ПРОФИЦИТІ)</t>
  </si>
  <si>
    <t>X. БЮДЖЕТТІҢ ТАПШЫЛЫҒЫН ҚАРЖЫЛАНДЫРУ (ПРОФИЦИТТІ ПАЙДАЛАНУ)</t>
  </si>
  <si>
    <t>қалпына келтіруге, бюджетке өтеуге, есеп бойынша көрініс табуға және сәйкестікке келтіруге жататын сома, барлығы</t>
  </si>
  <si>
    <t>сумма подлежащих восстановлению, возмещению в бюджет, отражению по учету и приведению в соответствие, всего</t>
  </si>
  <si>
    <t>оның ішінде қалпына келтірілгені, бюджетке өтелгені, есеп бойынша көрініс тапқаны және сәйкестікке келтірілгені, барлығы</t>
  </si>
  <si>
    <t>из них восстановлено, возмещено в бюджет, отражено по учету и приведено в соответствие, всего</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</si>
  <si>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</si>
  <si>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</si>
  <si>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</si>
  <si>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</si>
  <si>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</si>
  <si>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</si>
  <si>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</si>
  <si>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</si>
  <si>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</si>
  <si>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</si>
  <si>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</si>
  <si>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</si>
  <si>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</si>
  <si>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Шекарадағы өткізу пункттерін жаңғырту және техникалық жарақтандыру</t>
  </si>
  <si>
    <t>Модернизация и техническое дооснащение пунктов пропуска на границе</t>
  </si>
  <si>
    <t>Зираттар бар крематорийлер салу үшін республикалық маңызы бар қалалардың, астананың бюджеттеріне берілетін нысаналы даму трансферттері</t>
  </si>
  <si>
    <t>Целевые трансферты на развитие бюджетам городов республиканского значения, столицы для строительства крематориев с кладбищами</t>
  </si>
  <si>
    <t>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t>
  </si>
  <si>
    <t>074</t>
  </si>
  <si>
    <t>Целевые текущие трансферты областным бюджетам, бюджетам городов республиканского значения, столицы на повышение заработной платы работникам медицинских организаций здравоохраненияместных исполнительных органов</t>
  </si>
  <si>
    <t>Тұтынушылық кредиттер бойынша қалыптасқан берешекті өтеу жөнінде жеке тұлғаларға әлеуметтік қолдау көрсетуге «Проблемалық кредиттер қоры» АҚ-ға нысаналы аударым</t>
  </si>
  <si>
    <t>Целевое перечисление в АО «Фонд проблемных кредитов» на оказание социальной поддержки физических лиц по погашению образовавшейся задолженности по потребительским кредитам</t>
  </si>
  <si>
    <t>Реализация мероприятий Дорожной карты занятости на 2020-2021 годы</t>
  </si>
  <si>
    <t>Облыстық бюджеттерге, республикалық маңызы бар қалалардың, астананың бюджеттеріне Жұмыспен қамтудың 2020-2021 жылдарға арналған жол картасы шеңберінде тұрғын үй-коммуналдық шаруашылық объектілерін, инженерлік-көлік инфрақұрылымын, әлеуметті</t>
  </si>
  <si>
    <t>Целевые текущие трансферты областным бюджетам, бюджетам городов республиканского значения, столицы на ремонт объектов жилищно-коммунального хозяйства, инженерно-транспортной инфраструктуры, социально-культурных объектов и благоустройство на</t>
  </si>
  <si>
    <t>Целевые текущие трансферты областным бюджетам, бюджетам городов республиканского значения и столицы на возмещение платежей населения по оплате коммунальных услуг в режиме чрезвычайного положения в Республике Казахстан</t>
  </si>
  <si>
    <t>022</t>
  </si>
  <si>
    <t>Қазақстан Республикасының Ұлттық архив қорын цифрлаудан өткізу</t>
  </si>
  <si>
    <t>Проведение оцифровки Национального архивного фонда Республики Казахстан</t>
  </si>
  <si>
    <t>Жұмыспен қамтудың  2020-2021 жылдарға арналған жол картасы шеңберінде сумен жабдықтау, гидротехникалық жабдықтар, суменқамтамасыз ету объектілерін салу, күрделі жөндеу және (немесе) реконструкциялау</t>
  </si>
  <si>
    <t>Строительство, капитальный ремонт и (или) реконструкция систем водоснабжения, гидротехнических сооружений, объектов водоснабжения в рамках Дорожной карты занятости на 2020-2021 годы</t>
  </si>
  <si>
    <t>Субсидирование ставки купонного вознаграждения по облигациям перевозчика</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</si>
  <si>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</si>
  <si>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«Бизнестің жол картасы – 2025» бизнесті қолдау мен дамытудың мемлекеттік бағдарламасы және Басым жобаларға кредит беру тетігі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</si>
  <si>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- 2025» и Механизма кредитования приоритетных проектов</t>
  </si>
  <si>
    <t>«QazExpoCongress» ұлттық компаниясы» АҚ-ға нысаналы аударым</t>
  </si>
  <si>
    <t>Целевое перечисление в АО «Национальная компания «QazExpoCongress»</t>
  </si>
  <si>
    <t>Целевые текущие трансферты областным бюджетам, бюджетам городов республиканского значения, столицы на компенсацию потерь в связи со снижением налоговой нагрузки для субъектов малого и среднего бизнеса</t>
  </si>
  <si>
    <t>Ұлттық экономиканың бәсекеге қабілеттілігі мен орнықтылығынқамтамасыз ету үшін «Қазақстанның Даму Банкі» АҚ-ның жарғылық капиталын кейіннен ұлғайта отырып, «Бәйтерек» ұлттық басқарушы холдингі» АҚ-ның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</si>
  <si>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«Банк развития Казахстана» для обеспечения конкурентоспособности и устойчивости национальной экономики</t>
  </si>
  <si>
    <t>Шағын және орта бизнесті қолдауға «Даму» Кәсіпкерлікті дамыту қоры» АҚ жарғылық капиталын кейіннен ұлғайту үшін «Бәйтерек» ұлттық басқарушы холдингі» АҚ жарғылық капиталын ұлғайту</t>
  </si>
  <si>
    <t>103 Увеличение уставного капитала АО «Национальный управляющий холдинг «Байтерек» для последующего увеличения уставногокапитала АО «Фонд развития предпринимательства «Даму» на поддержку малого и среднего бизнеса</t>
  </si>
  <si>
    <t>«Казақстан патрон зауыты» жобасын іске асыру үшін «Steel Manufacturing» ЖШС-нің жарғылық капиталын кейіннен ұлғайта отырып, «Қазтехнологиялар» АҚ-ның жарғылық капиталын ұлғайту</t>
  </si>
  <si>
    <t>Увеличение уставного капитала АО «Казтехнологии» с последующим увеличением уставного капитала ТОО «Steel Manufacturing»для реализации проекта «Казахстанский патронный завод</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</si>
  <si>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</si>
  <si>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</si>
  <si>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</si>
  <si>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512</t>
  </si>
  <si>
    <t>Бюджеттік инвестициялық жобаларды іске асыруға жергілікті атқарушы органдарға бюджеттік кредиттер</t>
  </si>
  <si>
    <t>Бюджетные кредиты местным исполнительным органам на реализацию бюджетных инвестиционных проектов</t>
  </si>
  <si>
    <t>514</t>
  </si>
  <si>
    <t>Жеке тұлғаларға берілетін бюджеттік кредиттер</t>
  </si>
  <si>
    <t>Бюджетные кредиты физическим лицам</t>
  </si>
  <si>
    <t>Отдел земельных  отношений и сельского хозяйства района (города областного значения)</t>
  </si>
  <si>
    <t>68</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</si>
  <si>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</si>
  <si>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t>
  </si>
  <si>
    <t>Парниктік газдар шығарындыларына квоталар бөлудің ұлттық жоспарының квота көлемі резервін басқарудан және белгіленген мүлшер бірліктерін беруден түскен түсімдер</t>
  </si>
  <si>
    <t>Поступления, полученные от передачи единиц установленного количества и управления резервом объема квот национального плана распределения квот на выбросы парниковых газов</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</si>
  <si>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</si>
  <si>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</si>
  <si>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Жұмыспен қамтудың 2020-2021 жылдарға арналған жол картасы шеңберінде қорғаныс объектілерін жөндеу</t>
  </si>
  <si>
    <t>Ремонт объектов обороны в рамках Дорожной карты занятости на 2020-2021 годы</t>
  </si>
  <si>
    <t>*Қарыздар түсімін және бюджет қаражатының пайдаланылатын қалдықтарын есепке алмағанда</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</si>
  <si>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</si>
  <si>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</si>
  <si>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</si>
  <si>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</si>
  <si>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429</t>
  </si>
  <si>
    <t>Өзге де негізгі қаражатты күрделі жөндеу</t>
  </si>
  <si>
    <t>Капитальный ремонт прочих основных средств</t>
  </si>
  <si>
    <t>Таблица 24</t>
  </si>
  <si>
    <t>2020ж.                2 тоқсан/ 2020г.            2 квартал</t>
  </si>
  <si>
    <t>Государственные краткосрочные казначейские обязательства</t>
  </si>
  <si>
    <t>1.1.1</t>
  </si>
  <si>
    <t>Мемлекеттік қысқа мерзімді қазынашылық міндеттемелері</t>
  </si>
  <si>
    <t>58</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</si>
  <si>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</si>
  <si>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</si>
  <si>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</si>
  <si>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t>
  </si>
  <si>
    <t>2020 жылғы 9 айдағы орындалу /исполнение за 9 месяцев 2020 года</t>
  </si>
  <si>
    <t>2020 жылдың 9 айдағы жоспары / план 9 месяцев 2020 года</t>
  </si>
  <si>
    <t>2020 жылдың  1 шілдесіне/   на 1 июля 2020 года</t>
  </si>
  <si>
    <t xml:space="preserve"> 2020 жылдың 1 шілдесіне  на 1 июля 2020 года</t>
  </si>
  <si>
    <t xml:space="preserve"> 2019 жылдың 1 шілдесіне  на 1 июля 2019 года</t>
  </si>
  <si>
    <t>мерзімділігі: жарты жылдық / периодичность: полугодовая</t>
  </si>
  <si>
    <t>2020 ЖЫЛДЫҢ 1 ЖАРТЫЖЫЛДЫҒЫНДА ТИІСТІ ӨТКІЗІЛГЕН</t>
  </si>
  <si>
    <t xml:space="preserve">ЗАКУПКАХ ЗА 1 ПОЛУГОДИЕ 2020 ГОДА   </t>
  </si>
  <si>
    <t>1 900 890 041 392, 59</t>
  </si>
  <si>
    <t>1 681 129 939 574,24</t>
  </si>
  <si>
    <t>172 886 250, 34</t>
  </si>
  <si>
    <t>219 760 101 818,35</t>
  </si>
  <si>
    <t>26 265 986 091,64</t>
  </si>
  <si>
    <t>20 593 757 317, 24</t>
  </si>
  <si>
    <t>5 672 228 774,40</t>
  </si>
  <si>
    <t>127 879 781 366, 48</t>
  </si>
  <si>
    <t>94 191 108 198, 20</t>
  </si>
  <si>
    <t>33 688 673 168,28</t>
  </si>
  <si>
    <t>2 090 864 253 130,64</t>
  </si>
  <si>
    <t>1 984 504 340 995,12</t>
  </si>
  <si>
    <t>11 632 632 607,93</t>
  </si>
  <si>
    <t>106 359 912 135,52</t>
  </si>
  <si>
    <t>3 830 104  191, 89</t>
  </si>
  <si>
    <t>3 598 533 582, 29</t>
  </si>
  <si>
    <t>1 762 219 102, 82</t>
  </si>
  <si>
    <t>231 570 609,60</t>
  </si>
  <si>
    <t>1 792 854 539 362,95</t>
  </si>
  <si>
    <t>1 729 476 372 538, 83</t>
  </si>
  <si>
    <t>8 222 486 599,18</t>
  </si>
  <si>
    <t>63 378 166 824,12</t>
  </si>
  <si>
    <t>45 138 828 857,03</t>
  </si>
  <si>
    <t>43 400 959 424,39</t>
  </si>
  <si>
    <t>15 642 688,61</t>
  </si>
  <si>
    <t>1 737 869 432,64</t>
  </si>
  <si>
    <t>249 040 780 718,77</t>
  </si>
  <si>
    <t>208 028 475 449,61</t>
  </si>
  <si>
    <t>1 632 284 217,32</t>
  </si>
  <si>
    <t>41 012 305 269,16</t>
  </si>
  <si>
    <t>4 145 900 061 981,35</t>
  </si>
  <si>
    <t>378 041 914 608,48</t>
  </si>
  <si>
    <t>11 823 583 915,57</t>
  </si>
  <si>
    <t>365 480 915 896,55</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</si>
  <si>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</si>
  <si>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</si>
  <si>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</si>
  <si>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</si>
  <si>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</si>
  <si>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</si>
  <si>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</si>
  <si>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</si>
  <si>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</si>
  <si>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Целевые трансферты на развитие областным бюджетам, бюджетамгородов республиканского значения, столицы  на строительство и (или) реконструкцию объектов жилищно-коммунального хозяйства, инженерно-транспортной инфраструктуры, социально-культу</t>
  </si>
  <si>
    <t>123 Облыстық бюджеттерге, республикалық маңызы бар қалалардың, астананың бюджеттеріне Жұмыспен қамтудың 2020-2021 жылдарға арналған Жол картасы шеңберінде жұмыс істеп тұрған, сондай-ақ ашылуы жоспарланып отырған провизорлық және инфекциялық</t>
  </si>
  <si>
    <t>123 Целевые текущие трансферты областным бюджетам, бюджетамгородов республиканского значения, столицы на приобретениемедицинского оборудования в действующих, а также планируемых к открытию провизорных и инфекционных стационарах в рамках</t>
  </si>
  <si>
    <t>611</t>
  </si>
  <si>
    <t>Заңды тұлғалардың қатысу үлесін, бағалы қағаздарын сатып алу</t>
  </si>
  <si>
    <t>Приобретение долей участия, ценных бумаг юридических лиц</t>
  </si>
  <si>
    <t>2020ж.                3 тоқсан/ 2020г.            3 квартал</t>
  </si>
  <si>
    <t>на 1 октября  2020 года</t>
  </si>
  <si>
    <t xml:space="preserve"> 2020 жылдың 1 қазандағы/ </t>
  </si>
  <si>
    <t>курс доллара США на 30.09.2020г. - 429,51тенге</t>
  </si>
  <si>
    <t>30.09.2020 жылғы АҚШ долларының бағамы - 429,51 теңге</t>
  </si>
  <si>
    <t>216 ай/216 мес./216 monthes</t>
  </si>
  <si>
    <t>2020 ж. қаңтар-қыркүйек / 
январь-сентябрь отчет 2020 г.</t>
  </si>
  <si>
    <t>қантар-қазан/январь-октябрь</t>
  </si>
  <si>
    <t>2020 ж. қантар-қазан есеп/январь-октябрь отчет 2020 г.</t>
  </si>
  <si>
    <t>2020 ж. қантар-қазан есеп/ январь-октябрь отчет 2020 г.</t>
  </si>
  <si>
    <t>2020 жылғы қаңтар-қазан атқарылуы (млн. теңге)/ исполнение за январь-октябрь2020 года (млн.тенге)</t>
  </si>
  <si>
    <t>2019 ж. қаңтар-қазан %-бен 2020 ж. қаңтар-қазанға/
2020 г. январь-октябрь в % к январю-октябрю 2019 г.</t>
  </si>
  <si>
    <t>бір жылға түзету енгізілген бюджеттің атқарылу %-ы/% исполнения к скорректированному бюджету на год</t>
  </si>
  <si>
    <t>Нормативтен тыс қорларды сатудан түсетін түсімдер</t>
  </si>
  <si>
    <t>Поступления от реализации сверхнормативных запасов</t>
  </si>
  <si>
    <t>2020 ж. қаңтар-қазан есеп/_x000D_
  январь-октябрь отчет 2020 г.</t>
  </si>
  <si>
    <t>2020 ж. қаңтар-қазан/январь-октябрь отчет 2020 г.</t>
  </si>
  <si>
    <t>2020 қаңтар-қазан есеп/_x000D_
  январь-октябрь отчет 2020г.</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</si>
  <si>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</si>
  <si>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</si>
  <si>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Энергетика, атом энергиясы, мұнай-газ және мұнай-химия өнеркәсібі саласындағы қызметті үйлестіру жөніндегі көрсетілетінқызметтер</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</si>
  <si>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бойынша көрсетілетін қ</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</si>
  <si>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t>
  </si>
  <si>
    <t>Облыстық бюджеттерге, республикалық маңызы бар қалалардың, астананың бюджеттеріне техникалық және кәсіптік, орта білімнен кейінгі білім беру ұйымдарында білім алушыларға мемлекеттік стипендия мөлшерін ұлғайтуға және жергілікті бюджет қаража</t>
  </si>
  <si>
    <t>Облыстық бюджеттерге, республикалық маңызы бар қалалардың, астананың бюджеттеріне жергілікті атқарушы органдардың денсаулық сақтау саласындағы ұйымдары қызметкерлерінің жалақысын көтеруге берілетін ағымдағы нысаналы трансферттер</t>
  </si>
  <si>
    <t>Әскери қызметшілерді, құқық қорғау органдарының қызметкерлерін және олардың отбасы мүшелерін емдеу жөніндегі қызметтер</t>
  </si>
  <si>
    <t>Услуги по лечению военнослужащих, сотрудников правоохранительных органов и членов их семей</t>
  </si>
  <si>
    <t>Жұмыспен қамтудың 2020-2021 жылдарға арналған жол картасының іс-шараларын іске асыру</t>
  </si>
  <si>
    <t>Облыстық бюджеттерге, республикалық маңызы бар қалалардың және астананың бюджеттеріне Қазақстан Республикасындағы төтенше жағдай режимінде коммуналдық қызметтерге ақы төлеу бойынша халықтың төлемдерін өтеуге берілетін ағымдағы нысаналы</t>
  </si>
  <si>
    <t>Тұрғын үй-коммуналдық дамудың 2020 – 2025 жылдарға арналған«Нұрлы жер» мемлекеттік бағдарламасы шеңберінде тұрғын үй-коммуналдық шаруашылық саласындағы іс-шараларды іске асыру</t>
  </si>
  <si>
    <t>Реализация мероприятий в области жилищно-коммунального хозяйства в рамках Государственной программы жилищно-коммунального развития «Нұрлы жер» на 2020-2025 годы</t>
  </si>
  <si>
    <t>Тасымалдаушының облигациялары бойынша купондық сыйақы мөлшерлемесін субсидиялау</t>
  </si>
  <si>
    <t>Өнеркәсіп салаларының дамуына жәрдемдесу</t>
  </si>
  <si>
    <t>Содействие развитию отраслей промышленности</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</si>
  <si>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</si>
  <si>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«KazSat-2R» ғарыштық байланыс жүйесін құру және пайдалануғаберу үшін «Республикалық ғарыштық байланыс орталығы» АҚ-ныңжарғылық капиталын ұлғайту</t>
  </si>
  <si>
    <t>Увеличение уставного капитала АО «Республиканский центр космической связи» для создания и ввода в эксплуатацию космической системы связи «KazSat-2R</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</si>
  <si>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</si>
  <si>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</si>
  <si>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Облыстық бюджеттерге, республикалық маңызы бар қалалардың, астананың бюджеттеріне шағын және орта бизнес субъектілерінің салықтық жүктемесін төмендетуге байланысты шығасыларды өтеуге берілетін ағымдағы нысаналы трансферттер</t>
  </si>
  <si>
    <t>Автобустарды лизингке сату бойынша «Қазақстанның Даму Банкі» АҚ арқылы «Өнеркәсіпті дамыту қоры» АҚ-ны кейіннен кредиттеумен «Бәйтерек» ұлттық басқарушы холдингі» АҚ-ны кредиттеу</t>
  </si>
  <si>
    <t>Кредитование АО «Национальный управляющий холдинг «Байтерек» с последующим кредитованием АО «Фонд развития промышленности» через АО «Банк Развития Казахстана» по реализации в лизинг автобусов</t>
  </si>
  <si>
    <t>«Өнеркәсіпті дамыту қоры» АҚ арқылы жолаушылар вагон паркінжаңартуын қаржыландыру үшін «Қазақстанның Даму Банкі» АҚ-ныкейіннен кредиттеумен «Бәйтерек» ұлттық басқарушы холдингі»АҚ-ны кредиттеу</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</si>
  <si>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«Фонд развития промышленности</t>
  </si>
  <si>
    <t>Автобустар, тракторлар және комбайндарды лизингке жүзеге асыру бойынша «Қазақстанның Даму Банкі» АҚ арқылы «Өнеркәсіптідамыту қоры» АҚ-ның жарғылық капиталын одан әрі ұлғайтумен «Бәйтерек» ұлттық басқару холдингі» АҚ-ның жарғылық капиталын</t>
  </si>
  <si>
    <t>Увеличение уставного капитала АО «Национальный управляющий холдинг «Байтерек» с последующим увеличением уставного капитала АО «Фонд развития промышленности» через АО «Банк Развития Казахстана» по реализации в лизинг автобусов, тракторов и к</t>
  </si>
  <si>
    <t>2020 ж. қаңтар-қазан/_x000D_
январь-октябрь отчет 2020 г.</t>
  </si>
  <si>
    <t>МЕККАМ (млн. тенге)/MEКKAM (mln)</t>
  </si>
  <si>
    <t>айналыс мерзімі/  maturity |
срок обращения</t>
  </si>
  <si>
    <t>12 ай/12 мес./12 monthes</t>
  </si>
  <si>
    <t>84 ай/84 мес./84 monthes</t>
  </si>
  <si>
    <t>96 ай/96 мес./96 monthes</t>
  </si>
  <si>
    <t>108 ай/108 мес./108 monthes</t>
  </si>
  <si>
    <t>120 ай/120 мес./120 monthes</t>
  </si>
  <si>
    <t>144 ай/144 мес./144 monthes</t>
  </si>
  <si>
    <t>180 ай/180 мес./180 monthes</t>
  </si>
  <si>
    <t>300 ай/300 мес./300 monthes</t>
  </si>
  <si>
    <t>МЕУКАМ-300  20.10.2020 қайта/повтор/repeat</t>
  </si>
  <si>
    <t>МЕУКАМ-300  20.10.2020 қосымша/доразмещение/additional placement</t>
  </si>
  <si>
    <t>МЕУКАМ-180  20.10.2020 қайта/повтор/repeat</t>
  </si>
  <si>
    <t>МЕУКАМ-180  20.10.2020 қосымша/доразмещение/additional placement</t>
  </si>
  <si>
    <t>МЕУКАМ-84  20.10.2020 қайта/повтор/repeat</t>
  </si>
  <si>
    <t>МЕУКАМ-300  21.10.2020 қайта/повтор/repeat</t>
  </si>
  <si>
    <t>МЕУКАМ-300  21.10.2020 қосымша/доразмещение/additional placement</t>
  </si>
  <si>
    <t>МЕУКАМ-108/11  21.10.2020 қайта/повтор/repeat</t>
  </si>
  <si>
    <t>МЕУКАМ-108/12  21.10.2020 қайта/повтор/repeat</t>
  </si>
  <si>
    <t>МЕУКАМ-108/12  21.10.2020 қосымша/доразмещение/additional placement</t>
  </si>
  <si>
    <t>МЕУКАМ-84  22.10.2020 қайта/повтор/repeat</t>
  </si>
  <si>
    <t>МЕУКАМ-108/13  22.10.2020 қайта/повтор/repeat</t>
  </si>
  <si>
    <t>МЕУКАМ-108/13  22.10.2020 қосымша/доразмещение/additional placement</t>
  </si>
  <si>
    <t>МЕУКАМ-300  22.10.2020 қайта/повтор/repeat</t>
  </si>
  <si>
    <t>МЕУКАМ-300  22.10.2020 қосымша/доразмещение/additional placement</t>
  </si>
  <si>
    <t>МЕУКАМ-216  23.10.2020 қайта/повтор/repeat</t>
  </si>
  <si>
    <t>МЕУКАМ-216  23.10.2020 қосымша/доразмещение/additional placement</t>
  </si>
  <si>
    <t>МЕККАМ-12  23.10.2020 қайта/повтор/repeat</t>
  </si>
  <si>
    <t>МЕУКАМ-108  23.10.2020 қайта/повтор/repeat</t>
  </si>
  <si>
    <t>МЕУКАМ-216  26.10.2020 қайта/повтор/repeat</t>
  </si>
  <si>
    <t>МЕУКАМ-216  26.10.2020 қосымша/доразмещение/additional placement</t>
  </si>
  <si>
    <t>МЕУКАМ-120  26.10.2020 қайта/повтор/repeat</t>
  </si>
  <si>
    <t>МЕУКАМ-120  26.10.2020 қосымша/доразмещение/additional placement</t>
  </si>
  <si>
    <t>МЕУКАМ-144  26.10.2020 қайта/повтор/repeat</t>
  </si>
  <si>
    <t>МЕУКАМ-96  27.10.2020 қайта/повтор/repeat</t>
  </si>
  <si>
    <t>МЕУКАМ-96  27.10.2020 қосымша/доразмещение/additional placement</t>
  </si>
  <si>
    <t>МЕУКАМ-108/11  27.10.2020 қайта/повтор/repeat</t>
  </si>
  <si>
    <t>МЕУКАМ-108/11  27.10.2020 қосымша/доразмещение/additional placement</t>
  </si>
  <si>
    <t>МЕУКАМ-216  27.10.2020 қайта/повтор/repeat</t>
  </si>
  <si>
    <t>МЕУКАМ-216  27.10.2020 қосымша/доразмещение/additional placement</t>
  </si>
  <si>
    <t>МЕУКАМ-84  28.10.2020 қайта/повтор/repeat</t>
  </si>
  <si>
    <t>МЕУКАМ-108/13  28.10.2020 қайта/повтор/repeat</t>
  </si>
  <si>
    <t>Итого қазан 2020/октябрь2020г./Total for oktober 2020</t>
  </si>
  <si>
    <r>
      <t xml:space="preserve"> ұсыныс көлемі/</t>
    </r>
    <r>
      <rPr>
        <b/>
        <sz val="8"/>
        <color indexed="8"/>
        <rFont val="Arial"/>
        <family val="2"/>
        <charset val="204"/>
      </rPr>
      <t>объем предложений</t>
    </r>
    <r>
      <rPr>
        <sz val="8"/>
        <color indexed="8"/>
        <rFont val="Arial"/>
        <family val="2"/>
        <charset val="204"/>
      </rPr>
      <t xml:space="preserve">/quantity supplied </t>
    </r>
  </si>
  <si>
    <r>
      <t>орналастыру көлемі/</t>
    </r>
    <r>
      <rPr>
        <b/>
        <sz val="8"/>
        <color indexed="8"/>
        <rFont val="Arial"/>
        <family val="2"/>
        <charset val="204"/>
      </rPr>
      <t>объем размещения</t>
    </r>
    <r>
      <rPr>
        <sz val="8"/>
        <color indexed="8"/>
        <rFont val="Arial"/>
        <family val="2"/>
        <charset val="204"/>
      </rPr>
      <t xml:space="preserve">/flotation value </t>
    </r>
  </si>
  <si>
    <r>
      <t>сураныстардың көлемі/</t>
    </r>
    <r>
      <rPr>
        <b/>
        <sz val="8"/>
        <color indexed="8"/>
        <rFont val="Arial"/>
        <family val="2"/>
        <charset val="204"/>
      </rPr>
      <t>объем спроса</t>
    </r>
    <r>
      <rPr>
        <sz val="8"/>
        <color indexed="8"/>
        <rFont val="Arial"/>
        <family val="2"/>
        <charset val="204"/>
      </rPr>
      <t xml:space="preserve">/quantity demanded </t>
    </r>
  </si>
  <si>
    <t>2020 жылдың           1 қараша /на 1 ноября 2020 года</t>
  </si>
  <si>
    <t>28-кесте</t>
  </si>
  <si>
    <t>2020 ж. қаңтар-қазан есеп/  январь-октябрь отчет 2020 г.</t>
  </si>
  <si>
    <t>1 қарашаға 2020 жылға арналған Қазақстан Республикасы Ұлттық қорының қолма-қол ақшасын бақылау шотындағы ақша қозғалысы туралы есеп/_x000D_
Отчет о движении  денег  на  контрольном счете  наличности Национального  фонда  Республики Казахстан 
на 1 ноября 2020 года</t>
  </si>
  <si>
    <t xml:space="preserve">2020 ж. қантар - қазан  есеп / январь - октябрь 2020 г. отчет </t>
  </si>
  <si>
    <t xml:space="preserve">2019 ж. қантар - қазан  есеп / январь - октябрь 2019 г. отчет </t>
  </si>
  <si>
    <t>ПОСТУПЛЕНИЯ</t>
  </si>
  <si>
    <t>ТҮСІМДЕР</t>
  </si>
  <si>
    <t>МЕМЛЕКЕТТІК БЮДЖЕТКЕ ТҮСІМДЕР/_x000D_
ПОСТУПЛЕНИЯ В ГОСУДАРСТВЕННЫЙ БЮДЖЕТ*</t>
  </si>
  <si>
    <t>КЛАССИФИКАЦИИ РАСХОДОВ*</t>
  </si>
  <si>
    <t>МЕМЛЕКЕТТІК БЮДЖЕТТІҢ АТҚАРАЛУЫ*</t>
  </si>
  <si>
    <t>Аппарат акима района в городе</t>
  </si>
  <si>
    <t>Управление цифровизации и архивов области</t>
  </si>
  <si>
    <t>362</t>
  </si>
  <si>
    <t>369</t>
  </si>
  <si>
    <t>377</t>
  </si>
  <si>
    <t>498</t>
  </si>
  <si>
    <t>759</t>
  </si>
  <si>
    <t>"Облыстың өнеркәсіп және индустриалдық-инновациялық даму басқармасы "</t>
  </si>
  <si>
    <t>Ауданның (облыстық маңызы бар қаланың) жер қатынастары және ауыл шаруашылығы бөлімі</t>
  </si>
  <si>
    <t>Облыстың цифрландыру және архивтер басқармасы</t>
  </si>
  <si>
    <t>БОЙЫНША МЕМЛЕКЕТТІК БЮДЖЕТТІК ОРЫНДАЛУЫ*</t>
  </si>
  <si>
    <t>ЭКОНОМИЧЕСКОЙ КЛАССИФИКАЦИИ РАСХОДОВ*</t>
  </si>
  <si>
    <t>РЕСПУБЛИКАЛЫҚ БЮДЖЕТКЕ ТҮСІМДЕР*/ 
ПОСТУПЛЕНИЯ В РЕСПУБЛИКАНСКИЙ БЮДЖЕТ*</t>
  </si>
  <si>
    <t>РЕСПУБЛИКАЛЫҚ БЮДЖЕТТІҢ ШЫҒЫСТАРЫНЫҢ АТҚАРАЛУЫ*/
ИСПОЛНЕНИЕ РАСХОДОВ РЕСПУБЛИКАНСКОГО БЮДЖЕТА*</t>
  </si>
  <si>
    <t>ШЫҒЫСТАР</t>
  </si>
  <si>
    <t>РАСХОДЫ</t>
  </si>
  <si>
    <t>РЕСПУБЛИКАЛЫҚ БЮДЖЕТТІҢ АТҚАРАЛУЫ*</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</si>
  <si>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</si>
  <si>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</si>
  <si>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</si>
  <si>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</si>
  <si>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мерзiмдiлiгi: ай сайынғы / периодичность: ежемесячная</t>
  </si>
  <si>
    <t>20- кесте</t>
  </si>
  <si>
    <t xml:space="preserve">                              Таблица 20</t>
  </si>
  <si>
    <t>21 - кесте</t>
  </si>
  <si>
    <t xml:space="preserve">22- кесте  </t>
  </si>
  <si>
    <t>Таблица 22</t>
  </si>
  <si>
    <t xml:space="preserve">24-кесте </t>
  </si>
  <si>
    <t>25-кесте</t>
  </si>
  <si>
    <t xml:space="preserve">26-кесте </t>
  </si>
  <si>
    <t>2020 ж. қантар-қазан/
январь-октябрь отчет 2020 г.</t>
  </si>
  <si>
    <t>2020 ж. қантар-қазанға есеп/ январь-октябрь отчет 2020 г.</t>
  </si>
  <si>
    <t>2 - Статистика комитеті Қазақстан Республикасы Ұлттық экономика министрлігінің  2020 жылғы қантар-қыркүйектегі деректер бойынша /По данным Комитета по статистике Министерства национальной экономики Республики Казахстан за январь-сентябрь 2020 года</t>
  </si>
  <si>
    <r>
      <t xml:space="preserve">35 328,5 </t>
    </r>
    <r>
      <rPr>
        <b/>
        <vertAlign val="superscript"/>
        <sz val="11"/>
        <rFont val="Arial"/>
        <family val="2"/>
        <charset val="204"/>
      </rPr>
      <t xml:space="preserve">2 </t>
    </r>
  </si>
  <si>
    <r>
      <t xml:space="preserve">27 497,4 </t>
    </r>
    <r>
      <rPr>
        <b/>
        <vertAlign val="superscript"/>
        <sz val="11"/>
        <rFont val="Arial"/>
        <family val="2"/>
        <charset val="204"/>
      </rPr>
      <t xml:space="preserve">2 </t>
    </r>
  </si>
  <si>
    <t>Валовой внутренний продукт,              млрд.тенге</t>
  </si>
  <si>
    <t>Шымкент қ.</t>
  </si>
  <si>
    <t>ЗА 3 КВАРТАЛ 2020 ГОДА</t>
  </si>
  <si>
    <t>2020 жылдағы 10 айдың мемлекеттік меншік, барлығы/ Государственная собственность за 10 месяцев 2020 года, всего</t>
  </si>
  <si>
    <r>
      <t xml:space="preserve">44 821,6 </t>
    </r>
    <r>
      <rPr>
        <b/>
        <vertAlign val="superscript"/>
        <sz val="11"/>
        <rFont val="Arial"/>
        <family val="2"/>
        <charset val="204"/>
      </rPr>
      <t>1</t>
    </r>
  </si>
  <si>
    <t>1 - Статистика комитеті Қазақстан Республикасы Ұлттық экономика министрлігінің  2020 жылғы қантар-қыркүйектегі есеп алдын-ала деректер бойынша /Объем ВВП по предварительным данным Комитета по статистике Министерства национальной экономики Республики Казахстан за январь-сентябрь 2020 года</t>
  </si>
  <si>
    <t xml:space="preserve">2020 ЖЫЛДЫҢ 3 ТОҚСАНЫ БОЙЫНША </t>
  </si>
  <si>
    <t xml:space="preserve">   Облигациялар</t>
  </si>
  <si>
    <t xml:space="preserve">   Облигации</t>
  </si>
  <si>
    <t>Жаһандық тактикалық таралу</t>
  </si>
  <si>
    <t>Глобальное тактическое распределение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</si>
</sst>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 _₸_-;\-* #,##0.00\ _₸_-;_-* &quot;-&quot;??\ _₸_-;_-@_-"/>
    <numFmt numFmtId="165" formatCode="_-* #,##0_р_._-;\-* #,##0_р_._-;_-* &quot;-&quot;_р_._-;_-@_-"/>
    <numFmt numFmtId="166" formatCode="_-* #,##0.00_р_._-;\-* #,##0.00_р_._-;_-* &quot;-&quot;??_р_._-;_-@_-"/>
    <numFmt numFmtId="167" formatCode="_-* #,##0.0_р_._-;\-* #,##0.0_р_._-;_-* &quot;-&quot;_р_._-;_-@_-"/>
    <numFmt numFmtId="168" formatCode="0.0"/>
    <numFmt numFmtId="169" formatCode="_-* #,##0.0_р_._-;\-* #,##0.0_р_._-;_-* &quot;-&quot;??_р_._-;_-@_-"/>
    <numFmt numFmtId="170" formatCode="_-* #,##0_р_._-;\-* #,##0_р_._-;_-* &quot;-&quot;??_р_._-;_-@_-"/>
    <numFmt numFmtId="171" formatCode="#,##0.0"/>
    <numFmt numFmtId="172" formatCode="_-* #,##0.0_р_._-;\-* #,##0.0_р_._-;_-* &quot;-&quot;?_р_._-;_-@_-"/>
    <numFmt numFmtId="173" formatCode="#,##0_ ;\-#,##0\ "/>
    <numFmt numFmtId="174" formatCode="#,##0.0_ ;\-#,##0.0\ "/>
    <numFmt numFmtId="175" formatCode="_-&quot;Ј&quot;* #,##0_-;\-&quot;Ј&quot;* #,##0_-;_-&quot;Ј&quot;* &quot;-&quot;_-;_-@_-"/>
    <numFmt numFmtId="176" formatCode="_-&quot;Ј&quot;* #,##0.00_-;\-&quot;Ј&quot;* #,##0.00_-;_-&quot;Ј&quot;* &quot;-&quot;??_-;_-@_-"/>
    <numFmt numFmtId="177" formatCode="&quot;$&quot;#,##0.00_);\(&quot;$&quot;#,##0.00\)"/>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
    <numFmt numFmtId="185" formatCode="#,##0.0;\-#,##0.0;0.0"/>
    <numFmt numFmtId="186" formatCode="#\ ###\ ###\ ##0.0"/>
    <numFmt numFmtId="187" formatCode="0.000000000"/>
    <numFmt numFmtId="188" formatCode="_-* #,##0.000_р_._-;\-* #,##0.000_р_._-;_-* &quot;-&quot;_р_._-;_-@_-"/>
    <numFmt numFmtId="189" formatCode="_-* #,##0.00_р_._-;\-* #,##0.00_р_._-;_-* &quot;-&quot;_р_._-;_-@_-"/>
  </numFmts>
  <fonts count="12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i/>
      <sz val="9"/>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333333"/>
      <name val="Arial"/>
      <family val="2"/>
      <charset val="204"/>
    </font>
    <font>
      <b/>
      <sz val="10"/>
      <color rgb="FF333333"/>
      <name val="Arial"/>
      <family val="2"/>
      <charset val="204"/>
    </font>
    <font>
      <sz val="10"/>
      <color rgb="FF000000"/>
      <name val="Arial"/>
      <family val="2"/>
      <charset val="204"/>
    </font>
    <font>
      <b/>
      <sz val="8"/>
      <name val="Arial"/>
      <family val="2"/>
      <charset val="204"/>
    </font>
    <font>
      <b/>
      <sz val="9"/>
      <name val="Arial Cyr"/>
      <charset val="204"/>
    </font>
    <font>
      <i/>
      <sz val="10"/>
      <color rgb="FF000000"/>
      <name val="Arial"/>
      <family val="2"/>
      <charset val="204"/>
    </font>
    <font>
      <b/>
      <sz val="9"/>
      <color rgb="FF333333"/>
      <name val="Arial"/>
      <family val="2"/>
      <charset val="204"/>
    </font>
    <font>
      <sz val="9"/>
      <color rgb="FF000000"/>
      <name val="Arial"/>
      <family val="2"/>
      <charset val="204"/>
    </font>
    <font>
      <b/>
      <sz val="9"/>
      <color rgb="FF000000"/>
      <name val="Arial"/>
      <family val="2"/>
      <charset val="204"/>
    </font>
    <font>
      <sz val="9"/>
      <color rgb="FFFFFFFF"/>
      <name val="Arial"/>
      <family val="2"/>
      <charset val="204"/>
    </font>
    <font>
      <sz val="8"/>
      <color rgb="FF333333"/>
      <name val="Arial"/>
      <family val="2"/>
      <charset val="204"/>
    </font>
    <font>
      <b/>
      <sz val="8"/>
      <color rgb="FF333333"/>
      <name val="Arial"/>
      <family val="2"/>
      <charset val="204"/>
    </font>
    <font>
      <sz val="10"/>
      <color indexed="63"/>
      <name val="Arial"/>
      <family val="2"/>
      <charset val="204"/>
    </font>
    <font>
      <b/>
      <sz val="10"/>
      <color rgb="FF000000"/>
      <name val="Arial"/>
      <family val="2"/>
      <charset val="204"/>
    </font>
    <font>
      <b/>
      <sz val="11"/>
      <color rgb="FF333333"/>
      <name val="Arial"/>
      <family val="2"/>
      <charset val="204"/>
    </font>
    <font>
      <sz val="11"/>
      <color rgb="FF333333"/>
      <name val="Arial"/>
      <family val="2"/>
      <charset val="204"/>
    </font>
    <font>
      <sz val="11"/>
      <color rgb="FF000000"/>
      <name val="Arial"/>
      <family val="2"/>
      <charset val="204"/>
    </font>
    <font>
      <sz val="8"/>
      <color rgb="FF000000"/>
      <name val="Arial"/>
      <family val="2"/>
      <charset val="204"/>
    </font>
    <font>
      <b/>
      <sz val="8"/>
      <color rgb="FF000000"/>
      <name val="Arial"/>
      <family val="2"/>
      <charset val="204"/>
    </font>
    <font>
      <sz val="8"/>
      <color rgb="FFFFFFFF"/>
      <name val="Arial"/>
      <family val="2"/>
      <charset val="204"/>
    </font>
    <font>
      <i/>
      <sz val="9"/>
      <color rgb="FF000000"/>
      <name val="Arial"/>
      <family val="2"/>
      <charset val="204"/>
    </font>
    <font>
      <b/>
      <sz val="8"/>
      <color rgb="FFFFFFFF"/>
      <name val="Arial"/>
      <family val="2"/>
      <charset val="204"/>
    </font>
    <font>
      <b/>
      <i/>
      <sz val="8"/>
      <color rgb="FF000000"/>
      <name val="Arial"/>
      <family val="2"/>
      <charset val="204"/>
    </font>
    <font>
      <b/>
      <sz val="9"/>
      <name val="Arial"/>
      <family val="2"/>
      <charset val="204"/>
    </font>
    <font>
      <b/>
      <i/>
      <sz val="9"/>
      <color rgb="FF000000"/>
      <name val="Arial"/>
      <family val="2"/>
      <charset val="204"/>
    </font>
    <font>
      <sz val="10"/>
      <color rgb="FFFF0000"/>
      <name val="Arial"/>
      <family val="2"/>
      <charset val="204"/>
    </font>
    <font>
      <b/>
      <sz val="11"/>
      <color theme="1"/>
      <name val="Arial"/>
      <family val="2"/>
      <charset val="204"/>
    </font>
    <font>
      <sz val="10"/>
      <color rgb="FF000000"/>
      <name val="Arial"/>
      <family val="2"/>
      <charset val="204"/>
    </font>
    <font>
      <b/>
      <i/>
      <sz val="9"/>
      <name val="Arial"/>
      <family val="2"/>
      <charset val="204"/>
    </font>
    <font>
      <b/>
      <u/>
      <sz val="9"/>
      <name val="Arial"/>
      <family val="2"/>
      <charset val="204"/>
    </font>
    <font>
      <sz val="10"/>
      <name val="Arial Narrow"/>
      <family val="2"/>
      <charset val="204"/>
    </font>
    <font>
      <vertAlign val="superscript"/>
      <sz val="8"/>
      <name val="Arial"/>
      <family val="2"/>
      <charset val="204"/>
    </font>
    <font>
      <sz val="10"/>
      <color rgb="FF000000"/>
      <name val="Arial"/>
      <family val="2"/>
      <charset val="204"/>
    </font>
    <font>
      <sz val="9"/>
      <color indexed="63"/>
      <name val="Arial"/>
      <family val="2"/>
      <charset val="204"/>
    </font>
    <font>
      <sz val="9"/>
      <color indexed="8"/>
      <name val="Arial"/>
      <family val="2"/>
      <charset val="204"/>
    </font>
    <font>
      <b/>
      <i/>
      <sz val="8"/>
      <name val="Arial"/>
      <family val="2"/>
      <charset val="204"/>
    </font>
    <font>
      <i/>
      <sz val="8"/>
      <name val="Arial"/>
      <family val="2"/>
      <charset val="204"/>
    </font>
    <font>
      <sz val="10"/>
      <color rgb="FFFFFFFF"/>
      <name val="Arial"/>
      <family val="2"/>
      <charset val="204"/>
    </font>
    <font>
      <b/>
      <sz val="11"/>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b/>
      <sz val="10"/>
      <color rgb="FF000000"/>
      <name val="Times New Roman"/>
      <family val="1"/>
      <charset val="204"/>
    </font>
    <font>
      <sz val="10"/>
      <color rgb="FF000000"/>
      <name val="Times New Roman"/>
      <family val="1"/>
      <charset val="204"/>
    </font>
    <font>
      <sz val="10.5"/>
      <name val="Arial Narrow"/>
      <family val="2"/>
      <charset val="204"/>
    </font>
    <font>
      <b/>
      <sz val="10"/>
      <color theme="0"/>
      <name val="Arial"/>
      <family val="2"/>
      <charset val="204"/>
    </font>
    <font>
      <sz val="10"/>
      <color rgb="FF000000"/>
      <name val="Arial"/>
      <family val="2"/>
      <charset val="204"/>
    </font>
    <font>
      <b/>
      <sz val="10"/>
      <color rgb="FFFFFFFF"/>
      <name val="Arial"/>
      <family val="2"/>
      <charset val="204"/>
    </font>
    <font>
      <sz val="10"/>
      <name val="Arial"/>
      <family val="2"/>
      <charset val="204"/>
    </font>
    <font>
      <b/>
      <sz val="9"/>
      <color rgb="FFFFFFFF"/>
      <name val="Arial"/>
      <family val="2"/>
      <charset val="204"/>
    </font>
    <font>
      <b/>
      <sz val="10"/>
      <color indexed="8"/>
      <name val="Arial"/>
      <family val="2"/>
      <charset val="204"/>
    </font>
    <font>
      <sz val="10"/>
      <color rgb="FF000000"/>
      <name val="Arial"/>
      <family val="2"/>
      <charset val="204"/>
    </font>
    <font>
      <i/>
      <sz val="11"/>
      <name val="Arial"/>
      <family val="2"/>
      <charset val="204"/>
    </font>
    <font>
      <sz val="8"/>
      <color rgb="FF333333"/>
      <name val="Times New Roman"/>
      <family val="1"/>
      <charset val="204"/>
    </font>
    <font>
      <b/>
      <sz val="8"/>
      <color rgb="FF222222"/>
      <name val="Arial"/>
      <family val="2"/>
      <charset val="204"/>
    </font>
    <font>
      <b/>
      <i/>
      <sz val="10"/>
      <color theme="0"/>
      <name val="Arial"/>
      <family val="2"/>
      <charset val="204"/>
    </font>
    <font>
      <sz val="8"/>
      <color indexed="8"/>
      <name val="Arial"/>
      <family val="2"/>
      <charset val="204"/>
    </font>
    <font>
      <b/>
      <sz val="8"/>
      <color indexed="8"/>
      <name val="Arial"/>
      <family val="2"/>
      <charset val="204"/>
    </font>
    <font>
      <b/>
      <sz val="9"/>
      <color indexed="8"/>
      <name val="Arial"/>
      <family val="2"/>
      <charset val="204"/>
    </font>
    <font>
      <b/>
      <sz val="10"/>
      <name val="Arial Cyr"/>
      <family val="2"/>
      <charset val="204"/>
    </font>
    <font>
      <sz val="10"/>
      <name val="Arial Cyr"/>
      <family val="2"/>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theme="0"/>
        <bgColor rgb="FFFFFFFF"/>
      </patternFill>
    </fill>
    <fill>
      <patternFill patternType="solid">
        <fgColor rgb="FFF8FBFC"/>
        <bgColor rgb="FFFFFFFF"/>
      </patternFill>
    </fill>
  </fills>
  <borders count="10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style="thin">
        <color rgb="FFEBEBEB"/>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bottom style="thin">
        <color indexed="64"/>
      </bottom>
      <diagonal/>
    </border>
    <border>
      <left/>
      <right/>
      <top style="thin">
        <color rgb="FF000000"/>
      </top>
      <bottom style="thin">
        <color rgb="FF000000"/>
      </bottom>
      <diagonal/>
    </border>
    <border>
      <left style="thin">
        <color rgb="FF000000"/>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8"/>
      </right>
      <top style="thin">
        <color indexed="8"/>
      </top>
      <bottom style="thin">
        <color indexed="8"/>
      </bottom>
      <diagonal/>
    </border>
    <border>
      <left style="thin">
        <color indexed="64"/>
      </left>
      <right style="thin">
        <color rgb="FFEBEBEB"/>
      </right>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761">
    <xf numFmtId="0" fontId="0" fillId="0" borderId="0"/>
    <xf numFmtId="0" fontId="14"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177" fontId="11" fillId="0" borderId="0"/>
    <xf numFmtId="0" fontId="14" fillId="0" borderId="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13" fillId="0" borderId="0" applyNumberFormat="0" applyFont="0" applyFill="0" applyBorder="0" applyAlignment="0" applyProtection="0"/>
    <xf numFmtId="0" fontId="15" fillId="0" borderId="0"/>
    <xf numFmtId="0" fontId="15" fillId="0" borderId="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0" fontId="58" fillId="4"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11" fillId="0" borderId="0"/>
    <xf numFmtId="9"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5" fontId="11" fillId="0" borderId="0" applyFont="0" applyFill="0" applyBorder="0" applyAlignment="0" applyProtection="0"/>
    <xf numFmtId="0" fontId="61" fillId="0" borderId="0"/>
    <xf numFmtId="9" fontId="61" fillId="0" borderId="0" applyFont="0" applyFill="0" applyBorder="0" applyAlignment="0" applyProtection="0"/>
    <xf numFmtId="0" fontId="10" fillId="0" borderId="0"/>
    <xf numFmtId="166" fontId="42" fillId="0" borderId="0" applyFont="0" applyFill="0" applyBorder="0" applyAlignment="0" applyProtection="0"/>
    <xf numFmtId="0" fontId="11" fillId="0" borderId="0"/>
    <xf numFmtId="182" fontId="15" fillId="0" borderId="0"/>
    <xf numFmtId="0" fontId="11" fillId="0" borderId="0"/>
    <xf numFmtId="0" fontId="9" fillId="0" borderId="0"/>
    <xf numFmtId="0" fontId="8" fillId="0" borderId="0"/>
    <xf numFmtId="166" fontId="8" fillId="0" borderId="0" applyFont="0" applyFill="0" applyBorder="0" applyAlignment="0" applyProtection="0"/>
    <xf numFmtId="0" fontId="11" fillId="0" borderId="0"/>
    <xf numFmtId="0" fontId="64" fillId="0" borderId="0"/>
    <xf numFmtId="0" fontId="64" fillId="0" borderId="0"/>
    <xf numFmtId="0" fontId="15" fillId="0" borderId="0"/>
    <xf numFmtId="0" fontId="7" fillId="0" borderId="0"/>
    <xf numFmtId="0" fontId="7" fillId="0" borderId="0"/>
    <xf numFmtId="0" fontId="7" fillId="0" borderId="0"/>
    <xf numFmtId="0" fontId="64" fillId="0" borderId="0"/>
    <xf numFmtId="166" fontId="7" fillId="0" borderId="0" applyFont="0" applyFill="0" applyBorder="0" applyAlignment="0" applyProtection="0"/>
    <xf numFmtId="166" fontId="7" fillId="0" borderId="0" applyFont="0" applyFill="0" applyBorder="0" applyAlignment="0" applyProtection="0"/>
    <xf numFmtId="0" fontId="89" fillId="0" borderId="0"/>
    <xf numFmtId="0" fontId="6"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94"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0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2" fillId="3" borderId="0" applyNumberFormat="0" applyBorder="0" applyAlignment="0" applyProtection="0"/>
    <xf numFmtId="166" fontId="11" fillId="0" borderId="0" applyFont="0" applyFill="0" applyBorder="0" applyAlignment="0" applyProtection="0"/>
    <xf numFmtId="165" fontId="11" fillId="0" borderId="0" applyFont="0" applyFill="0" applyBorder="0" applyAlignment="0" applyProtection="0"/>
    <xf numFmtId="9" fontId="15" fillId="0" borderId="0" applyFont="0" applyFill="0" applyBorder="0" applyAlignment="0" applyProtection="0"/>
    <xf numFmtId="0" fontId="5" fillId="0" borderId="0"/>
    <xf numFmtId="166" fontId="42"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166" fontId="11" fillId="0" borderId="0" applyFont="0" applyFill="0" applyBorder="0" applyAlignment="0" applyProtection="0"/>
    <xf numFmtId="0" fontId="42" fillId="2" borderId="0" applyNumberFormat="0" applyBorder="0" applyAlignment="0" applyProtection="0"/>
    <xf numFmtId="0" fontId="43" fillId="13"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42" fillId="5" borderId="0" applyNumberFormat="0" applyBorder="0" applyAlignment="0" applyProtection="0"/>
    <xf numFmtId="0" fontId="42" fillId="10"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166" fontId="11" fillId="0" borderId="0" applyFont="0" applyFill="0" applyBorder="0" applyAlignment="0" applyProtection="0"/>
    <xf numFmtId="0" fontId="102" fillId="0" borderId="0"/>
    <xf numFmtId="0" fontId="103" fillId="0" borderId="0"/>
    <xf numFmtId="0" fontId="104" fillId="0" borderId="0"/>
    <xf numFmtId="0" fontId="109" fillId="0" borderId="0"/>
    <xf numFmtId="0" fontId="11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64" fillId="0" borderId="0"/>
    <xf numFmtId="0" fontId="4" fillId="0" borderId="0"/>
    <xf numFmtId="166" fontId="11" fillId="0" borderId="0" applyFont="0" applyFill="0" applyBorder="0" applyAlignment="0" applyProtection="0"/>
    <xf numFmtId="0" fontId="64" fillId="0" borderId="0"/>
    <xf numFmtId="0" fontId="6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64" fillId="0" borderId="0"/>
    <xf numFmtId="0" fontId="15" fillId="0" borderId="0"/>
    <xf numFmtId="0" fontId="64" fillId="0" borderId="0"/>
    <xf numFmtId="0" fontId="64" fillId="0" borderId="0"/>
    <xf numFmtId="0" fontId="15"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64" fillId="0" borderId="0"/>
    <xf numFmtId="0" fontId="114"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11"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64" fillId="0" borderId="0"/>
    <xf numFmtId="164"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3" fillId="9" borderId="0" applyNumberFormat="0" applyBorder="0" applyAlignment="0" applyProtection="0"/>
    <xf numFmtId="0" fontId="45" fillId="20" borderId="2" applyNumberFormat="0" applyAlignment="0" applyProtection="0"/>
    <xf numFmtId="0" fontId="43" fillId="12" borderId="0" applyNumberFormat="0" applyBorder="0" applyAlignment="0" applyProtection="0"/>
    <xf numFmtId="0" fontId="43" fillId="17" borderId="0" applyNumberFormat="0" applyBorder="0" applyAlignment="0" applyProtection="0"/>
    <xf numFmtId="0" fontId="56" fillId="0" borderId="9" applyNumberFormat="0" applyFill="0" applyAlignment="0" applyProtection="0"/>
    <xf numFmtId="0" fontId="43" fillId="14" borderId="0" applyNumberFormat="0" applyBorder="0" applyAlignment="0" applyProtection="0"/>
    <xf numFmtId="0" fontId="54" fillId="3"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3" fillId="16" borderId="0" applyNumberFormat="0" applyBorder="0" applyAlignment="0" applyProtection="0"/>
    <xf numFmtId="0" fontId="1" fillId="0" borderId="0"/>
    <xf numFmtId="0" fontId="57"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166" fontId="1" fillId="0" borderId="0" applyFont="0" applyFill="0" applyBorder="0" applyAlignment="0" applyProtection="0"/>
    <xf numFmtId="0" fontId="42" fillId="2"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42" fillId="5" borderId="0" applyNumberFormat="0" applyBorder="0" applyAlignment="0" applyProtection="0"/>
    <xf numFmtId="0" fontId="49" fillId="0" borderId="5" applyNumberFormat="0" applyFill="0" applyAlignment="0" applyProtection="0"/>
    <xf numFmtId="0" fontId="42" fillId="7" borderId="0" applyNumberFormat="0" applyBorder="0" applyAlignment="0" applyProtection="0"/>
    <xf numFmtId="0" fontId="42" fillId="11" borderId="0" applyNumberFormat="0" applyBorder="0" applyAlignment="0" applyProtection="0"/>
    <xf numFmtId="0" fontId="55" fillId="0" borderId="0" applyNumberForma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8" fillId="0" borderId="4" applyNumberFormat="0" applyFill="0" applyAlignment="0" applyProtection="0"/>
    <xf numFmtId="0" fontId="42" fillId="9" borderId="0" applyNumberFormat="0" applyBorder="0" applyAlignment="0" applyProtection="0"/>
    <xf numFmtId="0" fontId="43" fillId="10" borderId="0" applyNumberFormat="0" applyBorder="0" applyAlignment="0" applyProtection="0"/>
    <xf numFmtId="0" fontId="53" fillId="22" borderId="0" applyNumberFormat="0" applyBorder="0" applyAlignment="0" applyProtection="0"/>
    <xf numFmtId="0" fontId="43" fillId="13" borderId="0" applyNumberFormat="0" applyBorder="0" applyAlignment="0" applyProtection="0"/>
    <xf numFmtId="0" fontId="49" fillId="0" borderId="0" applyNumberFormat="0" applyFill="0" applyBorder="0" applyAlignment="0" applyProtection="0"/>
    <xf numFmtId="0" fontId="42" fillId="6"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3" fillId="18"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58" fillId="4" borderId="0" applyNumberFormat="0" applyBorder="0" applyAlignment="0" applyProtection="0"/>
    <xf numFmtId="0" fontId="42" fillId="10"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9"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2" fillId="8" borderId="0" applyNumberFormat="0" applyBorder="0" applyAlignment="0" applyProtection="0"/>
    <xf numFmtId="0" fontId="43" fillId="13" borderId="0" applyNumberFormat="0" applyBorder="0" applyAlignment="0" applyProtection="0"/>
    <xf numFmtId="0" fontId="42" fillId="10" borderId="0" applyNumberFormat="0" applyBorder="0" applyAlignment="0" applyProtection="0"/>
    <xf numFmtId="0" fontId="43" fillId="9" borderId="0" applyNumberFormat="0" applyBorder="0" applyAlignment="0" applyProtection="0"/>
    <xf numFmtId="0" fontId="42" fillId="11" borderId="0" applyNumberFormat="0" applyBorder="0" applyAlignment="0" applyProtection="0"/>
    <xf numFmtId="0" fontId="43" fillId="14" borderId="0" applyNumberFormat="0" applyBorder="0" applyAlignment="0" applyProtection="0"/>
    <xf numFmtId="0" fontId="42" fillId="5" borderId="0" applyNumberFormat="0" applyBorder="0" applyAlignment="0" applyProtection="0"/>
    <xf numFmtId="0" fontId="43" fillId="10"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42" fillId="8" borderId="0" applyNumberFormat="0" applyBorder="0" applyAlignment="0" applyProtection="0"/>
    <xf numFmtId="0" fontId="44" fillId="7" borderId="1" applyNumberFormat="0" applyAlignment="0" applyProtection="0"/>
    <xf numFmtId="0" fontId="42" fillId="3" borderId="0" applyNumberFormat="0" applyBorder="0" applyAlignment="0" applyProtection="0"/>
    <xf numFmtId="0" fontId="11" fillId="23" borderId="8" applyNumberFormat="0" applyFont="0" applyAlignment="0" applyProtection="0"/>
    <xf numFmtId="0" fontId="42" fillId="4" borderId="0" applyNumberFormat="0" applyBorder="0" applyAlignment="0" applyProtection="0"/>
    <xf numFmtId="0" fontId="50" fillId="0" borderId="6" applyNumberFormat="0" applyFill="0" applyAlignment="0" applyProtection="0"/>
    <xf numFmtId="0" fontId="47" fillId="0" borderId="3" applyNumberFormat="0" applyFill="0" applyAlignment="0" applyProtection="0"/>
    <xf numFmtId="0" fontId="43" fillId="15" borderId="0" applyNumberFormat="0" applyBorder="0" applyAlignment="0" applyProtection="0"/>
    <xf numFmtId="0" fontId="43" fillId="19" borderId="0" applyNumberFormat="0" applyBorder="0" applyAlignment="0" applyProtection="0"/>
    <xf numFmtId="0" fontId="46" fillId="20" borderId="1" applyNumberFormat="0" applyAlignment="0" applyProtection="0"/>
    <xf numFmtId="0" fontId="51" fillId="21" borderId="7" applyNumberFormat="0" applyAlignment="0" applyProtection="0"/>
    <xf numFmtId="164" fontId="11" fillId="0" borderId="0" applyFont="0" applyFill="0" applyBorder="0" applyAlignment="0" applyProtection="0"/>
  </cellStyleXfs>
  <cellXfs count="1120">
    <xf numFmtId="0" fontId="0" fillId="0" borderId="0" xfId="0"/>
    <xf numFmtId="0" fontId="21" fillId="0" borderId="0" xfId="0" applyFont="1"/>
    <xf numFmtId="0" fontId="21" fillId="0" borderId="0" xfId="0" applyFont="1" applyFill="1"/>
    <xf numFmtId="0" fontId="21" fillId="0" borderId="0" xfId="0" applyFont="1" applyAlignment="1">
      <alignment horizontal="right"/>
    </xf>
    <xf numFmtId="0" fontId="22" fillId="0" borderId="12" xfId="0" applyFont="1" applyBorder="1" applyAlignment="1">
      <alignment vertical="top" wrapText="1"/>
    </xf>
    <xf numFmtId="0" fontId="22" fillId="0" borderId="13" xfId="0" applyFont="1" applyBorder="1" applyAlignment="1">
      <alignment vertical="top" wrapText="1"/>
    </xf>
    <xf numFmtId="0" fontId="21" fillId="0" borderId="10" xfId="0" applyFont="1" applyBorder="1" applyAlignment="1">
      <alignment vertical="top" wrapText="1"/>
    </xf>
    <xf numFmtId="0" fontId="21" fillId="0" borderId="14" xfId="0" applyFont="1" applyBorder="1" applyAlignment="1">
      <alignment vertical="top" wrapText="1"/>
    </xf>
    <xf numFmtId="0" fontId="22" fillId="0" borderId="10" xfId="0" applyFont="1" applyBorder="1" applyAlignment="1">
      <alignment vertical="top" wrapText="1"/>
    </xf>
    <xf numFmtId="171" fontId="21" fillId="0" borderId="14" xfId="0" applyNumberFormat="1" applyFont="1" applyFill="1" applyBorder="1" applyAlignment="1">
      <alignment horizontal="left" vertical="top"/>
    </xf>
    <xf numFmtId="0" fontId="22" fillId="0" borderId="10" xfId="0" applyFont="1" applyFill="1" applyBorder="1" applyAlignment="1">
      <alignment vertical="top" wrapText="1"/>
    </xf>
    <xf numFmtId="3" fontId="22" fillId="0" borderId="14" xfId="0" applyNumberFormat="1" applyFont="1" applyFill="1" applyBorder="1" applyAlignment="1">
      <alignment vertical="top"/>
    </xf>
    <xf numFmtId="0" fontId="21" fillId="0" borderId="15" xfId="0" applyFont="1" applyBorder="1" applyAlignment="1">
      <alignment vertical="top" wrapText="1"/>
    </xf>
    <xf numFmtId="0" fontId="21" fillId="0" borderId="16" xfId="0" applyFont="1" applyBorder="1" applyAlignment="1">
      <alignment vertical="top" wrapText="1"/>
    </xf>
    <xf numFmtId="0" fontId="23" fillId="0" borderId="0" xfId="0" applyNumberFormat="1" applyFont="1" applyFill="1" applyBorder="1" applyAlignment="1" applyProtection="1">
      <alignment horizontal="left"/>
      <protection locked="0"/>
    </xf>
    <xf numFmtId="0" fontId="18" fillId="0" borderId="0" xfId="0" applyFont="1"/>
    <xf numFmtId="0" fontId="18" fillId="0" borderId="0" xfId="0" applyFont="1" applyFill="1"/>
    <xf numFmtId="0" fontId="18" fillId="0" borderId="0" xfId="0" applyFont="1" applyAlignment="1">
      <alignment horizontal="right"/>
    </xf>
    <xf numFmtId="0" fontId="18" fillId="0" borderId="12" xfId="0" applyFont="1" applyBorder="1" applyAlignment="1">
      <alignment vertical="top" wrapText="1"/>
    </xf>
    <xf numFmtId="0" fontId="20" fillId="0" borderId="10" xfId="0" applyFont="1" applyBorder="1" applyAlignment="1">
      <alignment vertical="top" wrapText="1"/>
    </xf>
    <xf numFmtId="0" fontId="18" fillId="0" borderId="10" xfId="0" applyFont="1" applyBorder="1" applyAlignment="1">
      <alignment vertical="top" wrapText="1"/>
    </xf>
    <xf numFmtId="0" fontId="18" fillId="0" borderId="17" xfId="0" applyFont="1" applyBorder="1" applyAlignment="1">
      <alignment vertical="top" wrapText="1"/>
    </xf>
    <xf numFmtId="0" fontId="18" fillId="0" borderId="0" xfId="0" applyFont="1" applyBorder="1" applyAlignment="1">
      <alignment vertical="top" wrapText="1"/>
    </xf>
    <xf numFmtId="168" fontId="18" fillId="0" borderId="0" xfId="0" applyNumberFormat="1" applyFont="1" applyFill="1" applyBorder="1" applyAlignment="1">
      <alignment horizontal="right" vertical="top" wrapText="1" indent="1"/>
    </xf>
    <xf numFmtId="170" fontId="18" fillId="0" borderId="0" xfId="45" applyNumberFormat="1" applyFont="1" applyFill="1" applyBorder="1" applyAlignment="1">
      <alignment horizontal="left" vertical="top" wrapText="1" indent="3"/>
    </xf>
    <xf numFmtId="169" fontId="18" fillId="0" borderId="0" xfId="45" applyNumberFormat="1" applyFont="1" applyFill="1" applyBorder="1" applyAlignment="1">
      <alignment horizontal="left" vertical="top" wrapText="1" indent="3"/>
    </xf>
    <xf numFmtId="0" fontId="23" fillId="0" borderId="0" xfId="0" applyNumberFormat="1" applyFont="1" applyFill="1" applyBorder="1" applyAlignment="1" applyProtection="1">
      <alignment horizontal="left" vertical="top"/>
      <protection locked="0"/>
    </xf>
    <xf numFmtId="0" fontId="24" fillId="0" borderId="0" xfId="0" applyFont="1" applyFill="1" applyAlignment="1">
      <alignment horizontal="left" vertical="top" wrapText="1"/>
    </xf>
    <xf numFmtId="0" fontId="18" fillId="0" borderId="0" xfId="0" applyFont="1" applyFill="1" applyBorder="1" applyAlignment="1">
      <alignment vertical="top" wrapText="1"/>
    </xf>
    <xf numFmtId="0" fontId="20" fillId="0" borderId="10" xfId="0" applyFont="1" applyBorder="1" applyAlignment="1">
      <alignment horizontal="left" vertical="top" wrapText="1" indent="1"/>
    </xf>
    <xf numFmtId="0" fontId="19" fillId="0" borderId="17" xfId="0" applyFont="1" applyBorder="1" applyAlignment="1">
      <alignment vertical="top" wrapText="1"/>
    </xf>
    <xf numFmtId="0" fontId="19" fillId="0" borderId="10" xfId="0" applyFont="1" applyBorder="1" applyAlignment="1">
      <alignment vertical="top" wrapText="1"/>
    </xf>
    <xf numFmtId="170" fontId="18" fillId="0" borderId="0" xfId="0" applyNumberFormat="1" applyFont="1" applyFill="1" applyBorder="1" applyAlignment="1">
      <alignment horizontal="left" vertical="top" wrapText="1" indent="1"/>
    </xf>
    <xf numFmtId="0" fontId="18" fillId="0" borderId="10" xfId="0" applyFont="1" applyFill="1" applyBorder="1" applyAlignment="1">
      <alignment vertical="top" wrapText="1"/>
    </xf>
    <xf numFmtId="0" fontId="20" fillId="0" borderId="0" xfId="0" applyFont="1" applyBorder="1" applyAlignment="1">
      <alignment vertical="top" wrapText="1"/>
    </xf>
    <xf numFmtId="0" fontId="27" fillId="0" borderId="0" xfId="0" applyFont="1" applyAlignment="1">
      <alignment vertical="center"/>
    </xf>
    <xf numFmtId="0" fontId="27" fillId="0" borderId="0" xfId="0" applyFont="1" applyAlignment="1">
      <alignment horizontal="right" vertical="center"/>
    </xf>
    <xf numFmtId="0" fontId="18" fillId="0" borderId="18" xfId="0" applyFont="1" applyBorder="1" applyAlignment="1">
      <alignment vertical="top" wrapText="1"/>
    </xf>
    <xf numFmtId="0" fontId="20" fillId="0" borderId="17" xfId="0" applyFont="1" applyBorder="1" applyAlignment="1">
      <alignment vertical="top" wrapText="1"/>
    </xf>
    <xf numFmtId="0" fontId="27" fillId="0" borderId="0" xfId="0" applyFont="1"/>
    <xf numFmtId="0" fontId="18" fillId="0" borderId="0" xfId="0" applyFont="1" applyFill="1" applyAlignment="1">
      <alignment horizontal="right"/>
    </xf>
    <xf numFmtId="0" fontId="18" fillId="0" borderId="15" xfId="0" applyFont="1" applyFill="1" applyBorder="1" applyAlignment="1">
      <alignment vertical="top" wrapText="1"/>
    </xf>
    <xf numFmtId="0" fontId="25" fillId="0" borderId="0" xfId="0" applyNumberFormat="1" applyFont="1" applyFill="1" applyBorder="1" applyAlignment="1" applyProtection="1">
      <alignment horizontal="left"/>
      <protection locked="0"/>
    </xf>
    <xf numFmtId="0" fontId="18" fillId="0" borderId="0" xfId="0" applyFont="1" applyAlignment="1">
      <alignment horizontal="left" vertical="center" wrapText="1"/>
    </xf>
    <xf numFmtId="0" fontId="18" fillId="0" borderId="11" xfId="0" applyFont="1" applyFill="1" applyBorder="1" applyAlignment="1">
      <alignment vertical="top" wrapText="1"/>
    </xf>
    <xf numFmtId="0" fontId="18" fillId="0" borderId="0" xfId="0" applyFont="1" applyAlignment="1">
      <alignment vertical="center" wrapText="1"/>
    </xf>
    <xf numFmtId="0" fontId="18" fillId="0" borderId="0" xfId="0" applyFont="1" applyFill="1" applyAlignment="1">
      <alignment horizontal="centerContinuous" vertical="center" wrapText="1"/>
    </xf>
    <xf numFmtId="0" fontId="28" fillId="0" borderId="0" xfId="0" applyFont="1" applyBorder="1" applyAlignment="1">
      <alignment horizontal="center" vertical="center" wrapText="1"/>
    </xf>
    <xf numFmtId="0" fontId="20" fillId="0" borderId="10" xfId="0" applyFont="1" applyFill="1" applyBorder="1" applyAlignment="1">
      <alignment vertical="top" wrapText="1"/>
    </xf>
    <xf numFmtId="0" fontId="20" fillId="0" borderId="17" xfId="0" applyFont="1" applyFill="1" applyBorder="1" applyAlignment="1">
      <alignment horizontal="left" vertical="center" wrapText="1"/>
    </xf>
    <xf numFmtId="0" fontId="18" fillId="0" borderId="15" xfId="0" applyFont="1" applyFill="1" applyBorder="1" applyAlignment="1">
      <alignment horizontal="left" vertical="top" wrapText="1"/>
    </xf>
    <xf numFmtId="0" fontId="20" fillId="0" borderId="12" xfId="0" applyFont="1" applyFill="1" applyBorder="1" applyAlignment="1">
      <alignment vertical="top" wrapText="1"/>
    </xf>
    <xf numFmtId="0" fontId="18" fillId="0" borderId="0" xfId="0" applyFont="1" applyBorder="1" applyAlignment="1">
      <alignment vertical="center"/>
    </xf>
    <xf numFmtId="165" fontId="18" fillId="0" borderId="0" xfId="0" applyNumberFormat="1" applyFont="1" applyFill="1" applyBorder="1" applyAlignment="1">
      <alignment horizontal="right" vertical="center" wrapText="1" indent="1"/>
    </xf>
    <xf numFmtId="0" fontId="31" fillId="0" borderId="0" xfId="43" applyNumberFormat="1" applyFont="1" applyFill="1" applyBorder="1" applyAlignment="1" applyProtection="1"/>
    <xf numFmtId="0" fontId="18" fillId="0" borderId="0" xfId="0" applyFont="1" applyFill="1" applyAlignment="1">
      <alignment horizontal="left"/>
    </xf>
    <xf numFmtId="0" fontId="30" fillId="0" borderId="0" xfId="0" applyFont="1" applyFill="1"/>
    <xf numFmtId="0" fontId="18" fillId="0" borderId="10" xfId="0" applyFont="1" applyFill="1" applyBorder="1" applyAlignment="1">
      <alignment vertical="center" wrapText="1"/>
    </xf>
    <xf numFmtId="165" fontId="18" fillId="0" borderId="10" xfId="0" applyNumberFormat="1" applyFont="1" applyFill="1" applyBorder="1" applyAlignment="1">
      <alignment horizontal="right" vertical="center"/>
    </xf>
    <xf numFmtId="0" fontId="20" fillId="0" borderId="10" xfId="0" applyFont="1" applyFill="1" applyBorder="1" applyAlignment="1">
      <alignment vertical="center" wrapText="1"/>
    </xf>
    <xf numFmtId="14" fontId="18" fillId="0" borderId="10" xfId="0" applyNumberFormat="1" applyFont="1" applyFill="1" applyBorder="1" applyAlignment="1">
      <alignment vertical="top" wrapText="1"/>
    </xf>
    <xf numFmtId="49" fontId="28" fillId="0" borderId="11" xfId="0" applyNumberFormat="1" applyFont="1" applyFill="1" applyBorder="1" applyAlignment="1">
      <alignment horizontal="right" vertical="top"/>
    </xf>
    <xf numFmtId="0" fontId="18" fillId="0" borderId="21" xfId="0" applyFont="1" applyFill="1" applyBorder="1" applyAlignment="1">
      <alignment vertical="top" wrapText="1"/>
    </xf>
    <xf numFmtId="171" fontId="22" fillId="0" borderId="14" xfId="0" applyNumberFormat="1" applyFont="1" applyFill="1" applyBorder="1" applyAlignment="1">
      <alignment horizontal="right" vertical="top"/>
    </xf>
    <xf numFmtId="0" fontId="21" fillId="0" borderId="0" xfId="0" applyFont="1" applyBorder="1" applyAlignment="1">
      <alignment vertical="top" wrapText="1"/>
    </xf>
    <xf numFmtId="168" fontId="21" fillId="0" borderId="0" xfId="0" applyNumberFormat="1" applyFont="1" applyFill="1" applyBorder="1" applyAlignment="1">
      <alignment horizontal="right" vertical="top" indent="1"/>
    </xf>
    <xf numFmtId="0" fontId="30" fillId="0" borderId="0" xfId="0" applyFont="1"/>
    <xf numFmtId="0" fontId="30" fillId="0" borderId="11" xfId="0" applyFont="1" applyBorder="1" applyAlignment="1">
      <alignment horizontal="center" vertical="center" wrapText="1"/>
    </xf>
    <xf numFmtId="0" fontId="26" fillId="0" borderId="0" xfId="0" applyFont="1" applyBorder="1"/>
    <xf numFmtId="0" fontId="26" fillId="0" borderId="0" xfId="0" applyFont="1"/>
    <xf numFmtId="0" fontId="30" fillId="0" borderId="11" xfId="0" applyFont="1" applyBorder="1" applyAlignment="1">
      <alignment horizontal="center" vertical="center"/>
    </xf>
    <xf numFmtId="0" fontId="30" fillId="0" borderId="0" xfId="0" applyFont="1" applyFill="1" applyAlignment="1">
      <alignment horizontal="center" vertical="center"/>
    </xf>
    <xf numFmtId="0" fontId="27" fillId="0" borderId="0" xfId="0" applyFont="1" applyBorder="1" applyAlignment="1">
      <alignment vertical="center"/>
    </xf>
    <xf numFmtId="0" fontId="30" fillId="0" borderId="0" xfId="0" applyFont="1" applyBorder="1" applyAlignment="1">
      <alignment vertical="center"/>
    </xf>
    <xf numFmtId="0" fontId="35" fillId="0" borderId="0" xfId="0" applyFont="1" applyFill="1"/>
    <xf numFmtId="0" fontId="27" fillId="0" borderId="0" xfId="0" applyFont="1" applyFill="1" applyBorder="1" applyAlignment="1">
      <alignment horizontal="right"/>
    </xf>
    <xf numFmtId="49" fontId="30" fillId="0" borderId="22" xfId="0" applyNumberFormat="1" applyFont="1" applyFill="1" applyBorder="1" applyAlignment="1">
      <alignment horizontal="center" vertical="center" wrapText="1"/>
    </xf>
    <xf numFmtId="49" fontId="28" fillId="0" borderId="10" xfId="0" applyNumberFormat="1" applyFont="1" applyFill="1" applyBorder="1" applyAlignment="1">
      <alignment horizontal="left" vertical="center"/>
    </xf>
    <xf numFmtId="49" fontId="18" fillId="0" borderId="10" xfId="0" applyNumberFormat="1" applyFont="1" applyFill="1" applyBorder="1" applyAlignment="1">
      <alignment horizontal="left" vertical="center"/>
    </xf>
    <xf numFmtId="49" fontId="18" fillId="0" borderId="10" xfId="0" applyNumberFormat="1" applyFont="1" applyFill="1" applyBorder="1" applyAlignment="1">
      <alignment horizontal="left" vertical="top"/>
    </xf>
    <xf numFmtId="49" fontId="20" fillId="0" borderId="10" xfId="0" applyNumberFormat="1" applyFont="1" applyFill="1" applyBorder="1" applyAlignment="1">
      <alignment horizontal="left" vertical="top"/>
    </xf>
    <xf numFmtId="49" fontId="28" fillId="0" borderId="10" xfId="0" applyNumberFormat="1" applyFont="1" applyFill="1" applyBorder="1" applyAlignment="1">
      <alignment horizontal="left" vertical="top"/>
    </xf>
    <xf numFmtId="0" fontId="36" fillId="0" borderId="0" xfId="0" applyFont="1" applyAlignment="1">
      <alignment vertical="center"/>
    </xf>
    <xf numFmtId="0" fontId="36" fillId="0" borderId="0" xfId="0" applyFont="1" applyAlignment="1">
      <alignment horizontal="right" vertical="center"/>
    </xf>
    <xf numFmtId="0" fontId="36" fillId="0" borderId="11" xfId="0" applyFont="1" applyBorder="1" applyAlignment="1">
      <alignment horizontal="center" vertical="center"/>
    </xf>
    <xf numFmtId="0" fontId="37" fillId="0" borderId="12" xfId="0" applyFont="1" applyBorder="1" applyAlignment="1">
      <alignment vertical="center" wrapText="1"/>
    </xf>
    <xf numFmtId="0" fontId="37" fillId="0" borderId="13" xfId="0" applyFont="1" applyBorder="1" applyAlignment="1">
      <alignment vertical="center" wrapText="1"/>
    </xf>
    <xf numFmtId="0" fontId="39" fillId="0" borderId="10" xfId="0" applyFont="1" applyBorder="1" applyAlignment="1">
      <alignment vertical="center" wrapText="1"/>
    </xf>
    <xf numFmtId="0" fontId="39" fillId="0" borderId="14" xfId="0" applyFont="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7" fillId="0" borderId="0" xfId="0" applyFont="1" applyAlignment="1">
      <alignment vertical="center"/>
    </xf>
    <xf numFmtId="0" fontId="36" fillId="0" borderId="15" xfId="0" applyFont="1" applyBorder="1" applyAlignment="1">
      <alignment vertical="center" wrapText="1"/>
    </xf>
    <xf numFmtId="0" fontId="36" fillId="0" borderId="16" xfId="0" applyFont="1" applyBorder="1" applyAlignment="1">
      <alignment vertical="center" wrapText="1"/>
    </xf>
    <xf numFmtId="0" fontId="40" fillId="0" borderId="0" xfId="0" applyFont="1" applyAlignment="1">
      <alignment vertical="center"/>
    </xf>
    <xf numFmtId="0" fontId="36" fillId="0" borderId="10" xfId="0" applyFont="1" applyBorder="1" applyAlignment="1">
      <alignment vertical="top" wrapText="1"/>
    </xf>
    <xf numFmtId="0" fontId="36" fillId="0" borderId="10" xfId="0" applyFont="1" applyBorder="1" applyAlignment="1">
      <alignment horizontal="left" vertical="center" wrapText="1"/>
    </xf>
    <xf numFmtId="0" fontId="36" fillId="0" borderId="0" xfId="0" applyFont="1" applyBorder="1" applyAlignment="1">
      <alignment vertical="center" wrapText="1"/>
    </xf>
    <xf numFmtId="0" fontId="30" fillId="0" borderId="0" xfId="0" applyFont="1" applyBorder="1"/>
    <xf numFmtId="0" fontId="19" fillId="0" borderId="0" xfId="0" applyFont="1" applyBorder="1" applyAlignment="1">
      <alignment vertical="top" wrapText="1"/>
    </xf>
    <xf numFmtId="0" fontId="30" fillId="0" borderId="0" xfId="0" applyFont="1" applyBorder="1" applyAlignment="1">
      <alignment horizontal="center"/>
    </xf>
    <xf numFmtId="0" fontId="18" fillId="0" borderId="13" xfId="0" applyFont="1" applyBorder="1" applyAlignment="1">
      <alignment vertical="top" wrapText="1"/>
    </xf>
    <xf numFmtId="49" fontId="28" fillId="0" borderId="0" xfId="0" applyNumberFormat="1" applyFont="1" applyFill="1" applyBorder="1" applyAlignment="1">
      <alignment horizontal="right" vertical="top"/>
    </xf>
    <xf numFmtId="165" fontId="18" fillId="0" borderId="0" xfId="0" applyNumberFormat="1" applyFont="1" applyFill="1" applyBorder="1" applyAlignment="1">
      <alignment horizontal="right" vertical="top"/>
    </xf>
    <xf numFmtId="172" fontId="18" fillId="0" borderId="0" xfId="0" applyNumberFormat="1" applyFont="1" applyFill="1" applyBorder="1" applyAlignment="1">
      <alignment horizontal="right" vertical="top"/>
    </xf>
    <xf numFmtId="0" fontId="41" fillId="0" borderId="0" xfId="0" applyFont="1" applyAlignment="1">
      <alignment vertical="center"/>
    </xf>
    <xf numFmtId="171" fontId="22" fillId="0" borderId="0" xfId="0" applyNumberFormat="1" applyFont="1" applyFill="1" applyBorder="1" applyAlignment="1">
      <alignment horizontal="right" vertical="top"/>
    </xf>
    <xf numFmtId="0" fontId="21" fillId="0" borderId="10" xfId="0" applyFont="1" applyFill="1" applyBorder="1" applyAlignment="1">
      <alignment vertical="top" wrapText="1"/>
    </xf>
    <xf numFmtId="0" fontId="24" fillId="24" borderId="0" xfId="0" applyFont="1" applyFill="1" applyAlignment="1">
      <alignment horizontal="left" vertical="top" wrapText="1"/>
    </xf>
    <xf numFmtId="0" fontId="41" fillId="0" borderId="0" xfId="0" applyFont="1" applyBorder="1"/>
    <xf numFmtId="165" fontId="20" fillId="0" borderId="10" xfId="0" applyNumberFormat="1" applyFont="1" applyFill="1" applyBorder="1" applyAlignment="1">
      <alignment horizontal="right" vertical="center"/>
    </xf>
    <xf numFmtId="0" fontId="20" fillId="0" borderId="0" xfId="0" applyFont="1" applyFill="1" applyBorder="1" applyAlignment="1">
      <alignment vertical="top" wrapText="1"/>
    </xf>
    <xf numFmtId="0" fontId="20" fillId="0" borderId="15" xfId="0" applyFont="1" applyFill="1" applyBorder="1" applyAlignment="1">
      <alignment vertical="top" wrapText="1"/>
    </xf>
    <xf numFmtId="0" fontId="30" fillId="0" borderId="0" xfId="0" applyFont="1" applyFill="1" applyBorder="1"/>
    <xf numFmtId="0" fontId="15" fillId="0" borderId="0" xfId="0" applyFont="1" applyFill="1" applyAlignment="1">
      <alignment horizontal="right"/>
    </xf>
    <xf numFmtId="173" fontId="15" fillId="24" borderId="0" xfId="0" applyNumberFormat="1" applyFont="1" applyFill="1" applyBorder="1" applyAlignment="1">
      <alignment horizontal="right" vertical="top" wrapText="1" indent="1"/>
    </xf>
    <xf numFmtId="0" fontId="15" fillId="24" borderId="0" xfId="0" applyFont="1" applyFill="1"/>
    <xf numFmtId="173" fontId="15" fillId="0" borderId="0" xfId="0" applyNumberFormat="1" applyFont="1"/>
    <xf numFmtId="165" fontId="15" fillId="0" borderId="10" xfId="0" applyNumberFormat="1" applyFont="1" applyFill="1" applyBorder="1" applyAlignment="1">
      <alignment horizontal="right" vertical="center"/>
    </xf>
    <xf numFmtId="172" fontId="15" fillId="0" borderId="10" xfId="0" applyNumberFormat="1" applyFont="1" applyFill="1" applyBorder="1" applyAlignment="1">
      <alignment horizontal="right" vertical="center"/>
    </xf>
    <xf numFmtId="0" fontId="15" fillId="0" borderId="0" xfId="0" applyFont="1" applyAlignment="1">
      <alignment vertical="center" wrapText="1"/>
    </xf>
    <xf numFmtId="0" fontId="15" fillId="0" borderId="10" xfId="0" applyFont="1" applyFill="1" applyBorder="1" applyAlignment="1">
      <alignment vertical="top" wrapText="1"/>
    </xf>
    <xf numFmtId="0" fontId="15" fillId="0" borderId="0" xfId="0" applyFont="1" applyFill="1" applyBorder="1" applyAlignment="1">
      <alignment vertical="top" wrapText="1"/>
    </xf>
    <xf numFmtId="0" fontId="15" fillId="0" borderId="0" xfId="0" applyFont="1" applyBorder="1" applyAlignment="1">
      <alignment vertical="center" wrapText="1"/>
    </xf>
    <xf numFmtId="171" fontId="21" fillId="0" borderId="0" xfId="0" applyNumberFormat="1" applyFont="1"/>
    <xf numFmtId="9" fontId="15" fillId="0" borderId="12" xfId="137" applyFont="1" applyFill="1" applyBorder="1" applyAlignment="1">
      <alignment horizontal="center" vertical="center" wrapText="1"/>
    </xf>
    <xf numFmtId="165" fontId="15" fillId="0" borderId="10" xfId="137" applyNumberFormat="1" applyFont="1" applyFill="1" applyBorder="1" applyAlignment="1">
      <alignment vertical="top"/>
    </xf>
    <xf numFmtId="167" fontId="15" fillId="0" borderId="0" xfId="137" applyNumberFormat="1" applyFont="1" applyFill="1" applyBorder="1" applyAlignment="1">
      <alignment vertical="top"/>
    </xf>
    <xf numFmtId="167" fontId="18" fillId="0" borderId="0" xfId="137" applyNumberFormat="1" applyFont="1" applyFill="1" applyBorder="1" applyAlignment="1">
      <alignment vertical="top"/>
    </xf>
    <xf numFmtId="173" fontId="15" fillId="0" borderId="10" xfId="0" applyNumberFormat="1" applyFont="1" applyFill="1" applyBorder="1" applyAlignment="1">
      <alignment horizontal="right" vertical="top" wrapText="1" indent="1"/>
    </xf>
    <xf numFmtId="0" fontId="21" fillId="0" borderId="11" xfId="0" applyFont="1" applyBorder="1" applyAlignment="1">
      <alignment horizontal="center" vertical="center" wrapText="1"/>
    </xf>
    <xf numFmtId="0" fontId="15" fillId="0" borderId="0" xfId="0" applyFont="1" applyFill="1"/>
    <xf numFmtId="0" fontId="15" fillId="0" borderId="11" xfId="0" applyFont="1" applyFill="1" applyBorder="1" applyAlignment="1">
      <alignment horizontal="center" vertical="center" wrapText="1"/>
    </xf>
    <xf numFmtId="173" fontId="18" fillId="0" borderId="15" xfId="0" applyNumberFormat="1" applyFont="1" applyFill="1" applyBorder="1" applyAlignment="1">
      <alignment horizontal="right" vertical="top" wrapText="1" indent="1"/>
    </xf>
    <xf numFmtId="173" fontId="18" fillId="0" borderId="0" xfId="0" applyNumberFormat="1" applyFont="1" applyFill="1" applyBorder="1" applyAlignment="1">
      <alignment horizontal="right" vertical="top" wrapText="1" indent="1"/>
    </xf>
    <xf numFmtId="165" fontId="23" fillId="0" borderId="0" xfId="0" applyNumberFormat="1" applyFont="1" applyFill="1" applyBorder="1" applyAlignment="1" applyProtection="1"/>
    <xf numFmtId="0" fontId="15" fillId="0" borderId="0" xfId="0" applyFont="1" applyBorder="1"/>
    <xf numFmtId="0" fontId="15" fillId="0" borderId="0" xfId="0" applyFont="1" applyFill="1" applyBorder="1"/>
    <xf numFmtId="165" fontId="18" fillId="0" borderId="0" xfId="0" applyNumberFormat="1" applyFont="1" applyFill="1" applyBorder="1" applyAlignment="1">
      <alignment horizontal="left" vertical="top" wrapText="1" indent="2"/>
    </xf>
    <xf numFmtId="173" fontId="15" fillId="0" borderId="0" xfId="0" applyNumberFormat="1" applyFont="1" applyFill="1" applyBorder="1" applyAlignment="1">
      <alignment horizontal="right" vertical="top" wrapText="1" indent="1"/>
    </xf>
    <xf numFmtId="170" fontId="15" fillId="0" borderId="0" xfId="0" applyNumberFormat="1" applyFont="1" applyFill="1" applyBorder="1" applyAlignment="1">
      <alignment horizontal="left" vertical="top" wrapText="1" indent="1"/>
    </xf>
    <xf numFmtId="170" fontId="15" fillId="0" borderId="0" xfId="0" applyNumberFormat="1" applyFont="1" applyFill="1" applyBorder="1" applyAlignment="1">
      <alignment vertical="top" wrapText="1"/>
    </xf>
    <xf numFmtId="165" fontId="18" fillId="0" borderId="10" xfId="0" applyNumberFormat="1" applyFont="1" applyFill="1" applyBorder="1" applyAlignment="1">
      <alignment horizontal="right" vertical="top" wrapText="1" indent="1"/>
    </xf>
    <xf numFmtId="0" fontId="27" fillId="0" borderId="0" xfId="0" applyFont="1" applyFill="1"/>
    <xf numFmtId="0" fontId="30" fillId="0" borderId="11" xfId="0" applyFont="1" applyFill="1" applyBorder="1" applyAlignment="1">
      <alignment horizontal="center" vertical="center" wrapText="1"/>
    </xf>
    <xf numFmtId="0" fontId="27" fillId="0" borderId="0" xfId="0" applyFont="1" applyAlignment="1">
      <alignment horizontal="right"/>
    </xf>
    <xf numFmtId="173" fontId="18" fillId="0" borderId="11" xfId="0" applyNumberFormat="1" applyFont="1" applyFill="1" applyBorder="1" applyAlignment="1">
      <alignment horizontal="right" vertical="top" wrapText="1" indent="1"/>
    </xf>
    <xf numFmtId="0" fontId="18" fillId="0" borderId="0" xfId="0" applyFont="1" applyFill="1" applyBorder="1"/>
    <xf numFmtId="174" fontId="18" fillId="0" borderId="15" xfId="0" applyNumberFormat="1" applyFont="1" applyFill="1" applyBorder="1" applyAlignment="1">
      <alignment horizontal="right" vertical="top" wrapText="1" indent="1"/>
    </xf>
    <xf numFmtId="165" fontId="20" fillId="0" borderId="10" xfId="0" applyNumberFormat="1" applyFont="1" applyFill="1" applyBorder="1" applyAlignment="1">
      <alignment horizontal="right" vertical="top" wrapText="1" indent="1"/>
    </xf>
    <xf numFmtId="0" fontId="15" fillId="0" borderId="0" xfId="0" applyFont="1" applyAlignment="1">
      <alignment horizontal="right"/>
    </xf>
    <xf numFmtId="0" fontId="15" fillId="0" borderId="11" xfId="0" applyFont="1" applyBorder="1" applyAlignment="1">
      <alignment horizontal="center" vertical="top"/>
    </xf>
    <xf numFmtId="0" fontId="60" fillId="27" borderId="0" xfId="0" applyFont="1" applyFill="1" applyAlignment="1">
      <alignment horizontal="left"/>
    </xf>
    <xf numFmtId="0" fontId="27" fillId="0" borderId="11" xfId="0" applyFont="1" applyBorder="1" applyAlignment="1">
      <alignment horizontal="center" vertical="center" wrapText="1"/>
    </xf>
    <xf numFmtId="0" fontId="15" fillId="0" borderId="10" xfId="0" applyFont="1" applyFill="1" applyBorder="1" applyAlignment="1">
      <alignment vertical="center" wrapText="1"/>
    </xf>
    <xf numFmtId="49" fontId="15" fillId="0" borderId="10" xfId="0" applyNumberFormat="1" applyFont="1" applyFill="1" applyBorder="1" applyAlignment="1">
      <alignment horizontal="left" vertical="center"/>
    </xf>
    <xf numFmtId="0" fontId="15" fillId="0" borderId="0" xfId="0" applyFont="1" applyAlignment="1">
      <alignment horizontal="left" vertical="top"/>
    </xf>
    <xf numFmtId="173" fontId="28" fillId="0" borderId="14" xfId="193" applyNumberFormat="1" applyFont="1" applyFill="1" applyBorder="1" applyAlignment="1">
      <alignment vertical="center"/>
    </xf>
    <xf numFmtId="173" fontId="29" fillId="0" borderId="14" xfId="193" applyNumberFormat="1" applyFont="1" applyFill="1" applyBorder="1" applyAlignment="1">
      <alignment vertical="center"/>
    </xf>
    <xf numFmtId="173" fontId="27" fillId="0" borderId="14" xfId="193" applyNumberFormat="1" applyFont="1" applyFill="1" applyBorder="1" applyAlignment="1">
      <alignment vertical="center"/>
    </xf>
    <xf numFmtId="165" fontId="27" fillId="0" borderId="10" xfId="193" applyNumberFormat="1" applyFont="1" applyFill="1" applyBorder="1" applyAlignment="1">
      <alignment vertical="center"/>
    </xf>
    <xf numFmtId="165" fontId="27" fillId="0" borderId="15" xfId="193" applyNumberFormat="1" applyFont="1" applyFill="1" applyBorder="1" applyAlignment="1">
      <alignment vertical="center"/>
    </xf>
    <xf numFmtId="171" fontId="22" fillId="0" borderId="10" xfId="0" applyNumberFormat="1" applyFont="1" applyFill="1" applyBorder="1" applyAlignment="1">
      <alignment vertical="top"/>
    </xf>
    <xf numFmtId="171" fontId="22" fillId="0" borderId="10" xfId="0" applyNumberFormat="1" applyFont="1" applyFill="1" applyBorder="1" applyAlignment="1">
      <alignment horizontal="left" vertical="top" wrapText="1"/>
    </xf>
    <xf numFmtId="0" fontId="15" fillId="0" borderId="12" xfId="0" applyFont="1" applyBorder="1" applyAlignment="1">
      <alignment vertical="center"/>
    </xf>
    <xf numFmtId="0" fontId="15" fillId="0" borderId="1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0" xfId="0" applyFont="1" applyFill="1" applyBorder="1" applyAlignment="1">
      <alignment horizontal="left" vertical="top" wrapText="1"/>
    </xf>
    <xf numFmtId="0" fontId="15" fillId="0" borderId="14" xfId="0" applyFont="1" applyFill="1" applyBorder="1" applyAlignment="1">
      <alignment horizontal="left" vertical="top" wrapText="1"/>
    </xf>
    <xf numFmtId="174" fontId="15" fillId="0" borderId="10" xfId="0" applyNumberFormat="1" applyFont="1" applyFill="1" applyBorder="1" applyAlignment="1">
      <alignment horizontal="right" vertical="top" wrapText="1" indent="1"/>
    </xf>
    <xf numFmtId="0" fontId="15" fillId="0" borderId="11" xfId="0" applyFont="1" applyFill="1" applyBorder="1" applyAlignment="1">
      <alignment horizontal="center" vertical="top" wrapText="1"/>
    </xf>
    <xf numFmtId="173" fontId="15" fillId="0" borderId="0" xfId="0" applyNumberFormat="1" applyFont="1" applyFill="1" applyBorder="1" applyAlignment="1">
      <alignment horizontal="right" vertical="center" wrapText="1"/>
    </xf>
    <xf numFmtId="178" fontId="15" fillId="0" borderId="0" xfId="0" applyNumberFormat="1" applyFont="1" applyFill="1"/>
    <xf numFmtId="170" fontId="15" fillId="0" borderId="0" xfId="0" applyNumberFormat="1" applyFont="1"/>
    <xf numFmtId="178" fontId="20" fillId="27" borderId="26" xfId="0" applyNumberFormat="1" applyFont="1" applyFill="1" applyBorder="1" applyAlignment="1">
      <alignment horizontal="right" vertical="center"/>
    </xf>
    <xf numFmtId="178" fontId="15" fillId="27" borderId="26" xfId="0" applyNumberFormat="1" applyFont="1" applyFill="1" applyBorder="1" applyAlignment="1">
      <alignment horizontal="right" vertical="center"/>
    </xf>
    <xf numFmtId="178" fontId="19" fillId="27" borderId="26" xfId="0" applyNumberFormat="1" applyFont="1" applyFill="1" applyBorder="1" applyAlignment="1">
      <alignment horizontal="right" vertical="center"/>
    </xf>
    <xf numFmtId="49" fontId="15" fillId="27" borderId="26" xfId="0" applyNumberFormat="1" applyFont="1" applyFill="1" applyBorder="1" applyAlignment="1">
      <alignment horizontal="right" vertical="center"/>
    </xf>
    <xf numFmtId="170" fontId="20" fillId="0" borderId="0" xfId="0" applyNumberFormat="1" applyFont="1" applyBorder="1" applyAlignment="1">
      <alignment vertical="top" wrapText="1"/>
    </xf>
    <xf numFmtId="0" fontId="15" fillId="0" borderId="11" xfId="0" applyFont="1" applyFill="1" applyBorder="1" applyAlignment="1">
      <alignment horizontal="center" vertical="top"/>
    </xf>
    <xf numFmtId="165" fontId="27" fillId="0" borderId="0" xfId="193" applyNumberFormat="1" applyFont="1" applyFill="1" applyBorder="1" applyAlignment="1">
      <alignment vertical="center"/>
    </xf>
    <xf numFmtId="173" fontId="27" fillId="0" borderId="0" xfId="193" applyNumberFormat="1" applyFont="1" applyFill="1" applyBorder="1" applyAlignment="1">
      <alignment vertical="center"/>
    </xf>
    <xf numFmtId="49" fontId="15" fillId="0" borderId="18" xfId="0" applyNumberFormat="1" applyFont="1" applyFill="1" applyBorder="1" applyAlignment="1">
      <alignment horizontal="center" vertical="center" wrapText="1"/>
    </xf>
    <xf numFmtId="0" fontId="15" fillId="0" borderId="0" xfId="0" applyFont="1" applyFill="1" applyAlignment="1">
      <alignment horizontal="center" vertical="center"/>
    </xf>
    <xf numFmtId="49" fontId="15" fillId="0" borderId="17"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wrapText="1"/>
    </xf>
    <xf numFmtId="0" fontId="15" fillId="0" borderId="0" xfId="0" applyFont="1" applyFill="1" applyAlignment="1"/>
    <xf numFmtId="0" fontId="15" fillId="0" borderId="10" xfId="0" applyFont="1" applyBorder="1" applyAlignment="1">
      <alignment horizontal="left" vertical="top" wrapText="1" indent="1"/>
    </xf>
    <xf numFmtId="0" fontId="15" fillId="0" borderId="10" xfId="0" applyFont="1" applyBorder="1" applyAlignment="1">
      <alignment vertical="top" wrapText="1"/>
    </xf>
    <xf numFmtId="0" fontId="15" fillId="0" borderId="17" xfId="0" applyFont="1" applyBorder="1" applyAlignment="1">
      <alignment vertical="top" wrapText="1"/>
    </xf>
    <xf numFmtId="0" fontId="15" fillId="0" borderId="19" xfId="0" applyFont="1" applyBorder="1" applyAlignment="1">
      <alignment vertical="top" wrapText="1"/>
    </xf>
    <xf numFmtId="0" fontId="15" fillId="0" borderId="15" xfId="0" applyFont="1" applyBorder="1" applyAlignment="1">
      <alignment vertical="top" wrapText="1"/>
    </xf>
    <xf numFmtId="0" fontId="15" fillId="0" borderId="0" xfId="0" applyFont="1" applyBorder="1" applyAlignment="1">
      <alignment vertical="top" wrapText="1"/>
    </xf>
    <xf numFmtId="0" fontId="15" fillId="24" borderId="0" xfId="0" applyFont="1" applyFill="1" applyAlignment="1">
      <alignment vertical="top"/>
    </xf>
    <xf numFmtId="170" fontId="15" fillId="0" borderId="0" xfId="0" applyNumberFormat="1" applyFont="1" applyBorder="1"/>
    <xf numFmtId="0" fontId="15" fillId="0" borderId="0" xfId="0" applyFont="1" applyBorder="1" applyAlignment="1">
      <alignment horizontal="right"/>
    </xf>
    <xf numFmtId="0" fontId="15" fillId="0" borderId="0" xfId="0" applyFont="1" applyAlignment="1">
      <alignment horizontal="center" vertical="center" wrapText="1"/>
    </xf>
    <xf numFmtId="0" fontId="15" fillId="0" borderId="17" xfId="0" applyFont="1" applyBorder="1" applyAlignment="1">
      <alignment horizontal="left" vertical="top" wrapText="1" indent="1"/>
    </xf>
    <xf numFmtId="0" fontId="15" fillId="0" borderId="0" xfId="0" applyFont="1" applyBorder="1" applyAlignment="1">
      <alignment horizontal="left" vertical="top" wrapText="1" indent="1"/>
    </xf>
    <xf numFmtId="3" fontId="21" fillId="0" borderId="0" xfId="0" applyNumberFormat="1" applyFont="1"/>
    <xf numFmtId="168" fontId="21" fillId="0" borderId="0" xfId="0" applyNumberFormat="1" applyFont="1"/>
    <xf numFmtId="178" fontId="15" fillId="27" borderId="27" xfId="0" applyNumberFormat="1" applyFont="1" applyFill="1" applyBorder="1" applyAlignment="1">
      <alignment horizontal="right" vertical="center"/>
    </xf>
    <xf numFmtId="165" fontId="18" fillId="0" borderId="10" xfId="0" applyNumberFormat="1" applyFont="1" applyFill="1" applyBorder="1" applyAlignment="1">
      <alignment horizontal="right" vertical="top"/>
    </xf>
    <xf numFmtId="165" fontId="20" fillId="0" borderId="10" xfId="0" applyNumberFormat="1" applyFont="1" applyFill="1" applyBorder="1" applyAlignment="1">
      <alignment horizontal="right" vertical="top"/>
    </xf>
    <xf numFmtId="172" fontId="18" fillId="0" borderId="10" xfId="0" applyNumberFormat="1" applyFont="1" applyFill="1" applyBorder="1" applyAlignment="1">
      <alignment horizontal="right" vertical="top"/>
    </xf>
    <xf numFmtId="165" fontId="18" fillId="0" borderId="11" xfId="0" applyNumberFormat="1" applyFont="1" applyFill="1" applyBorder="1" applyAlignment="1">
      <alignment horizontal="right" vertical="top"/>
    </xf>
    <xf numFmtId="0" fontId="0" fillId="0" borderId="0" xfId="0" applyFill="1"/>
    <xf numFmtId="0" fontId="59" fillId="0" borderId="0" xfId="0" applyFont="1" applyFill="1"/>
    <xf numFmtId="0" fontId="15" fillId="0" borderId="0" xfId="0" applyFont="1" applyFill="1" applyAlignment="1">
      <alignment horizontal="left" vertical="top"/>
    </xf>
    <xf numFmtId="179" fontId="34" fillId="0" borderId="0" xfId="0" applyNumberFormat="1" applyFont="1" applyFill="1"/>
    <xf numFmtId="180" fontId="0" fillId="0" borderId="0" xfId="0" applyNumberFormat="1" applyFill="1"/>
    <xf numFmtId="179" fontId="0" fillId="0" borderId="0" xfId="0" applyNumberFormat="1" applyFill="1"/>
    <xf numFmtId="170" fontId="66" fillId="0" borderId="0" xfId="139" applyNumberFormat="1" applyFont="1" applyFill="1"/>
    <xf numFmtId="0" fontId="15" fillId="0" borderId="0" xfId="0" applyFont="1" applyBorder="1" applyAlignment="1">
      <alignment vertical="center"/>
    </xf>
    <xf numFmtId="0" fontId="15" fillId="0" borderId="0" xfId="0" applyFont="1" applyFill="1" applyAlignment="1">
      <alignment horizontal="righ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17" xfId="0" applyFont="1" applyBorder="1" applyAlignment="1">
      <alignment vertical="center"/>
    </xf>
    <xf numFmtId="0" fontId="15" fillId="0" borderId="11" xfId="0" applyFont="1" applyBorder="1" applyAlignment="1">
      <alignment horizontal="center" wrapText="1"/>
    </xf>
    <xf numFmtId="0" fontId="15" fillId="0" borderId="0" xfId="0" applyFont="1" applyFill="1" applyAlignment="1">
      <alignment horizontal="left"/>
    </xf>
    <xf numFmtId="0" fontId="20" fillId="0" borderId="0" xfId="0" applyFont="1" applyAlignment="1">
      <alignment horizontal="left"/>
    </xf>
    <xf numFmtId="0" fontId="15" fillId="0" borderId="0" xfId="0" applyFont="1" applyAlignment="1">
      <alignment wrapText="1"/>
    </xf>
    <xf numFmtId="0" fontId="15" fillId="0" borderId="0" xfId="0" applyNumberFormat="1" applyFont="1" applyFill="1" applyBorder="1" applyAlignment="1" applyProtection="1">
      <alignment horizontal="left" vertical="top"/>
      <protection locked="0"/>
    </xf>
    <xf numFmtId="183" fontId="18" fillId="0" borderId="11" xfId="0" applyNumberFormat="1" applyFont="1" applyFill="1" applyBorder="1" applyAlignment="1">
      <alignment horizontal="right" vertical="top"/>
    </xf>
    <xf numFmtId="183" fontId="15" fillId="0" borderId="10" xfId="0" applyNumberFormat="1" applyFont="1" applyFill="1" applyBorder="1" applyAlignment="1">
      <alignment horizontal="right" vertical="center"/>
    </xf>
    <xf numFmtId="183" fontId="20" fillId="0" borderId="10" xfId="0" applyNumberFormat="1" applyFont="1" applyFill="1" applyBorder="1" applyAlignment="1">
      <alignment horizontal="right" vertical="center"/>
    </xf>
    <xf numFmtId="183" fontId="18" fillId="0" borderId="10" xfId="0" applyNumberFormat="1" applyFont="1" applyFill="1" applyBorder="1" applyAlignment="1">
      <alignment horizontal="right" vertical="top"/>
    </xf>
    <xf numFmtId="183" fontId="20" fillId="0" borderId="10" xfId="0" applyNumberFormat="1" applyFont="1" applyFill="1" applyBorder="1" applyAlignment="1">
      <alignment horizontal="right" vertical="top"/>
    </xf>
    <xf numFmtId="171" fontId="22" fillId="0" borderId="10" xfId="0" applyNumberFormat="1" applyFont="1" applyFill="1" applyBorder="1" applyAlignment="1">
      <alignment horizontal="right" vertical="top"/>
    </xf>
    <xf numFmtId="171" fontId="21" fillId="0" borderId="14" xfId="0" applyNumberFormat="1" applyFont="1" applyFill="1" applyBorder="1" applyAlignment="1">
      <alignment horizontal="right" vertical="top"/>
    </xf>
    <xf numFmtId="171" fontId="21" fillId="0" borderId="10" xfId="0" quotePrefix="1" applyNumberFormat="1" applyFont="1" applyFill="1" applyBorder="1" applyAlignment="1">
      <alignment horizontal="right" vertical="top"/>
    </xf>
    <xf numFmtId="171" fontId="21" fillId="0" borderId="10" xfId="0" applyNumberFormat="1" applyFont="1" applyFill="1" applyBorder="1" applyAlignment="1">
      <alignment horizontal="right" vertical="top"/>
    </xf>
    <xf numFmtId="171" fontId="21" fillId="0" borderId="10" xfId="0" applyNumberFormat="1" applyFont="1" applyFill="1" applyBorder="1" applyAlignment="1">
      <alignment horizontal="right" vertical="center"/>
    </xf>
    <xf numFmtId="171" fontId="21" fillId="0" borderId="14" xfId="0" applyNumberFormat="1" applyFont="1" applyFill="1" applyBorder="1" applyAlignment="1">
      <alignment horizontal="right" vertical="center"/>
    </xf>
    <xf numFmtId="3" fontId="22" fillId="0" borderId="14" xfId="0" applyNumberFormat="1" applyFont="1" applyFill="1" applyBorder="1" applyAlignment="1">
      <alignment horizontal="right" vertical="top"/>
    </xf>
    <xf numFmtId="0" fontId="22" fillId="0" borderId="10" xfId="0" applyFont="1" applyFill="1" applyBorder="1" applyAlignment="1">
      <alignment horizontal="right" vertical="top" wrapText="1"/>
    </xf>
    <xf numFmtId="168" fontId="21" fillId="0" borderId="16" xfId="0" applyNumberFormat="1" applyFont="1" applyFill="1" applyBorder="1" applyAlignment="1">
      <alignment horizontal="right" vertical="top"/>
    </xf>
    <xf numFmtId="0" fontId="15" fillId="0" borderId="17" xfId="0" applyFont="1" applyFill="1" applyBorder="1" applyAlignment="1">
      <alignment vertical="center" wrapText="1"/>
    </xf>
    <xf numFmtId="0" fontId="15" fillId="0" borderId="0" xfId="0" applyFont="1" applyFill="1" applyAlignment="1">
      <alignment vertical="center" wrapText="1"/>
    </xf>
    <xf numFmtId="168" fontId="15" fillId="0" borderId="0" xfId="0" applyNumberFormat="1" applyFont="1" applyFill="1"/>
    <xf numFmtId="178" fontId="15" fillId="0" borderId="0" xfId="0" applyNumberFormat="1" applyFont="1"/>
    <xf numFmtId="49" fontId="15" fillId="27" borderId="27" xfId="0" applyNumberFormat="1" applyFont="1" applyFill="1" applyBorder="1" applyAlignment="1">
      <alignment horizontal="right" vertical="center"/>
    </xf>
    <xf numFmtId="0" fontId="68" fillId="27" borderId="0" xfId="0" applyFont="1" applyFill="1" applyAlignment="1">
      <alignment horizontal="left"/>
    </xf>
    <xf numFmtId="171" fontId="21" fillId="0" borderId="35" xfId="0" applyNumberFormat="1" applyFont="1" applyFill="1" applyBorder="1" applyAlignment="1">
      <alignment horizontal="right" vertical="top"/>
    </xf>
    <xf numFmtId="171" fontId="22" fillId="0" borderId="36" xfId="0" applyNumberFormat="1" applyFont="1" applyFill="1" applyBorder="1" applyAlignment="1">
      <alignment horizontal="right" vertical="top"/>
    </xf>
    <xf numFmtId="178" fontId="18" fillId="27" borderId="37" xfId="0" applyNumberFormat="1" applyFont="1" applyFill="1" applyBorder="1" applyAlignment="1">
      <alignment horizontal="right" vertical="center"/>
    </xf>
    <xf numFmtId="178" fontId="19" fillId="27" borderId="26" xfId="0" applyNumberFormat="1" applyFont="1" applyFill="1" applyBorder="1" applyAlignment="1">
      <alignment horizontal="right" vertical="top"/>
    </xf>
    <xf numFmtId="170" fontId="15" fillId="0" borderId="0" xfId="44" applyNumberFormat="1" applyFont="1" applyFill="1" applyBorder="1" applyAlignment="1">
      <alignment vertical="top" wrapText="1"/>
    </xf>
    <xf numFmtId="165" fontId="15" fillId="0" borderId="0" xfId="0" applyNumberFormat="1" applyFont="1" applyFill="1" applyBorder="1" applyAlignment="1" applyProtection="1"/>
    <xf numFmtId="49" fontId="15" fillId="27" borderId="29" xfId="0" applyNumberFormat="1" applyFont="1" applyFill="1" applyBorder="1" applyAlignment="1">
      <alignment horizontal="center" vertical="center"/>
    </xf>
    <xf numFmtId="0" fontId="15" fillId="0" borderId="0" xfId="0" applyFont="1" applyAlignment="1">
      <alignment horizontal="left"/>
    </xf>
    <xf numFmtId="0" fontId="18" fillId="0" borderId="0" xfId="0" applyFont="1" applyFill="1" applyBorder="1" applyAlignment="1">
      <alignment horizontal="left"/>
    </xf>
    <xf numFmtId="0" fontId="15" fillId="0" borderId="0" xfId="0" applyFont="1" applyFill="1" applyAlignment="1">
      <alignment vertical="center"/>
    </xf>
    <xf numFmtId="0" fontId="18" fillId="0" borderId="0" xfId="0" applyFont="1" applyFill="1" applyAlignment="1"/>
    <xf numFmtId="0" fontId="18" fillId="0" borderId="0" xfId="0" applyFont="1" applyFill="1" applyAlignment="1">
      <alignment horizontal="left" vertical="top"/>
    </xf>
    <xf numFmtId="49" fontId="62" fillId="0" borderId="39" xfId="0" applyNumberFormat="1" applyFont="1" applyFill="1" applyBorder="1" applyAlignment="1">
      <alignment horizontal="center" vertical="center"/>
    </xf>
    <xf numFmtId="49" fontId="74" fillId="30" borderId="23" xfId="0" applyNumberFormat="1" applyFont="1" applyFill="1" applyBorder="1" applyAlignment="1">
      <alignment horizontal="center" vertical="center"/>
    </xf>
    <xf numFmtId="3" fontId="60" fillId="27" borderId="0" xfId="0" applyNumberFormat="1" applyFont="1" applyFill="1" applyAlignment="1">
      <alignment horizontal="left"/>
    </xf>
    <xf numFmtId="0" fontId="62" fillId="27" borderId="0" xfId="0" applyFont="1" applyFill="1" applyAlignment="1">
      <alignment horizontal="left"/>
    </xf>
    <xf numFmtId="0" fontId="77" fillId="27" borderId="0" xfId="0" applyFont="1" applyFill="1" applyAlignment="1">
      <alignment horizontal="left"/>
    </xf>
    <xf numFmtId="0" fontId="78" fillId="27" borderId="29" xfId="205" applyFont="1" applyFill="1" applyBorder="1" applyAlignment="1">
      <alignment horizontal="center" vertical="center" wrapText="1"/>
    </xf>
    <xf numFmtId="49" fontId="78" fillId="27" borderId="29" xfId="205" applyNumberFormat="1" applyFont="1" applyFill="1" applyBorder="1" applyAlignment="1">
      <alignment horizontal="center" vertical="center"/>
    </xf>
    <xf numFmtId="0" fontId="64" fillId="27" borderId="29" xfId="0" applyFont="1" applyFill="1" applyBorder="1" applyAlignment="1">
      <alignment horizontal="center" vertical="center"/>
    </xf>
    <xf numFmtId="0" fontId="60" fillId="27" borderId="0" xfId="0" applyFont="1" applyFill="1" applyAlignment="1">
      <alignment horizontal="left" vertical="center"/>
    </xf>
    <xf numFmtId="49" fontId="69" fillId="27" borderId="27" xfId="0" applyNumberFormat="1" applyFont="1" applyFill="1" applyBorder="1" applyAlignment="1">
      <alignment horizontal="center" vertical="center"/>
    </xf>
    <xf numFmtId="49" fontId="69" fillId="27" borderId="34" xfId="0" applyNumberFormat="1" applyFont="1" applyFill="1" applyBorder="1" applyAlignment="1">
      <alignment horizontal="center" vertical="center"/>
    </xf>
    <xf numFmtId="49" fontId="69" fillId="27" borderId="29" xfId="0" applyNumberFormat="1" applyFont="1" applyFill="1" applyBorder="1" applyAlignment="1">
      <alignment horizontal="center" vertical="center" textRotation="90" wrapText="1"/>
    </xf>
    <xf numFmtId="0" fontId="15" fillId="0" borderId="0" xfId="0" applyFont="1"/>
    <xf numFmtId="0" fontId="60" fillId="31" borderId="0" xfId="0" applyFont="1" applyFill="1" applyAlignment="1">
      <alignment horizontal="left"/>
    </xf>
    <xf numFmtId="49" fontId="69" fillId="31" borderId="29" xfId="0" applyNumberFormat="1" applyFont="1" applyFill="1" applyBorder="1" applyAlignment="1">
      <alignment horizontal="center" vertical="center" textRotation="90" wrapText="1"/>
    </xf>
    <xf numFmtId="49" fontId="69" fillId="31" borderId="27" xfId="0" applyNumberFormat="1" applyFont="1" applyFill="1" applyBorder="1" applyAlignment="1">
      <alignment horizontal="center" vertical="center"/>
    </xf>
    <xf numFmtId="0" fontId="60" fillId="27" borderId="0" xfId="0" applyFont="1" applyFill="1" applyBorder="1" applyAlignment="1">
      <alignment horizontal="left"/>
    </xf>
    <xf numFmtId="49" fontId="69" fillId="27" borderId="40" xfId="0" applyNumberFormat="1" applyFont="1" applyFill="1" applyBorder="1" applyAlignment="1">
      <alignment horizontal="center" vertical="center"/>
    </xf>
    <xf numFmtId="0" fontId="60" fillId="27" borderId="0" xfId="0" applyFont="1" applyFill="1" applyAlignment="1">
      <alignment horizontal="left" vertical="top"/>
    </xf>
    <xf numFmtId="0" fontId="72" fillId="27" borderId="0" xfId="0" applyFont="1" applyFill="1" applyAlignment="1">
      <alignment horizontal="left"/>
    </xf>
    <xf numFmtId="49" fontId="79" fillId="27" borderId="29" xfId="0" applyNumberFormat="1" applyFont="1" applyFill="1" applyBorder="1" applyAlignment="1">
      <alignment horizontal="center" vertical="center"/>
    </xf>
    <xf numFmtId="0" fontId="79" fillId="27" borderId="29" xfId="0" applyFont="1" applyFill="1" applyBorder="1" applyAlignment="1">
      <alignment horizontal="center" vertical="center" textRotation="90" wrapText="1"/>
    </xf>
    <xf numFmtId="49" fontId="79" fillId="27" borderId="38" xfId="0" applyNumberFormat="1" applyFont="1" applyFill="1" applyBorder="1" applyAlignment="1">
      <alignment horizontal="center" vertical="center"/>
    </xf>
    <xf numFmtId="0" fontId="72" fillId="27" borderId="0" xfId="0" applyFont="1" applyFill="1" applyAlignment="1">
      <alignment horizontal="left" vertical="top"/>
    </xf>
    <xf numFmtId="0" fontId="26" fillId="0" borderId="0" xfId="0" applyFont="1" applyAlignment="1">
      <alignment vertical="top"/>
    </xf>
    <xf numFmtId="170" fontId="26" fillId="0" borderId="0" xfId="0" applyNumberFormat="1" applyFont="1" applyFill="1" applyBorder="1" applyAlignment="1">
      <alignment horizontal="left" vertical="top" wrapText="1" indent="1"/>
    </xf>
    <xf numFmtId="173" fontId="65" fillId="0" borderId="0" xfId="0" applyNumberFormat="1" applyFont="1" applyFill="1" applyBorder="1" applyAlignment="1">
      <alignment horizontal="right" vertical="top" wrapText="1" indent="1"/>
    </xf>
    <xf numFmtId="49" fontId="60" fillId="27" borderId="0" xfId="0" applyNumberFormat="1" applyFont="1" applyFill="1" applyAlignment="1">
      <alignment horizontal="right" vertical="center"/>
    </xf>
    <xf numFmtId="0" fontId="68" fillId="27" borderId="0" xfId="0" applyFont="1" applyFill="1" applyAlignment="1">
      <alignment horizontal="right" wrapText="1"/>
    </xf>
    <xf numFmtId="2" fontId="69" fillId="27" borderId="32" xfId="0" applyNumberFormat="1" applyFont="1" applyFill="1" applyBorder="1" applyAlignment="1">
      <alignment horizontal="center" vertical="center" textRotation="90" wrapText="1"/>
    </xf>
    <xf numFmtId="49" fontId="69" fillId="27" borderId="32" xfId="0" applyNumberFormat="1" applyFont="1" applyFill="1" applyBorder="1" applyAlignment="1">
      <alignment horizontal="center" vertical="center"/>
    </xf>
    <xf numFmtId="0" fontId="27" fillId="0" borderId="11" xfId="0" applyFont="1" applyFill="1" applyBorder="1" applyAlignment="1">
      <alignment horizontal="center" vertical="center" wrapText="1"/>
    </xf>
    <xf numFmtId="0" fontId="36" fillId="0" borderId="0" xfId="0" applyFont="1" applyBorder="1" applyAlignment="1">
      <alignment vertical="center"/>
    </xf>
    <xf numFmtId="0" fontId="27" fillId="0" borderId="0" xfId="0" applyFont="1" applyBorder="1" applyAlignment="1">
      <alignment horizontal="center" vertical="center" wrapText="1"/>
    </xf>
    <xf numFmtId="0" fontId="36" fillId="0" borderId="0" xfId="0" applyFont="1" applyBorder="1" applyAlignment="1">
      <alignment horizontal="center" vertical="center"/>
    </xf>
    <xf numFmtId="0" fontId="37" fillId="0" borderId="0" xfId="0" applyFont="1" applyBorder="1" applyAlignment="1">
      <alignment vertical="center" wrapText="1"/>
    </xf>
    <xf numFmtId="173" fontId="28" fillId="0" borderId="0" xfId="193" applyNumberFormat="1" applyFont="1" applyFill="1" applyBorder="1" applyAlignment="1">
      <alignment vertical="center"/>
    </xf>
    <xf numFmtId="0" fontId="39" fillId="0" borderId="0" xfId="0" applyFont="1" applyBorder="1" applyAlignment="1">
      <alignment vertical="center" wrapText="1"/>
    </xf>
    <xf numFmtId="173" fontId="29" fillId="0" borderId="0" xfId="193" applyNumberFormat="1" applyFont="1" applyFill="1" applyBorder="1" applyAlignment="1">
      <alignment vertical="center"/>
    </xf>
    <xf numFmtId="0" fontId="37" fillId="0" borderId="0" xfId="0" applyFont="1" applyBorder="1" applyAlignment="1">
      <alignment vertical="center"/>
    </xf>
    <xf numFmtId="0" fontId="36" fillId="0" borderId="0" xfId="0" applyFont="1" applyBorder="1" applyAlignment="1">
      <alignment vertical="top" wrapText="1"/>
    </xf>
    <xf numFmtId="0" fontId="36" fillId="0" borderId="0" xfId="0" applyFont="1" applyBorder="1" applyAlignment="1">
      <alignment horizontal="left" vertical="center" wrapText="1"/>
    </xf>
    <xf numFmtId="0" fontId="40" fillId="0" borderId="0" xfId="0" applyFont="1" applyBorder="1" applyAlignment="1">
      <alignment vertical="center"/>
    </xf>
    <xf numFmtId="0" fontId="85" fillId="0" borderId="18" xfId="0" applyFont="1" applyBorder="1" applyAlignment="1">
      <alignment vertical="center" wrapText="1"/>
    </xf>
    <xf numFmtId="0" fontId="30" fillId="26" borderId="0" xfId="0" applyFont="1" applyFill="1" applyAlignment="1">
      <alignment vertical="center"/>
    </xf>
    <xf numFmtId="0" fontId="85" fillId="0" borderId="17" xfId="0" applyFont="1" applyBorder="1" applyAlignment="1">
      <alignment vertical="center" wrapText="1"/>
    </xf>
    <xf numFmtId="0" fontId="85" fillId="26" borderId="0" xfId="0" applyFont="1" applyFill="1" applyAlignment="1">
      <alignment vertical="center"/>
    </xf>
    <xf numFmtId="0" fontId="30" fillId="0" borderId="17" xfId="0" applyFont="1" applyBorder="1" applyAlignment="1">
      <alignment vertical="center" wrapText="1"/>
    </xf>
    <xf numFmtId="171" fontId="85" fillId="0" borderId="17" xfId="0" applyNumberFormat="1" applyFont="1" applyBorder="1" applyAlignment="1">
      <alignment vertical="center" wrapText="1"/>
    </xf>
    <xf numFmtId="171" fontId="30" fillId="26" borderId="0" xfId="0" applyNumberFormat="1" applyFont="1" applyFill="1" applyAlignment="1">
      <alignment vertical="center"/>
    </xf>
    <xf numFmtId="171" fontId="85" fillId="0" borderId="19" xfId="0" applyNumberFormat="1" applyFont="1" applyBorder="1" applyAlignment="1">
      <alignment vertical="center" wrapText="1"/>
    </xf>
    <xf numFmtId="0" fontId="87" fillId="0" borderId="17" xfId="0" applyFont="1" applyFill="1" applyBorder="1" applyAlignment="1">
      <alignment vertical="center" wrapText="1"/>
    </xf>
    <xf numFmtId="0" fontId="87" fillId="0" borderId="0" xfId="0" applyFont="1" applyFill="1" applyBorder="1" applyAlignment="1">
      <alignment vertical="center" wrapText="1"/>
    </xf>
    <xf numFmtId="171" fontId="88" fillId="0" borderId="10" xfId="0" applyNumberFormat="1" applyFont="1" applyFill="1" applyBorder="1" applyAlignment="1">
      <alignment horizontal="right" vertical="top"/>
    </xf>
    <xf numFmtId="171" fontId="21" fillId="0" borderId="15" xfId="0" applyNumberFormat="1" applyFont="1" applyFill="1" applyBorder="1" applyAlignment="1">
      <alignment horizontal="right" vertical="top"/>
    </xf>
    <xf numFmtId="0" fontId="22" fillId="0" borderId="10" xfId="0" applyFont="1" applyBorder="1" applyAlignment="1">
      <alignment horizontal="left" vertical="top" wrapText="1"/>
    </xf>
    <xf numFmtId="49" fontId="64" fillId="0" borderId="29" xfId="0" applyNumberFormat="1" applyFont="1" applyFill="1" applyBorder="1" applyAlignment="1">
      <alignment horizontal="center" vertical="center" wrapText="1"/>
    </xf>
    <xf numFmtId="49" fontId="64" fillId="0" borderId="29" xfId="0" applyNumberFormat="1" applyFont="1" applyFill="1" applyBorder="1" applyAlignment="1">
      <alignment horizontal="center" vertical="center"/>
    </xf>
    <xf numFmtId="0" fontId="30" fillId="25" borderId="0" xfId="0" applyFont="1" applyFill="1"/>
    <xf numFmtId="171" fontId="85" fillId="0" borderId="0" xfId="0" applyNumberFormat="1" applyFont="1" applyBorder="1" applyAlignment="1">
      <alignment horizontal="right" vertical="center"/>
    </xf>
    <xf numFmtId="171" fontId="33" fillId="0" borderId="0" xfId="0" applyNumberFormat="1" applyFont="1" applyBorder="1" applyAlignment="1">
      <alignment horizontal="right" vertical="center"/>
    </xf>
    <xf numFmtId="0" fontId="85" fillId="26" borderId="0" xfId="0" applyFont="1" applyFill="1" applyAlignment="1"/>
    <xf numFmtId="0" fontId="30" fillId="26" borderId="0" xfId="0" applyFont="1" applyFill="1" applyBorder="1"/>
    <xf numFmtId="0" fontId="30" fillId="26" borderId="0" xfId="0" applyFont="1" applyFill="1"/>
    <xf numFmtId="0" fontId="33" fillId="26" borderId="0" xfId="0" applyFont="1" applyFill="1"/>
    <xf numFmtId="0" fontId="33" fillId="26" borderId="0" xfId="0" applyFont="1" applyFill="1" applyBorder="1"/>
    <xf numFmtId="49" fontId="30" fillId="26" borderId="0" xfId="0" applyNumberFormat="1" applyFont="1" applyFill="1"/>
    <xf numFmtId="0" fontId="91" fillId="26" borderId="0" xfId="0" applyFont="1" applyFill="1"/>
    <xf numFmtId="0" fontId="30" fillId="26" borderId="0" xfId="0" applyFont="1" applyFill="1" applyAlignment="1">
      <alignment horizontal="right" vertical="center" indent="1"/>
    </xf>
    <xf numFmtId="0" fontId="30" fillId="26" borderId="0" xfId="0" applyFont="1" applyFill="1" applyBorder="1" applyAlignment="1">
      <alignment vertical="center"/>
    </xf>
    <xf numFmtId="0" fontId="30" fillId="26" borderId="0" xfId="0" applyFont="1" applyFill="1" applyBorder="1" applyAlignment="1">
      <alignment horizontal="center" vertical="center"/>
    </xf>
    <xf numFmtId="0" fontId="30" fillId="26" borderId="0" xfId="0" applyFont="1" applyFill="1" applyAlignment="1">
      <alignment horizontal="center" vertical="center"/>
    </xf>
    <xf numFmtId="0" fontId="30" fillId="0" borderId="0" xfId="0" applyNumberFormat="1" applyFont="1" applyFill="1" applyBorder="1" applyAlignment="1" applyProtection="1">
      <alignment horizontal="left" vertical="top"/>
      <protection locked="0"/>
    </xf>
    <xf numFmtId="173" fontId="30" fillId="0" borderId="0" xfId="0" applyNumberFormat="1" applyFont="1" applyFill="1" applyBorder="1" applyAlignment="1">
      <alignment horizontal="right" vertical="top" wrapText="1" indent="1"/>
    </xf>
    <xf numFmtId="170" fontId="30" fillId="0" borderId="0" xfId="0" applyNumberFormat="1" applyFont="1" applyFill="1" applyBorder="1" applyAlignment="1">
      <alignment horizontal="left" vertical="top" wrapText="1" indent="1"/>
    </xf>
    <xf numFmtId="170" fontId="18" fillId="0" borderId="0" xfId="0" applyNumberFormat="1" applyFont="1" applyFill="1" applyBorder="1" applyAlignment="1">
      <alignment horizontal="center" vertical="center" wrapText="1"/>
    </xf>
    <xf numFmtId="0" fontId="30" fillId="0" borderId="0" xfId="0" applyFont="1" applyFill="1" applyAlignment="1">
      <alignment vertical="center"/>
    </xf>
    <xf numFmtId="49" fontId="69" fillId="27" borderId="29" xfId="0" applyNumberFormat="1" applyFont="1" applyFill="1" applyBorder="1" applyAlignment="1">
      <alignment horizontal="center" vertical="top" wrapText="1"/>
    </xf>
    <xf numFmtId="0" fontId="30" fillId="0" borderId="0" xfId="0" applyFont="1" applyAlignment="1">
      <alignment vertical="top"/>
    </xf>
    <xf numFmtId="49" fontId="79" fillId="27" borderId="38" xfId="0" applyNumberFormat="1" applyFont="1" applyFill="1" applyBorder="1" applyAlignment="1">
      <alignment horizontal="center" vertical="center" wrapText="1"/>
    </xf>
    <xf numFmtId="49" fontId="69" fillId="27" borderId="32" xfId="0" applyNumberFormat="1" applyFont="1" applyFill="1" applyBorder="1" applyAlignment="1">
      <alignment horizontal="center" vertical="center" wrapText="1"/>
    </xf>
    <xf numFmtId="0" fontId="62" fillId="27" borderId="0" xfId="0" applyFont="1" applyFill="1" applyAlignment="1">
      <alignment horizontal="right"/>
    </xf>
    <xf numFmtId="3" fontId="92" fillId="0" borderId="0" xfId="200" applyNumberFormat="1" applyFont="1" applyFill="1" applyBorder="1" applyAlignment="1">
      <alignment horizontal="right" vertical="center"/>
    </xf>
    <xf numFmtId="3" fontId="15" fillId="0" borderId="0" xfId="0" applyNumberFormat="1" applyFont="1" applyBorder="1" applyAlignment="1">
      <alignment vertical="center"/>
    </xf>
    <xf numFmtId="3" fontId="15" fillId="0" borderId="0" xfId="0" applyNumberFormat="1" applyFont="1" applyFill="1" applyBorder="1" applyAlignment="1">
      <alignment vertical="center"/>
    </xf>
    <xf numFmtId="0" fontId="30" fillId="0" borderId="0" xfId="0" applyFont="1" applyFill="1" applyAlignment="1">
      <alignment horizontal="right"/>
    </xf>
    <xf numFmtId="0" fontId="33" fillId="0" borderId="0" xfId="0" applyFont="1" applyFill="1"/>
    <xf numFmtId="0" fontId="30" fillId="0" borderId="0" xfId="0" applyFont="1" applyFill="1" applyAlignment="1">
      <alignment horizontal="right" vertical="center"/>
    </xf>
    <xf numFmtId="0" fontId="15" fillId="0" borderId="11" xfId="0" applyFont="1" applyFill="1" applyBorder="1" applyAlignment="1">
      <alignment horizontal="center" vertical="center"/>
    </xf>
    <xf numFmtId="0" fontId="85" fillId="0" borderId="12" xfId="0" applyFont="1" applyFill="1" applyBorder="1" applyAlignment="1">
      <alignment vertical="center" wrapText="1"/>
    </xf>
    <xf numFmtId="0" fontId="15" fillId="0" borderId="0" xfId="0" applyFont="1" applyAlignment="1">
      <alignment horizontal="right" wrapText="1"/>
    </xf>
    <xf numFmtId="165" fontId="18" fillId="0" borderId="22" xfId="200" applyNumberFormat="1" applyFont="1" applyFill="1" applyBorder="1" applyAlignment="1">
      <alignment horizontal="center" vertical="center" wrapText="1"/>
    </xf>
    <xf numFmtId="165" fontId="18" fillId="0" borderId="24" xfId="200" applyNumberFormat="1" applyFont="1" applyFill="1" applyBorder="1" applyAlignment="1">
      <alignment horizontal="center" vertical="center" wrapText="1"/>
    </xf>
    <xf numFmtId="165" fontId="18" fillId="0" borderId="21" xfId="200" applyNumberFormat="1" applyFont="1" applyFill="1" applyBorder="1" applyAlignment="1">
      <alignment horizontal="center" vertical="center" wrapText="1"/>
    </xf>
    <xf numFmtId="165" fontId="27" fillId="0" borderId="14" xfId="193" applyNumberFormat="1" applyFont="1" applyFill="1" applyBorder="1" applyAlignment="1">
      <alignment vertical="center"/>
    </xf>
    <xf numFmtId="173" fontId="27" fillId="0" borderId="16" xfId="193" applyNumberFormat="1" applyFont="1" applyFill="1" applyBorder="1" applyAlignment="1">
      <alignment vertical="center"/>
    </xf>
    <xf numFmtId="3" fontId="28" fillId="0" borderId="10" xfId="193" applyNumberFormat="1" applyFont="1" applyFill="1" applyBorder="1" applyAlignment="1">
      <alignment vertical="center"/>
    </xf>
    <xf numFmtId="3" fontId="29" fillId="0" borderId="10" xfId="193" applyNumberFormat="1" applyFont="1" applyFill="1" applyBorder="1" applyAlignment="1">
      <alignment vertical="center"/>
    </xf>
    <xf numFmtId="3" fontId="27" fillId="0" borderId="10" xfId="193" applyNumberFormat="1" applyFont="1" applyFill="1" applyBorder="1" applyAlignment="1">
      <alignment vertical="center"/>
    </xf>
    <xf numFmtId="3" fontId="27" fillId="0" borderId="15" xfId="193" applyNumberFormat="1" applyFont="1" applyFill="1" applyBorder="1" applyAlignment="1">
      <alignment vertical="center"/>
    </xf>
    <xf numFmtId="0" fontId="24" fillId="0" borderId="0" xfId="0" applyFont="1" applyAlignment="1"/>
    <xf numFmtId="0" fontId="18" fillId="0" borderId="0" xfId="0" applyFont="1" applyFill="1" applyBorder="1" applyAlignment="1"/>
    <xf numFmtId="0" fontId="15" fillId="0" borderId="0" xfId="0" applyFont="1" applyAlignment="1">
      <alignment horizontal="right" vertical="center" wrapText="1"/>
    </xf>
    <xf numFmtId="0" fontId="15" fillId="0" borderId="11" xfId="0" applyFont="1" applyBorder="1" applyAlignment="1">
      <alignment horizontal="center" vertical="center" wrapText="1"/>
    </xf>
    <xf numFmtId="0" fontId="18" fillId="0" borderId="11" xfId="0" applyFont="1" applyBorder="1" applyAlignment="1">
      <alignment horizontal="left" vertical="top" wrapText="1"/>
    </xf>
    <xf numFmtId="171" fontId="18" fillId="0" borderId="11" xfId="0" applyNumberFormat="1" applyFont="1" applyBorder="1" applyAlignment="1">
      <alignment horizontal="right" vertical="top" wrapText="1"/>
    </xf>
    <xf numFmtId="0" fontId="15" fillId="0" borderId="11" xfId="0" applyFont="1" applyBorder="1" applyAlignment="1">
      <alignment horizontal="left" vertical="top" wrapText="1"/>
    </xf>
    <xf numFmtId="171" fontId="15" fillId="0" borderId="11" xfId="0" applyNumberFormat="1" applyFont="1" applyBorder="1" applyAlignment="1">
      <alignment horizontal="right" vertical="top" wrapText="1"/>
    </xf>
    <xf numFmtId="0" fontId="15" fillId="0" borderId="15" xfId="0" applyFont="1" applyBorder="1" applyAlignment="1">
      <alignment horizontal="left" vertical="top" wrapText="1"/>
    </xf>
    <xf numFmtId="0" fontId="18" fillId="0" borderId="11" xfId="0" applyFont="1" applyBorder="1" applyAlignment="1">
      <alignment horizontal="left" vertical="center" wrapText="1"/>
    </xf>
    <xf numFmtId="0" fontId="15" fillId="0" borderId="11" xfId="0" applyFont="1" applyBorder="1" applyAlignment="1">
      <alignment horizontal="left" vertical="center" wrapText="1"/>
    </xf>
    <xf numFmtId="49" fontId="63" fillId="25" borderId="0" xfId="0" applyNumberFormat="1" applyFont="1" applyFill="1" applyAlignment="1">
      <alignment horizontal="left" vertical="center"/>
    </xf>
    <xf numFmtId="0" fontId="62" fillId="25" borderId="0" xfId="0" applyFont="1" applyFill="1" applyAlignment="1">
      <alignment horizontal="left"/>
    </xf>
    <xf numFmtId="49" fontId="64" fillId="25" borderId="29" xfId="0" applyNumberFormat="1" applyFont="1" applyFill="1" applyBorder="1" applyAlignment="1">
      <alignment horizontal="center" vertical="center" wrapText="1"/>
    </xf>
    <xf numFmtId="0" fontId="15" fillId="25" borderId="0" xfId="0" applyFont="1" applyFill="1"/>
    <xf numFmtId="49" fontId="63" fillId="25" borderId="0" xfId="0" applyNumberFormat="1" applyFont="1" applyFill="1" applyAlignment="1">
      <alignment horizontal="right" vertical="center"/>
    </xf>
    <xf numFmtId="0" fontId="62" fillId="25" borderId="0" xfId="0" applyFont="1" applyFill="1" applyBorder="1" applyAlignment="1">
      <alignment horizontal="left"/>
    </xf>
    <xf numFmtId="3" fontId="18" fillId="25" borderId="0" xfId="0" applyNumberFormat="1" applyFont="1" applyFill="1" applyBorder="1" applyAlignment="1">
      <alignment horizontal="right" vertical="top" indent="1"/>
    </xf>
    <xf numFmtId="49" fontId="63" fillId="25" borderId="0" xfId="0" applyNumberFormat="1" applyFont="1" applyFill="1" applyBorder="1" applyAlignment="1">
      <alignment horizontal="right" vertical="center"/>
    </xf>
    <xf numFmtId="49" fontId="64" fillId="0" borderId="0" xfId="0" applyNumberFormat="1" applyFont="1" applyFill="1" applyAlignment="1">
      <alignment horizontal="left"/>
    </xf>
    <xf numFmtId="0" fontId="64" fillId="27" borderId="29" xfId="205" applyFont="1" applyFill="1" applyBorder="1" applyAlignment="1">
      <alignment horizontal="center" vertical="center"/>
    </xf>
    <xf numFmtId="0" fontId="85" fillId="0" borderId="10" xfId="0" applyFont="1" applyFill="1" applyBorder="1" applyAlignment="1">
      <alignment vertical="center" wrapText="1"/>
    </xf>
    <xf numFmtId="0" fontId="30" fillId="0" borderId="10" xfId="0" applyFont="1" applyFill="1" applyBorder="1" applyAlignment="1">
      <alignment vertical="center" wrapText="1"/>
    </xf>
    <xf numFmtId="171" fontId="85" fillId="0" borderId="10" xfId="0" applyNumberFormat="1" applyFont="1" applyFill="1" applyBorder="1" applyAlignment="1">
      <alignment vertical="center" wrapText="1"/>
    </xf>
    <xf numFmtId="171" fontId="85" fillId="0" borderId="15" xfId="0" applyNumberFormat="1" applyFont="1" applyFill="1" applyBorder="1" applyAlignment="1">
      <alignment vertical="center" wrapText="1"/>
    </xf>
    <xf numFmtId="49" fontId="69" fillId="27" borderId="29" xfId="0" applyNumberFormat="1" applyFont="1" applyFill="1" applyBorder="1" applyAlignment="1">
      <alignment horizontal="center" vertical="center"/>
    </xf>
    <xf numFmtId="0" fontId="62" fillId="31" borderId="0" xfId="0" applyFont="1" applyFill="1" applyAlignment="1">
      <alignment horizontal="left"/>
    </xf>
    <xf numFmtId="3" fontId="62" fillId="31" borderId="0" xfId="0" applyNumberFormat="1" applyFont="1" applyFill="1" applyAlignment="1">
      <alignment horizontal="left"/>
    </xf>
    <xf numFmtId="178" fontId="62" fillId="27" borderId="0" xfId="205" applyNumberFormat="1" applyFont="1" applyFill="1" applyBorder="1" applyAlignment="1">
      <alignment horizontal="right" vertical="center"/>
    </xf>
    <xf numFmtId="0" fontId="26" fillId="0" borderId="0" xfId="0" applyFont="1" applyAlignment="1">
      <alignment vertical="center"/>
    </xf>
    <xf numFmtId="4" fontId="26" fillId="0" borderId="0" xfId="0" applyNumberFormat="1" applyFont="1"/>
    <xf numFmtId="4" fontId="26" fillId="0" borderId="0" xfId="0" applyNumberFormat="1" applyFont="1" applyFill="1"/>
    <xf numFmtId="0" fontId="26" fillId="0" borderId="0" xfId="0" applyFont="1" applyFill="1"/>
    <xf numFmtId="0" fontId="93" fillId="0" borderId="0" xfId="0" applyFont="1" applyBorder="1" applyAlignment="1">
      <alignment horizontal="left" vertical="center"/>
    </xf>
    <xf numFmtId="3" fontId="28" fillId="0" borderId="14" xfId="193" applyNumberFormat="1" applyFont="1" applyFill="1" applyBorder="1" applyAlignment="1">
      <alignment vertical="center"/>
    </xf>
    <xf numFmtId="3" fontId="27" fillId="0" borderId="16" xfId="193" applyNumberFormat="1" applyFont="1" applyFill="1" applyBorder="1" applyAlignment="1">
      <alignment vertical="center"/>
    </xf>
    <xf numFmtId="0" fontId="15" fillId="0" borderId="0" xfId="0" applyFont="1"/>
    <xf numFmtId="0" fontId="95" fillId="30" borderId="0" xfId="0" applyFont="1" applyFill="1" applyAlignment="1">
      <alignment horizontal="left"/>
    </xf>
    <xf numFmtId="49" fontId="23" fillId="30" borderId="8" xfId="0" applyNumberFormat="1" applyFont="1" applyFill="1" applyBorder="1" applyAlignment="1">
      <alignment horizontal="center" vertical="center"/>
    </xf>
    <xf numFmtId="0" fontId="74" fillId="30" borderId="0" xfId="0" applyFont="1" applyFill="1" applyAlignment="1">
      <alignment horizontal="left"/>
    </xf>
    <xf numFmtId="185" fontId="74" fillId="30" borderId="0" xfId="0" applyNumberFormat="1" applyFont="1" applyFill="1" applyAlignment="1">
      <alignment horizontal="left"/>
    </xf>
    <xf numFmtId="0" fontId="60" fillId="25" borderId="0" xfId="0" applyFont="1" applyFill="1" applyAlignment="1">
      <alignment horizontal="left"/>
    </xf>
    <xf numFmtId="0" fontId="95" fillId="25" borderId="0" xfId="0" applyFont="1" applyFill="1" applyAlignment="1">
      <alignment horizontal="left"/>
    </xf>
    <xf numFmtId="49" fontId="96" fillId="30" borderId="8" xfId="0" applyNumberFormat="1" applyFont="1" applyFill="1" applyBorder="1" applyAlignment="1">
      <alignment horizontal="center" vertical="center"/>
    </xf>
    <xf numFmtId="0" fontId="96" fillId="30" borderId="8" xfId="0" applyFont="1" applyFill="1" applyBorder="1" applyAlignment="1">
      <alignment horizontal="center" vertical="center" wrapText="1"/>
    </xf>
    <xf numFmtId="0" fontId="96" fillId="0" borderId="8" xfId="0" applyFont="1" applyFill="1" applyBorder="1" applyAlignment="1">
      <alignment horizontal="center" vertical="center" wrapText="1"/>
    </xf>
    <xf numFmtId="49" fontId="96" fillId="0" borderId="8" xfId="0" applyNumberFormat="1" applyFont="1" applyFill="1" applyBorder="1" applyAlignment="1">
      <alignment horizontal="center" vertical="center"/>
    </xf>
    <xf numFmtId="178" fontId="18" fillId="27" borderId="42" xfId="0" applyNumberFormat="1" applyFont="1" applyFill="1" applyBorder="1" applyAlignment="1">
      <alignment horizontal="right" vertical="center"/>
    </xf>
    <xf numFmtId="184" fontId="70" fillId="27" borderId="0" xfId="205" applyNumberFormat="1" applyFont="1" applyFill="1" applyBorder="1" applyAlignment="1">
      <alignment horizontal="right" vertical="top"/>
    </xf>
    <xf numFmtId="0" fontId="60" fillId="27" borderId="0" xfId="0" applyFont="1" applyFill="1" applyBorder="1" applyAlignment="1">
      <alignment horizontal="left" vertical="top"/>
    </xf>
    <xf numFmtId="0" fontId="26" fillId="0" borderId="0" xfId="0" applyFont="1" applyAlignment="1">
      <alignment horizontal="right" vertical="center"/>
    </xf>
    <xf numFmtId="0" fontId="69" fillId="27" borderId="32" xfId="0" applyFont="1" applyFill="1" applyBorder="1" applyAlignment="1">
      <alignment horizontal="center" vertical="center" wrapText="1"/>
    </xf>
    <xf numFmtId="0" fontId="30" fillId="26" borderId="22" xfId="0" applyFont="1" applyFill="1" applyBorder="1" applyAlignment="1">
      <alignment horizontal="center" vertical="center"/>
    </xf>
    <xf numFmtId="0" fontId="30" fillId="26" borderId="11" xfId="0" applyFont="1" applyFill="1" applyBorder="1" applyAlignment="1">
      <alignment horizontal="center" vertical="center"/>
    </xf>
    <xf numFmtId="0" fontId="30" fillId="0" borderId="11" xfId="0" applyFont="1" applyFill="1" applyBorder="1" applyAlignment="1">
      <alignment horizontal="center" vertical="center"/>
    </xf>
    <xf numFmtId="171" fontId="85" fillId="0" borderId="0" xfId="0" applyNumberFormat="1" applyFont="1" applyFill="1" applyAlignment="1">
      <alignment vertical="center"/>
    </xf>
    <xf numFmtId="171" fontId="30" fillId="0" borderId="0" xfId="0" applyNumberFormat="1" applyFont="1" applyFill="1" applyAlignment="1">
      <alignment vertical="center"/>
    </xf>
    <xf numFmtId="49" fontId="60" fillId="27" borderId="0" xfId="0" applyNumberFormat="1" applyFont="1" applyFill="1" applyAlignment="1">
      <alignment horizontal="left" vertical="center"/>
    </xf>
    <xf numFmtId="49" fontId="75" fillId="27" borderId="45" xfId="0" applyNumberFormat="1" applyFont="1" applyFill="1" applyBorder="1" applyAlignment="1">
      <alignment horizontal="left" vertical="top" wrapText="1"/>
    </xf>
    <xf numFmtId="49" fontId="64" fillId="27" borderId="46" xfId="0" applyNumberFormat="1" applyFont="1" applyFill="1" applyBorder="1" applyAlignment="1">
      <alignment horizontal="left" vertical="top" wrapText="1"/>
    </xf>
    <xf numFmtId="49" fontId="75" fillId="27" borderId="46" xfId="0" applyNumberFormat="1" applyFont="1" applyFill="1" applyBorder="1" applyAlignment="1">
      <alignment horizontal="left" vertical="top" wrapText="1"/>
    </xf>
    <xf numFmtId="49" fontId="75" fillId="27" borderId="47" xfId="0" applyNumberFormat="1" applyFont="1" applyFill="1" applyBorder="1" applyAlignment="1">
      <alignment horizontal="left" vertical="top" wrapText="1"/>
    </xf>
    <xf numFmtId="49" fontId="75" fillId="27" borderId="48" xfId="0" applyNumberFormat="1" applyFont="1" applyFill="1" applyBorder="1" applyAlignment="1">
      <alignment horizontal="left" vertical="top" wrapText="1"/>
    </xf>
    <xf numFmtId="49" fontId="70" fillId="27" borderId="45" xfId="0" applyNumberFormat="1" applyFont="1" applyFill="1" applyBorder="1" applyAlignment="1">
      <alignment horizontal="left" vertical="top" wrapText="1"/>
    </xf>
    <xf numFmtId="49" fontId="69" fillId="27" borderId="46" xfId="0" applyNumberFormat="1" applyFont="1" applyFill="1" applyBorder="1" applyAlignment="1">
      <alignment horizontal="left" vertical="top" wrapText="1"/>
    </xf>
    <xf numFmtId="3" fontId="69" fillId="27" borderId="46" xfId="0" applyNumberFormat="1" applyFont="1" applyFill="1" applyBorder="1" applyAlignment="1">
      <alignment horizontal="right" vertical="top"/>
    </xf>
    <xf numFmtId="49" fontId="70" fillId="27" borderId="46" xfId="0" applyNumberFormat="1" applyFont="1" applyFill="1" applyBorder="1" applyAlignment="1">
      <alignment horizontal="left" vertical="top" wrapText="1"/>
    </xf>
    <xf numFmtId="49" fontId="70" fillId="27" borderId="47" xfId="0" applyNumberFormat="1" applyFont="1" applyFill="1" applyBorder="1" applyAlignment="1">
      <alignment horizontal="left" vertical="top" wrapText="1"/>
    </xf>
    <xf numFmtId="49" fontId="70" fillId="27" borderId="48" xfId="0" applyNumberFormat="1" applyFont="1" applyFill="1" applyBorder="1" applyAlignment="1">
      <alignment horizontal="left" vertical="top" wrapText="1"/>
    </xf>
    <xf numFmtId="3" fontId="70" fillId="27" borderId="46" xfId="0" applyNumberFormat="1" applyFont="1" applyFill="1" applyBorder="1" applyAlignment="1">
      <alignment horizontal="right" vertical="top"/>
    </xf>
    <xf numFmtId="3" fontId="70" fillId="27" borderId="48" xfId="0" applyNumberFormat="1" applyFont="1" applyFill="1" applyBorder="1" applyAlignment="1">
      <alignment horizontal="right" vertical="top"/>
    </xf>
    <xf numFmtId="3" fontId="70" fillId="27" borderId="45" xfId="0" applyNumberFormat="1" applyFont="1" applyFill="1" applyBorder="1" applyAlignment="1">
      <alignment horizontal="right" vertical="top"/>
    </xf>
    <xf numFmtId="181" fontId="75" fillId="27" borderId="45" xfId="0" applyNumberFormat="1" applyFont="1" applyFill="1" applyBorder="1" applyAlignment="1">
      <alignment horizontal="right" vertical="top"/>
    </xf>
    <xf numFmtId="49" fontId="75" fillId="27" borderId="49" xfId="0" applyNumberFormat="1" applyFont="1" applyFill="1" applyBorder="1" applyAlignment="1">
      <alignment horizontal="left" vertical="top" wrapText="1"/>
    </xf>
    <xf numFmtId="181" fontId="64" fillId="27" borderId="46" xfId="0" applyNumberFormat="1" applyFont="1" applyFill="1" applyBorder="1" applyAlignment="1">
      <alignment horizontal="right" vertical="top"/>
    </xf>
    <xf numFmtId="49" fontId="64" fillId="27" borderId="46" xfId="0" applyNumberFormat="1" applyFont="1" applyFill="1" applyBorder="1" applyAlignment="1">
      <alignment horizontal="right" vertical="top"/>
    </xf>
    <xf numFmtId="49" fontId="67" fillId="27" borderId="46" xfId="0" applyNumberFormat="1" applyFont="1" applyFill="1" applyBorder="1" applyAlignment="1">
      <alignment horizontal="left" vertical="top" wrapText="1"/>
    </xf>
    <xf numFmtId="181" fontId="67" fillId="27" borderId="46" xfId="0" applyNumberFormat="1" applyFont="1" applyFill="1" applyBorder="1" applyAlignment="1">
      <alignment horizontal="right" vertical="top"/>
    </xf>
    <xf numFmtId="181" fontId="75" fillId="27" borderId="46" xfId="0" applyNumberFormat="1" applyFont="1" applyFill="1" applyBorder="1" applyAlignment="1">
      <alignment horizontal="right" vertical="top"/>
    </xf>
    <xf numFmtId="181" fontId="75" fillId="27" borderId="47" xfId="0" applyNumberFormat="1" applyFont="1" applyFill="1" applyBorder="1" applyAlignment="1">
      <alignment horizontal="right" vertical="top"/>
    </xf>
    <xf numFmtId="49" fontId="79" fillId="27" borderId="0" xfId="0" applyNumberFormat="1" applyFont="1" applyFill="1" applyAlignment="1">
      <alignment vertical="center"/>
    </xf>
    <xf numFmtId="49" fontId="80" fillId="27" borderId="0" xfId="0" applyNumberFormat="1" applyFont="1" applyFill="1" applyAlignment="1">
      <alignment vertical="center"/>
    </xf>
    <xf numFmtId="49" fontId="73" fillId="27" borderId="0" xfId="0" applyNumberFormat="1" applyFont="1" applyFill="1" applyAlignment="1">
      <alignment vertical="center" wrapText="1"/>
    </xf>
    <xf numFmtId="49" fontId="72" fillId="27" borderId="29" xfId="0" applyNumberFormat="1" applyFont="1" applyFill="1" applyBorder="1" applyAlignment="1">
      <alignment horizontal="center" vertical="center"/>
    </xf>
    <xf numFmtId="0" fontId="62" fillId="0" borderId="0" xfId="0" applyFont="1" applyFill="1" applyAlignment="1">
      <alignment horizontal="left"/>
    </xf>
    <xf numFmtId="49" fontId="78" fillId="27" borderId="29" xfId="205" applyNumberFormat="1" applyFont="1" applyFill="1" applyBorder="1" applyAlignment="1">
      <alignment horizontal="center" vertical="center" wrapText="1"/>
    </xf>
    <xf numFmtId="0" fontId="15" fillId="0" borderId="0" xfId="0" applyFont="1" applyBorder="1" applyAlignment="1">
      <alignment horizontal="center" wrapText="1"/>
    </xf>
    <xf numFmtId="49" fontId="62" fillId="27" borderId="29" xfId="0" applyNumberFormat="1" applyFont="1" applyFill="1" applyBorder="1" applyAlignment="1">
      <alignment horizontal="center" vertical="center"/>
    </xf>
    <xf numFmtId="0" fontId="15" fillId="0" borderId="0" xfId="0" applyFont="1" applyFill="1" applyAlignment="1">
      <alignment horizontal="left"/>
    </xf>
    <xf numFmtId="178" fontId="18" fillId="27" borderId="26" xfId="214" applyNumberFormat="1" applyFont="1" applyFill="1" applyBorder="1" applyAlignment="1">
      <alignment horizontal="right" vertical="center"/>
    </xf>
    <xf numFmtId="178" fontId="20" fillId="27" borderId="26" xfId="214" applyNumberFormat="1" applyFont="1" applyFill="1" applyBorder="1" applyAlignment="1">
      <alignment horizontal="right" vertical="center"/>
    </xf>
    <xf numFmtId="178" fontId="15" fillId="27" borderId="26" xfId="214" applyNumberFormat="1" applyFont="1" applyFill="1" applyBorder="1" applyAlignment="1">
      <alignment horizontal="right" vertical="center"/>
    </xf>
    <xf numFmtId="178" fontId="19" fillId="27" borderId="26" xfId="214" applyNumberFormat="1" applyFont="1" applyFill="1" applyBorder="1" applyAlignment="1">
      <alignment horizontal="right" vertical="center"/>
    </xf>
    <xf numFmtId="178" fontId="15" fillId="27" borderId="27" xfId="214" applyNumberFormat="1" applyFont="1" applyFill="1" applyBorder="1" applyAlignment="1">
      <alignment horizontal="right" vertical="center"/>
    </xf>
    <xf numFmtId="178" fontId="15" fillId="27" borderId="27" xfId="205" applyNumberFormat="1" applyFont="1" applyFill="1" applyBorder="1" applyAlignment="1">
      <alignment horizontal="right" vertical="center"/>
    </xf>
    <xf numFmtId="49" fontId="65" fillId="27" borderId="26" xfId="0" applyNumberFormat="1" applyFont="1" applyFill="1" applyBorder="1" applyAlignment="1">
      <alignment horizontal="left" vertical="top" wrapText="1"/>
    </xf>
    <xf numFmtId="49" fontId="97" fillId="27" borderId="26" xfId="0" applyNumberFormat="1" applyFont="1" applyFill="1" applyBorder="1" applyAlignment="1">
      <alignment horizontal="left" vertical="top" wrapText="1"/>
    </xf>
    <xf numFmtId="49" fontId="26" fillId="27" borderId="26" xfId="0" applyNumberFormat="1" applyFont="1" applyFill="1" applyBorder="1" applyAlignment="1">
      <alignment horizontal="left" vertical="top" wrapText="1"/>
    </xf>
    <xf numFmtId="3" fontId="26" fillId="27" borderId="26" xfId="0" applyNumberFormat="1" applyFont="1" applyFill="1" applyBorder="1" applyAlignment="1">
      <alignment horizontal="right" vertical="top"/>
    </xf>
    <xf numFmtId="49" fontId="26" fillId="27" borderId="27" xfId="0" applyNumberFormat="1" applyFont="1" applyFill="1" applyBorder="1" applyAlignment="1">
      <alignment horizontal="left" vertical="top" wrapText="1"/>
    </xf>
    <xf numFmtId="3" fontId="26" fillId="27" borderId="27" xfId="0" applyNumberFormat="1" applyFont="1" applyFill="1" applyBorder="1" applyAlignment="1">
      <alignment horizontal="right" vertical="top"/>
    </xf>
    <xf numFmtId="178" fontId="65" fillId="27" borderId="26" xfId="0" applyNumberFormat="1" applyFont="1" applyFill="1" applyBorder="1" applyAlignment="1">
      <alignment horizontal="right" vertical="top"/>
    </xf>
    <xf numFmtId="178" fontId="97" fillId="27" borderId="26" xfId="0" applyNumberFormat="1" applyFont="1" applyFill="1" applyBorder="1" applyAlignment="1">
      <alignment horizontal="right" vertical="top"/>
    </xf>
    <xf numFmtId="178" fontId="26" fillId="27" borderId="26" xfId="0" applyNumberFormat="1" applyFont="1" applyFill="1" applyBorder="1" applyAlignment="1">
      <alignment horizontal="right" vertical="top"/>
    </xf>
    <xf numFmtId="178" fontId="98" fillId="27" borderId="26" xfId="0" applyNumberFormat="1" applyFont="1" applyFill="1" applyBorder="1" applyAlignment="1">
      <alignment horizontal="right" vertical="top"/>
    </xf>
    <xf numFmtId="49" fontId="98" fillId="27" borderId="26" xfId="0" applyNumberFormat="1" applyFont="1" applyFill="1" applyBorder="1" applyAlignment="1">
      <alignment horizontal="right" vertical="top"/>
    </xf>
    <xf numFmtId="49" fontId="26" fillId="27" borderId="26" xfId="0" applyNumberFormat="1" applyFont="1" applyFill="1" applyBorder="1" applyAlignment="1">
      <alignment horizontal="right" vertical="top"/>
    </xf>
    <xf numFmtId="49" fontId="26" fillId="27" borderId="27" xfId="0" applyNumberFormat="1" applyFont="1" applyFill="1" applyBorder="1" applyAlignment="1">
      <alignment horizontal="right" vertical="top"/>
    </xf>
    <xf numFmtId="178" fontId="65" fillId="27" borderId="26" xfId="0" applyNumberFormat="1" applyFont="1" applyFill="1" applyBorder="1" applyAlignment="1">
      <alignment horizontal="right" vertical="center"/>
    </xf>
    <xf numFmtId="178" fontId="97" fillId="27" borderId="26" xfId="0" applyNumberFormat="1" applyFont="1" applyFill="1" applyBorder="1" applyAlignment="1">
      <alignment horizontal="right" vertical="center"/>
    </xf>
    <xf numFmtId="178" fontId="26" fillId="27" borderId="26" xfId="0" applyNumberFormat="1" applyFont="1" applyFill="1" applyBorder="1" applyAlignment="1">
      <alignment horizontal="right" vertical="center"/>
    </xf>
    <xf numFmtId="178" fontId="98" fillId="27" borderId="26" xfId="0" applyNumberFormat="1" applyFont="1" applyFill="1" applyBorder="1" applyAlignment="1">
      <alignment horizontal="right" vertical="center"/>
    </xf>
    <xf numFmtId="49" fontId="98" fillId="27" borderId="26" xfId="0" applyNumberFormat="1" applyFont="1" applyFill="1" applyBorder="1" applyAlignment="1">
      <alignment horizontal="right" vertical="center"/>
    </xf>
    <xf numFmtId="49" fontId="26" fillId="27" borderId="26" xfId="0" applyNumberFormat="1" applyFont="1" applyFill="1" applyBorder="1" applyAlignment="1">
      <alignment horizontal="right" vertical="center"/>
    </xf>
    <xf numFmtId="49" fontId="26" fillId="27" borderId="27" xfId="0" applyNumberFormat="1" applyFont="1" applyFill="1" applyBorder="1" applyAlignment="1">
      <alignment horizontal="right" vertical="center"/>
    </xf>
    <xf numFmtId="3" fontId="18" fillId="27" borderId="32" xfId="205" applyNumberFormat="1" applyFont="1" applyFill="1" applyBorder="1" applyAlignment="1">
      <alignment horizontal="right" vertical="center"/>
    </xf>
    <xf numFmtId="3" fontId="85" fillId="27" borderId="26" xfId="0" applyNumberFormat="1" applyFont="1" applyFill="1" applyBorder="1" applyAlignment="1">
      <alignment horizontal="right" vertical="top"/>
    </xf>
    <xf numFmtId="3" fontId="30" fillId="27" borderId="26" xfId="0" applyNumberFormat="1" applyFont="1" applyFill="1" applyBorder="1" applyAlignment="1">
      <alignment horizontal="right" vertical="top"/>
    </xf>
    <xf numFmtId="3" fontId="30" fillId="27" borderId="26" xfId="0" applyNumberFormat="1" applyFont="1" applyFill="1" applyBorder="1" applyAlignment="1">
      <alignment horizontal="right" vertical="top" wrapText="1"/>
    </xf>
    <xf numFmtId="49" fontId="72" fillId="27" borderId="29" xfId="0" applyNumberFormat="1" applyFont="1" applyFill="1" applyBorder="1" applyAlignment="1">
      <alignment horizontal="center" vertical="center"/>
    </xf>
    <xf numFmtId="0" fontId="18" fillId="0" borderId="0" xfId="0" applyFont="1" applyFill="1" applyBorder="1" applyAlignment="1">
      <alignment horizontal="center" vertical="top" wrapText="1"/>
    </xf>
    <xf numFmtId="0" fontId="15" fillId="0" borderId="0" xfId="0" applyFont="1"/>
    <xf numFmtId="178" fontId="15" fillId="27" borderId="51" xfId="0" applyNumberFormat="1" applyFont="1" applyFill="1" applyBorder="1" applyAlignment="1">
      <alignment horizontal="right" vertical="center"/>
    </xf>
    <xf numFmtId="178" fontId="18" fillId="27" borderId="51" xfId="0" applyNumberFormat="1" applyFont="1" applyFill="1" applyBorder="1" applyAlignment="1">
      <alignment horizontal="right" vertical="center"/>
    </xf>
    <xf numFmtId="178" fontId="20" fillId="27" borderId="51" xfId="0" applyNumberFormat="1" applyFont="1" applyFill="1" applyBorder="1" applyAlignment="1">
      <alignment horizontal="right" vertical="center"/>
    </xf>
    <xf numFmtId="178" fontId="19" fillId="27" borderId="51" xfId="0" applyNumberFormat="1" applyFont="1" applyFill="1" applyBorder="1" applyAlignment="1">
      <alignment horizontal="right" vertical="center"/>
    </xf>
    <xf numFmtId="49" fontId="15" fillId="27" borderId="51" xfId="0" applyNumberFormat="1" applyFont="1" applyFill="1" applyBorder="1" applyAlignment="1">
      <alignment horizontal="right" vertical="center"/>
    </xf>
    <xf numFmtId="49" fontId="15" fillId="27" borderId="50" xfId="0" applyNumberFormat="1" applyFont="1" applyFill="1" applyBorder="1" applyAlignment="1">
      <alignment horizontal="right" vertical="center"/>
    </xf>
    <xf numFmtId="0" fontId="70" fillId="0" borderId="44" xfId="0" applyFont="1" applyFill="1" applyBorder="1" applyAlignment="1">
      <alignment horizontal="left"/>
    </xf>
    <xf numFmtId="49" fontId="70" fillId="0" borderId="52" xfId="0" applyNumberFormat="1" applyFont="1" applyFill="1" applyBorder="1" applyAlignment="1">
      <alignment horizontal="left" vertical="center" wrapText="1"/>
    </xf>
    <xf numFmtId="49" fontId="70" fillId="0" borderId="54" xfId="0" applyNumberFormat="1" applyFont="1" applyFill="1" applyBorder="1" applyAlignment="1">
      <alignment horizontal="left" vertical="center" wrapText="1"/>
    </xf>
    <xf numFmtId="49" fontId="70" fillId="0" borderId="43" xfId="0" applyNumberFormat="1" applyFont="1" applyFill="1" applyBorder="1" applyAlignment="1">
      <alignment horizontal="left" vertical="center"/>
    </xf>
    <xf numFmtId="0" fontId="70" fillId="0" borderId="43" xfId="0" applyFont="1" applyFill="1" applyBorder="1" applyAlignment="1">
      <alignment horizontal="left"/>
    </xf>
    <xf numFmtId="49" fontId="70" fillId="0" borderId="53" xfId="0" applyNumberFormat="1" applyFont="1" applyFill="1" applyBorder="1" applyAlignment="1">
      <alignment horizontal="left" vertical="center" wrapText="1"/>
    </xf>
    <xf numFmtId="49" fontId="70" fillId="0" borderId="55" xfId="0" applyNumberFormat="1" applyFont="1" applyFill="1" applyBorder="1" applyAlignment="1">
      <alignment horizontal="left" vertical="center" wrapText="1"/>
    </xf>
    <xf numFmtId="49" fontId="86" fillId="0" borderId="43" xfId="0" applyNumberFormat="1" applyFont="1" applyFill="1" applyBorder="1" applyAlignment="1">
      <alignment horizontal="left" vertical="center"/>
    </xf>
    <xf numFmtId="49" fontId="86" fillId="0" borderId="53" xfId="0" applyNumberFormat="1" applyFont="1" applyFill="1" applyBorder="1" applyAlignment="1">
      <alignment horizontal="left" vertical="center" wrapText="1"/>
    </xf>
    <xf numFmtId="49" fontId="86" fillId="0" borderId="55" xfId="0" applyNumberFormat="1" applyFont="1" applyFill="1" applyBorder="1" applyAlignment="1">
      <alignment horizontal="left" vertical="center" wrapText="1"/>
    </xf>
    <xf numFmtId="49" fontId="82" fillId="0" borderId="43" xfId="0" applyNumberFormat="1" applyFont="1" applyFill="1" applyBorder="1" applyAlignment="1">
      <alignment horizontal="left" vertical="center"/>
    </xf>
    <xf numFmtId="49" fontId="82" fillId="0" borderId="53" xfId="0" applyNumberFormat="1" applyFont="1" applyFill="1" applyBorder="1" applyAlignment="1">
      <alignment horizontal="left" vertical="center" wrapText="1"/>
    </xf>
    <xf numFmtId="49" fontId="82" fillId="0" borderId="55" xfId="0" applyNumberFormat="1" applyFont="1" applyFill="1" applyBorder="1" applyAlignment="1">
      <alignment horizontal="left" vertical="center" wrapText="1"/>
    </xf>
    <xf numFmtId="49" fontId="71" fillId="0" borderId="43" xfId="0" applyNumberFormat="1" applyFont="1" applyFill="1" applyBorder="1" applyAlignment="1">
      <alignment horizontal="left" vertical="center"/>
    </xf>
    <xf numFmtId="0" fontId="71" fillId="0" borderId="43" xfId="0" applyFont="1" applyFill="1" applyBorder="1" applyAlignment="1">
      <alignment horizontal="left" vertical="center"/>
    </xf>
    <xf numFmtId="49" fontId="82" fillId="0" borderId="43" xfId="0" applyNumberFormat="1" applyFont="1" applyFill="1" applyBorder="1" applyAlignment="1">
      <alignment horizontal="left" vertical="center" wrapText="1"/>
    </xf>
    <xf numFmtId="171" fontId="70" fillId="0" borderId="52" xfId="0" applyNumberFormat="1" applyFont="1" applyFill="1" applyBorder="1" applyAlignment="1">
      <alignment horizontal="right" vertical="center" wrapText="1"/>
    </xf>
    <xf numFmtId="171" fontId="70" fillId="0" borderId="53" xfId="0" applyNumberFormat="1" applyFont="1" applyFill="1" applyBorder="1" applyAlignment="1">
      <alignment horizontal="right" vertical="center" wrapText="1"/>
    </xf>
    <xf numFmtId="171" fontId="82" fillId="0" borderId="53" xfId="0" applyNumberFormat="1" applyFont="1" applyFill="1" applyBorder="1" applyAlignment="1">
      <alignment horizontal="right" vertical="center" wrapText="1"/>
    </xf>
    <xf numFmtId="0" fontId="15" fillId="0" borderId="12" xfId="0" applyFont="1" applyFill="1" applyBorder="1" applyAlignment="1">
      <alignment horizontal="center" vertical="center" wrapText="1"/>
    </xf>
    <xf numFmtId="0" fontId="18" fillId="25" borderId="12" xfId="0" applyFont="1" applyFill="1" applyBorder="1" applyAlignment="1">
      <alignment vertical="top" wrapText="1"/>
    </xf>
    <xf numFmtId="0" fontId="20" fillId="25" borderId="10" xfId="0" applyFont="1" applyFill="1" applyBorder="1" applyAlignment="1">
      <alignment vertical="top" wrapText="1"/>
    </xf>
    <xf numFmtId="0" fontId="15" fillId="25" borderId="10" xfId="0" applyFont="1" applyFill="1" applyBorder="1" applyAlignment="1">
      <alignment vertical="top" wrapText="1"/>
    </xf>
    <xf numFmtId="0" fontId="18" fillId="25" borderId="10" xfId="0" applyFont="1" applyFill="1" applyBorder="1" applyAlignment="1">
      <alignment vertical="top" wrapText="1"/>
    </xf>
    <xf numFmtId="0" fontId="18" fillId="25" borderId="15" xfId="0" applyFont="1" applyFill="1" applyBorder="1" applyAlignment="1">
      <alignment vertical="top" wrapText="1"/>
    </xf>
    <xf numFmtId="0" fontId="18" fillId="25" borderId="13" xfId="0" applyFont="1" applyFill="1" applyBorder="1" applyAlignment="1">
      <alignment vertical="top" wrapText="1"/>
    </xf>
    <xf numFmtId="0" fontId="20" fillId="25" borderId="14" xfId="0" applyFont="1" applyFill="1" applyBorder="1" applyAlignment="1">
      <alignment vertical="top" wrapText="1"/>
    </xf>
    <xf numFmtId="0" fontId="15" fillId="25" borderId="14" xfId="0" applyFont="1" applyFill="1" applyBorder="1" applyAlignment="1">
      <alignment vertical="top" wrapText="1"/>
    </xf>
    <xf numFmtId="0" fontId="15" fillId="0" borderId="0" xfId="0" applyFont="1" applyAlignment="1"/>
    <xf numFmtId="0" fontId="15" fillId="0" borderId="0" xfId="0" applyFont="1" applyAlignment="1">
      <alignment horizontal="left" vertical="top" wrapText="1"/>
    </xf>
    <xf numFmtId="0" fontId="22" fillId="0" borderId="10" xfId="0" applyFont="1" applyFill="1" applyBorder="1" applyAlignment="1">
      <alignment horizontal="left" vertical="top" wrapText="1"/>
    </xf>
    <xf numFmtId="0" fontId="15" fillId="0" borderId="0" xfId="0" applyFont="1" applyBorder="1" applyAlignment="1">
      <alignment horizontal="center" vertical="center" wrapText="1"/>
    </xf>
    <xf numFmtId="49" fontId="72" fillId="27" borderId="29" xfId="0" applyNumberFormat="1" applyFont="1" applyFill="1" applyBorder="1" applyAlignment="1">
      <alignment horizontal="center" vertical="center"/>
    </xf>
    <xf numFmtId="49" fontId="30" fillId="27" borderId="38" xfId="0" applyNumberFormat="1" applyFont="1" applyFill="1" applyBorder="1" applyAlignment="1">
      <alignment horizontal="center" vertical="center"/>
    </xf>
    <xf numFmtId="186" fontId="18" fillId="25" borderId="26" xfId="205" applyNumberFormat="1" applyFont="1" applyFill="1" applyBorder="1" applyAlignment="1">
      <alignment horizontal="right" vertical="top"/>
    </xf>
    <xf numFmtId="186" fontId="20" fillId="25" borderId="26" xfId="205" applyNumberFormat="1" applyFont="1" applyFill="1" applyBorder="1" applyAlignment="1">
      <alignment horizontal="right" vertical="top"/>
    </xf>
    <xf numFmtId="178" fontId="15" fillId="25" borderId="26" xfId="205" applyNumberFormat="1" applyFont="1" applyFill="1" applyBorder="1" applyAlignment="1">
      <alignment horizontal="right" vertical="top"/>
    </xf>
    <xf numFmtId="186" fontId="15" fillId="25" borderId="26" xfId="205" applyNumberFormat="1" applyFont="1" applyFill="1" applyBorder="1" applyAlignment="1">
      <alignment horizontal="right" vertical="top"/>
    </xf>
    <xf numFmtId="186" fontId="15" fillId="0" borderId="26" xfId="205" applyNumberFormat="1" applyFont="1" applyFill="1" applyBorder="1" applyAlignment="1">
      <alignment horizontal="right" vertical="top"/>
    </xf>
    <xf numFmtId="49" fontId="15" fillId="27" borderId="38" xfId="0" applyNumberFormat="1" applyFont="1" applyFill="1" applyBorder="1" applyAlignment="1">
      <alignment horizontal="center" vertical="center"/>
    </xf>
    <xf numFmtId="49" fontId="69" fillId="27" borderId="40" xfId="0" applyNumberFormat="1" applyFont="1" applyFill="1" applyBorder="1" applyAlignment="1">
      <alignment horizontal="center" vertical="center" wrapText="1"/>
    </xf>
    <xf numFmtId="0" fontId="97" fillId="27" borderId="26" xfId="0" applyFont="1" applyFill="1" applyBorder="1" applyAlignment="1">
      <alignment horizontal="left" vertical="top" wrapText="1"/>
    </xf>
    <xf numFmtId="49" fontId="98" fillId="27" borderId="26" xfId="0" applyNumberFormat="1" applyFont="1" applyFill="1" applyBorder="1" applyAlignment="1">
      <alignment horizontal="left" vertical="top" wrapText="1"/>
    </xf>
    <xf numFmtId="49" fontId="26" fillId="27" borderId="26" xfId="0" applyNumberFormat="1" applyFont="1" applyFill="1" applyBorder="1" applyAlignment="1">
      <alignment horizontal="left" vertical="top"/>
    </xf>
    <xf numFmtId="0" fontId="26" fillId="27" borderId="0" xfId="0" applyFont="1" applyFill="1" applyAlignment="1">
      <alignment horizontal="left"/>
    </xf>
    <xf numFmtId="49" fontId="26" fillId="27" borderId="0" xfId="0" applyNumberFormat="1" applyFont="1" applyFill="1" applyAlignment="1">
      <alignment vertical="center"/>
    </xf>
    <xf numFmtId="49" fontId="65" fillId="27" borderId="0" xfId="0" applyNumberFormat="1" applyFont="1" applyFill="1" applyAlignment="1">
      <alignment vertical="center"/>
    </xf>
    <xf numFmtId="49" fontId="65" fillId="27" borderId="0" xfId="0" applyNumberFormat="1" applyFont="1" applyFill="1" applyAlignment="1">
      <alignment vertical="center" wrapText="1"/>
    </xf>
    <xf numFmtId="49" fontId="26" fillId="27" borderId="29" xfId="0" applyNumberFormat="1" applyFont="1" applyFill="1" applyBorder="1" applyAlignment="1">
      <alignment horizontal="center" vertical="center"/>
    </xf>
    <xf numFmtId="0" fontId="26" fillId="27" borderId="0" xfId="0" applyFont="1" applyFill="1" applyAlignment="1">
      <alignment horizontal="left" vertical="top"/>
    </xf>
    <xf numFmtId="3" fontId="98" fillId="27" borderId="26" xfId="0" applyNumberFormat="1" applyFont="1" applyFill="1" applyBorder="1" applyAlignment="1">
      <alignment horizontal="right" vertical="top"/>
    </xf>
    <xf numFmtId="49" fontId="26" fillId="27" borderId="0" xfId="0" applyNumberFormat="1" applyFont="1" applyFill="1" applyAlignment="1">
      <alignment horizontal="right" vertical="center"/>
    </xf>
    <xf numFmtId="49" fontId="65" fillId="27" borderId="0" xfId="0" applyNumberFormat="1" applyFont="1" applyFill="1" applyAlignment="1">
      <alignment horizontal="right" vertical="center"/>
    </xf>
    <xf numFmtId="49" fontId="65" fillId="27" borderId="0" xfId="0" applyNumberFormat="1" applyFont="1" applyFill="1" applyAlignment="1">
      <alignment horizontal="right" vertical="center" wrapText="1"/>
    </xf>
    <xf numFmtId="49" fontId="65" fillId="27" borderId="28" xfId="0" applyNumberFormat="1" applyFont="1" applyFill="1" applyBorder="1" applyAlignment="1">
      <alignment horizontal="left" vertical="top" wrapText="1"/>
    </xf>
    <xf numFmtId="0" fontId="97" fillId="27" borderId="28" xfId="0" applyFont="1" applyFill="1" applyBorder="1" applyAlignment="1">
      <alignment horizontal="left" vertical="top" wrapText="1"/>
    </xf>
    <xf numFmtId="49" fontId="26" fillId="27" borderId="28" xfId="0" applyNumberFormat="1" applyFont="1" applyFill="1" applyBorder="1" applyAlignment="1">
      <alignment horizontal="left" vertical="top" wrapText="1"/>
    </xf>
    <xf numFmtId="49" fontId="97" fillId="27" borderId="28" xfId="0" applyNumberFormat="1" applyFont="1" applyFill="1" applyBorder="1" applyAlignment="1">
      <alignment horizontal="left" vertical="top" wrapText="1"/>
    </xf>
    <xf numFmtId="49" fontId="98" fillId="27" borderId="28" xfId="0" applyNumberFormat="1" applyFont="1" applyFill="1" applyBorder="1" applyAlignment="1">
      <alignment horizontal="left" vertical="top" wrapText="1"/>
    </xf>
    <xf numFmtId="49" fontId="26" fillId="27" borderId="28" xfId="0" applyNumberFormat="1" applyFont="1" applyFill="1" applyBorder="1" applyAlignment="1">
      <alignment horizontal="left" vertical="top"/>
    </xf>
    <xf numFmtId="49" fontId="26" fillId="27" borderId="34" xfId="0" applyNumberFormat="1" applyFont="1" applyFill="1" applyBorder="1" applyAlignment="1">
      <alignment horizontal="left" vertical="top" wrapText="1"/>
    </xf>
    <xf numFmtId="49" fontId="65" fillId="27" borderId="31" xfId="0" applyNumberFormat="1" applyFont="1" applyFill="1" applyBorder="1" applyAlignment="1">
      <alignment horizontal="left" vertical="center" wrapText="1"/>
    </xf>
    <xf numFmtId="49" fontId="15" fillId="27" borderId="0" xfId="0" applyNumberFormat="1" applyFont="1" applyFill="1" applyAlignment="1">
      <alignment horizontal="left" vertical="center" wrapText="1"/>
    </xf>
    <xf numFmtId="0" fontId="15" fillId="27" borderId="0" xfId="0" applyFont="1" applyFill="1" applyAlignment="1">
      <alignment horizontal="left"/>
    </xf>
    <xf numFmtId="49" fontId="15" fillId="27" borderId="0" xfId="0" applyNumberFormat="1" applyFont="1" applyFill="1" applyAlignment="1">
      <alignment horizontal="right" vertical="center" wrapText="1"/>
    </xf>
    <xf numFmtId="0" fontId="15" fillId="27" borderId="0" xfId="0" applyFont="1" applyFill="1" applyBorder="1" applyAlignment="1">
      <alignment horizontal="left"/>
    </xf>
    <xf numFmtId="0" fontId="15" fillId="27" borderId="0" xfId="205" applyFont="1" applyFill="1" applyAlignment="1">
      <alignment horizontal="left"/>
    </xf>
    <xf numFmtId="49" fontId="15" fillId="27" borderId="32" xfId="205" applyNumberFormat="1" applyFont="1" applyFill="1" applyBorder="1" applyAlignment="1">
      <alignment horizontal="center" vertical="center" wrapText="1"/>
    </xf>
    <xf numFmtId="49" fontId="15" fillId="27" borderId="32" xfId="205" applyNumberFormat="1" applyFont="1" applyFill="1" applyBorder="1" applyAlignment="1">
      <alignment horizontal="center" vertical="center"/>
    </xf>
    <xf numFmtId="0" fontId="15" fillId="27" borderId="32" xfId="205" applyFont="1" applyFill="1" applyBorder="1" applyAlignment="1">
      <alignment horizontal="center" vertical="center" wrapText="1"/>
    </xf>
    <xf numFmtId="49" fontId="18" fillId="27" borderId="32" xfId="205" applyNumberFormat="1" applyFont="1" applyFill="1" applyBorder="1" applyAlignment="1">
      <alignment horizontal="left" vertical="center"/>
    </xf>
    <xf numFmtId="49" fontId="18" fillId="27" borderId="32" xfId="205" applyNumberFormat="1" applyFont="1" applyFill="1" applyBorder="1" applyAlignment="1">
      <alignment horizontal="left" vertical="center" wrapText="1"/>
    </xf>
    <xf numFmtId="49" fontId="19" fillId="27" borderId="32" xfId="205" applyNumberFormat="1" applyFont="1" applyFill="1" applyBorder="1" applyAlignment="1">
      <alignment horizontal="center" vertical="center"/>
    </xf>
    <xf numFmtId="49" fontId="19" fillId="27" borderId="32" xfId="205" applyNumberFormat="1" applyFont="1" applyFill="1" applyBorder="1" applyAlignment="1">
      <alignment horizontal="left" vertical="top" wrapText="1"/>
    </xf>
    <xf numFmtId="0" fontId="15" fillId="27" borderId="32" xfId="205" applyFont="1" applyFill="1" applyBorder="1" applyAlignment="1">
      <alignment horizontal="center" vertical="center"/>
    </xf>
    <xf numFmtId="49" fontId="18" fillId="27" borderId="32" xfId="205" applyNumberFormat="1" applyFont="1" applyFill="1" applyBorder="1" applyAlignment="1">
      <alignment horizontal="left" vertical="top" wrapText="1"/>
    </xf>
    <xf numFmtId="171" fontId="18" fillId="27" borderId="32" xfId="205" applyNumberFormat="1" applyFont="1" applyFill="1" applyBorder="1" applyAlignment="1">
      <alignment horizontal="right" vertical="center"/>
    </xf>
    <xf numFmtId="49" fontId="75" fillId="27" borderId="26" xfId="0" applyNumberFormat="1" applyFont="1" applyFill="1" applyBorder="1" applyAlignment="1">
      <alignment horizontal="left" vertical="center"/>
    </xf>
    <xf numFmtId="0" fontId="75" fillId="27" borderId="26" xfId="0" applyFont="1" applyFill="1" applyBorder="1" applyAlignment="1">
      <alignment horizontal="center" vertical="center"/>
    </xf>
    <xf numFmtId="49" fontId="64" fillId="27" borderId="26" xfId="0" applyNumberFormat="1" applyFont="1" applyFill="1" applyBorder="1" applyAlignment="1">
      <alignment horizontal="left" vertical="top" wrapText="1"/>
    </xf>
    <xf numFmtId="49" fontId="75" fillId="27" borderId="26" xfId="0" applyNumberFormat="1" applyFont="1" applyFill="1" applyBorder="1" applyAlignment="1">
      <alignment horizontal="center" vertical="center"/>
    </xf>
    <xf numFmtId="0" fontId="75" fillId="27" borderId="26" xfId="0" applyFont="1" applyFill="1" applyBorder="1" applyAlignment="1">
      <alignment horizontal="left" vertical="center"/>
    </xf>
    <xf numFmtId="49" fontId="75" fillId="27" borderId="26" xfId="0" applyNumberFormat="1" applyFont="1" applyFill="1" applyBorder="1" applyAlignment="1">
      <alignment horizontal="left" vertical="top" wrapText="1"/>
    </xf>
    <xf numFmtId="49" fontId="99" fillId="27" borderId="26" xfId="0" applyNumberFormat="1" applyFont="1" applyFill="1" applyBorder="1" applyAlignment="1">
      <alignment horizontal="left" wrapText="1"/>
    </xf>
    <xf numFmtId="49" fontId="64" fillId="27" borderId="26" xfId="0" applyNumberFormat="1" applyFont="1" applyFill="1" applyBorder="1" applyAlignment="1">
      <alignment horizontal="center" vertical="center" wrapText="1"/>
    </xf>
    <xf numFmtId="0" fontId="99" fillId="27" borderId="26" xfId="0" applyFont="1" applyFill="1" applyBorder="1" applyAlignment="1">
      <alignment horizontal="left" wrapText="1"/>
    </xf>
    <xf numFmtId="49" fontId="99" fillId="27" borderId="27" xfId="0" applyNumberFormat="1" applyFont="1" applyFill="1" applyBorder="1" applyAlignment="1">
      <alignment horizontal="left" wrapText="1"/>
    </xf>
    <xf numFmtId="49" fontId="64" fillId="27" borderId="27" xfId="0" applyNumberFormat="1" applyFont="1" applyFill="1" applyBorder="1" applyAlignment="1">
      <alignment horizontal="center" vertical="center" wrapText="1"/>
    </xf>
    <xf numFmtId="49" fontId="64" fillId="27" borderId="27" xfId="0" applyNumberFormat="1" applyFont="1" applyFill="1" applyBorder="1" applyAlignment="1">
      <alignment horizontal="left" vertical="top" wrapText="1"/>
    </xf>
    <xf numFmtId="181" fontId="105" fillId="27" borderId="45" xfId="0" applyNumberFormat="1" applyFont="1" applyFill="1" applyBorder="1" applyAlignment="1">
      <alignment horizontal="right" vertical="top"/>
    </xf>
    <xf numFmtId="181" fontId="106" fillId="27" borderId="46" xfId="331" applyNumberFormat="1" applyFont="1" applyFill="1" applyBorder="1" applyAlignment="1">
      <alignment horizontal="right" vertical="top"/>
    </xf>
    <xf numFmtId="3" fontId="19" fillId="27" borderId="32" xfId="205" applyNumberFormat="1" applyFont="1" applyFill="1" applyBorder="1" applyAlignment="1">
      <alignment horizontal="right" vertical="center"/>
    </xf>
    <xf numFmtId="165" fontId="107" fillId="0" borderId="0" xfId="200" applyNumberFormat="1" applyFont="1" applyFill="1" applyBorder="1" applyAlignment="1">
      <alignment horizontal="right" vertical="center" wrapText="1"/>
    </xf>
    <xf numFmtId="173" fontId="15" fillId="0" borderId="0" xfId="0" applyNumberFormat="1" applyFont="1" applyBorder="1"/>
    <xf numFmtId="186" fontId="108" fillId="25" borderId="26" xfId="205" applyNumberFormat="1" applyFont="1" applyFill="1" applyBorder="1" applyAlignment="1">
      <alignment horizontal="right" vertical="top"/>
    </xf>
    <xf numFmtId="49" fontId="69" fillId="27" borderId="29" xfId="205" applyNumberFormat="1" applyFont="1" applyFill="1" applyBorder="1" applyAlignment="1">
      <alignment horizontal="center" vertical="center" wrapText="1"/>
    </xf>
    <xf numFmtId="171" fontId="21" fillId="0" borderId="36" xfId="0" applyNumberFormat="1" applyFont="1" applyFill="1" applyBorder="1" applyAlignment="1">
      <alignment horizontal="right" vertical="top"/>
    </xf>
    <xf numFmtId="171" fontId="19" fillId="27" borderId="32" xfId="205" applyNumberFormat="1" applyFont="1" applyFill="1" applyBorder="1" applyAlignment="1">
      <alignment horizontal="right" vertical="center"/>
    </xf>
    <xf numFmtId="3" fontId="15" fillId="27" borderId="26" xfId="0" applyNumberFormat="1" applyFont="1" applyFill="1" applyBorder="1" applyAlignment="1">
      <alignment horizontal="right" vertical="center"/>
    </xf>
    <xf numFmtId="3" fontId="19" fillId="27" borderId="26" xfId="0" applyNumberFormat="1" applyFont="1" applyFill="1" applyBorder="1" applyAlignment="1">
      <alignment horizontal="right" vertical="center"/>
    </xf>
    <xf numFmtId="3" fontId="15" fillId="27" borderId="51" xfId="0" applyNumberFormat="1" applyFont="1" applyFill="1" applyBorder="1" applyAlignment="1">
      <alignment horizontal="right" vertical="center"/>
    </xf>
    <xf numFmtId="49" fontId="79" fillId="27" borderId="29" xfId="0" applyNumberFormat="1" applyFont="1" applyFill="1" applyBorder="1" applyAlignment="1">
      <alignment horizontal="center" vertical="center" wrapText="1"/>
    </xf>
    <xf numFmtId="3" fontId="15" fillId="27" borderId="26" xfId="214" applyNumberFormat="1" applyFont="1" applyFill="1" applyBorder="1" applyAlignment="1">
      <alignment horizontal="right" vertical="center"/>
    </xf>
    <xf numFmtId="49" fontId="64" fillId="27" borderId="26" xfId="0" applyNumberFormat="1" applyFont="1" applyFill="1" applyBorder="1" applyAlignment="1">
      <alignment horizontal="left" vertical="top"/>
    </xf>
    <xf numFmtId="49" fontId="64" fillId="25" borderId="29" xfId="0" applyNumberFormat="1" applyFont="1" applyFill="1" applyBorder="1" applyAlignment="1">
      <alignment horizontal="center" vertical="center"/>
    </xf>
    <xf numFmtId="178" fontId="20" fillId="27" borderId="0" xfId="0" applyNumberFormat="1" applyFont="1" applyFill="1" applyBorder="1" applyAlignment="1">
      <alignment horizontal="right" vertical="center"/>
    </xf>
    <xf numFmtId="178" fontId="15" fillId="27" borderId="0" xfId="0" applyNumberFormat="1" applyFont="1" applyFill="1" applyBorder="1" applyAlignment="1">
      <alignment horizontal="right" vertical="center"/>
    </xf>
    <xf numFmtId="49" fontId="78" fillId="27" borderId="26" xfId="0" applyNumberFormat="1" applyFont="1" applyFill="1" applyBorder="1" applyAlignment="1">
      <alignment horizontal="left" vertical="top" wrapText="1"/>
    </xf>
    <xf numFmtId="178" fontId="18" fillId="27" borderId="14" xfId="0" applyNumberFormat="1" applyFont="1" applyFill="1" applyBorder="1" applyAlignment="1">
      <alignment horizontal="right" vertical="center"/>
    </xf>
    <xf numFmtId="178" fontId="20" fillId="27" borderId="14" xfId="0" applyNumberFormat="1" applyFont="1" applyFill="1" applyBorder="1" applyAlignment="1">
      <alignment horizontal="right" vertical="center"/>
    </xf>
    <xf numFmtId="178" fontId="15" fillId="27" borderId="14" xfId="0" applyNumberFormat="1" applyFont="1" applyFill="1" applyBorder="1" applyAlignment="1">
      <alignment horizontal="right" vertical="center"/>
    </xf>
    <xf numFmtId="178" fontId="19" fillId="27" borderId="14" xfId="0" applyNumberFormat="1" applyFont="1" applyFill="1" applyBorder="1" applyAlignment="1">
      <alignment horizontal="right" vertical="center"/>
    </xf>
    <xf numFmtId="3" fontId="15" fillId="27" borderId="14" xfId="0" applyNumberFormat="1" applyFont="1" applyFill="1" applyBorder="1" applyAlignment="1">
      <alignment horizontal="right" vertical="center"/>
    </xf>
    <xf numFmtId="0" fontId="69" fillId="27" borderId="26" xfId="0" applyFont="1" applyFill="1" applyBorder="1" applyAlignment="1">
      <alignment horizontal="left"/>
    </xf>
    <xf numFmtId="49" fontId="69" fillId="27" borderId="26" xfId="0" applyNumberFormat="1" applyFont="1" applyFill="1" applyBorder="1" applyAlignment="1">
      <alignment horizontal="left"/>
    </xf>
    <xf numFmtId="0" fontId="70" fillId="27" borderId="26" xfId="0" applyFont="1" applyFill="1" applyBorder="1" applyAlignment="1">
      <alignment horizontal="left"/>
    </xf>
    <xf numFmtId="49" fontId="71" fillId="27" borderId="26" xfId="0" applyNumberFormat="1" applyFont="1" applyFill="1" applyBorder="1" applyAlignment="1">
      <alignment horizontal="left"/>
    </xf>
    <xf numFmtId="0" fontId="71" fillId="27" borderId="26" xfId="0" applyFont="1" applyFill="1" applyBorder="1" applyAlignment="1">
      <alignment horizontal="left"/>
    </xf>
    <xf numFmtId="49" fontId="70" fillId="27" borderId="28" xfId="0" applyNumberFormat="1" applyFont="1" applyFill="1" applyBorder="1" applyAlignment="1">
      <alignment horizontal="left" vertical="center"/>
    </xf>
    <xf numFmtId="184" fontId="70" fillId="27" borderId="26" xfId="0" applyNumberFormat="1" applyFont="1" applyFill="1" applyBorder="1" applyAlignment="1">
      <alignment horizontal="right" vertical="center"/>
    </xf>
    <xf numFmtId="49" fontId="70" fillId="27" borderId="26" xfId="0" applyNumberFormat="1" applyFont="1" applyFill="1" applyBorder="1" applyAlignment="1">
      <alignment horizontal="left" vertical="center"/>
    </xf>
    <xf numFmtId="49" fontId="69" fillId="27" borderId="28" xfId="0" applyNumberFormat="1" applyFont="1" applyFill="1" applyBorder="1" applyAlignment="1">
      <alignment horizontal="left" vertical="center"/>
    </xf>
    <xf numFmtId="49" fontId="69" fillId="27" borderId="26" xfId="0" applyNumberFormat="1" applyFont="1" applyFill="1" applyBorder="1" applyAlignment="1">
      <alignment horizontal="left" vertical="center"/>
    </xf>
    <xf numFmtId="3" fontId="70" fillId="27" borderId="26" xfId="0" applyNumberFormat="1" applyFont="1" applyFill="1" applyBorder="1" applyAlignment="1">
      <alignment horizontal="right" vertical="center"/>
    </xf>
    <xf numFmtId="49" fontId="70" fillId="27" borderId="26" xfId="0" applyNumberFormat="1" applyFont="1" applyFill="1" applyBorder="1" applyAlignment="1">
      <alignment horizontal="center" vertical="center"/>
    </xf>
    <xf numFmtId="49" fontId="70" fillId="27" borderId="28" xfId="0" applyNumberFormat="1" applyFont="1" applyFill="1" applyBorder="1" applyAlignment="1">
      <alignment horizontal="left" vertical="center" wrapText="1"/>
    </xf>
    <xf numFmtId="49" fontId="70" fillId="27" borderId="26" xfId="0" applyNumberFormat="1" applyFont="1" applyFill="1" applyBorder="1" applyAlignment="1">
      <alignment horizontal="left" vertical="center" wrapText="1"/>
    </xf>
    <xf numFmtId="49" fontId="82" fillId="27" borderId="26" xfId="0" applyNumberFormat="1" applyFont="1" applyFill="1" applyBorder="1" applyAlignment="1">
      <alignment horizontal="center" vertical="center"/>
    </xf>
    <xf numFmtId="49" fontId="82" fillId="27" borderId="28" xfId="0" applyNumberFormat="1" applyFont="1" applyFill="1" applyBorder="1" applyAlignment="1">
      <alignment horizontal="left" vertical="center" wrapText="1"/>
    </xf>
    <xf numFmtId="3" fontId="82" fillId="27" borderId="26" xfId="0" applyNumberFormat="1" applyFont="1" applyFill="1" applyBorder="1" applyAlignment="1">
      <alignment horizontal="right" vertical="center"/>
    </xf>
    <xf numFmtId="49" fontId="82" fillId="27" borderId="26" xfId="0" applyNumberFormat="1" applyFont="1" applyFill="1" applyBorder="1" applyAlignment="1">
      <alignment horizontal="left" vertical="center" wrapText="1"/>
    </xf>
    <xf numFmtId="49" fontId="60" fillId="27" borderId="26" xfId="0" applyNumberFormat="1" applyFont="1" applyFill="1" applyBorder="1" applyAlignment="1">
      <alignment horizontal="center" vertical="center"/>
    </xf>
    <xf numFmtId="49" fontId="60" fillId="27" borderId="28" xfId="0" applyNumberFormat="1" applyFont="1" applyFill="1" applyBorder="1" applyAlignment="1">
      <alignment horizontal="left" vertical="center" wrapText="1"/>
    </xf>
    <xf numFmtId="184" fontId="60" fillId="27" borderId="26" xfId="0" applyNumberFormat="1" applyFont="1" applyFill="1" applyBorder="1" applyAlignment="1">
      <alignment horizontal="right" vertical="center"/>
    </xf>
    <xf numFmtId="49" fontId="60" fillId="27" borderId="26" xfId="0" applyNumberFormat="1" applyFont="1" applyFill="1" applyBorder="1" applyAlignment="1">
      <alignment horizontal="left" vertical="center" wrapText="1"/>
    </xf>
    <xf numFmtId="0" fontId="60" fillId="27" borderId="28" xfId="0" applyFont="1" applyFill="1" applyBorder="1" applyAlignment="1">
      <alignment horizontal="left" vertical="center" wrapText="1"/>
    </xf>
    <xf numFmtId="0" fontId="82" fillId="27" borderId="28" xfId="0" applyFont="1" applyFill="1" applyBorder="1" applyAlignment="1">
      <alignment horizontal="left" vertical="center" wrapText="1"/>
    </xf>
    <xf numFmtId="0" fontId="82" fillId="27" borderId="26" xfId="0" applyFont="1" applyFill="1" applyBorder="1" applyAlignment="1">
      <alignment horizontal="left" vertical="center" wrapText="1"/>
    </xf>
    <xf numFmtId="173" fontId="26" fillId="0" borderId="0" xfId="0" applyNumberFormat="1" applyFont="1" applyFill="1" applyBorder="1" applyAlignment="1">
      <alignment horizontal="right" vertical="top" indent="1"/>
    </xf>
    <xf numFmtId="0" fontId="36"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Fill="1" applyAlignment="1"/>
    <xf numFmtId="49" fontId="80" fillId="27" borderId="29" xfId="0" applyNumberFormat="1" applyFont="1" applyFill="1" applyBorder="1" applyAlignment="1">
      <alignment horizontal="left" vertical="top"/>
    </xf>
    <xf numFmtId="49" fontId="73" fillId="27" borderId="29" xfId="0" applyNumberFormat="1" applyFont="1" applyFill="1" applyBorder="1" applyAlignment="1">
      <alignment horizontal="left" vertical="top"/>
    </xf>
    <xf numFmtId="49" fontId="80" fillId="27" borderId="29" xfId="0" applyNumberFormat="1" applyFont="1" applyFill="1" applyBorder="1" applyAlignment="1">
      <alignment horizontal="center" vertical="center" wrapText="1"/>
    </xf>
    <xf numFmtId="49" fontId="80" fillId="27" borderId="29" xfId="0" applyNumberFormat="1" applyFont="1" applyFill="1" applyBorder="1" applyAlignment="1">
      <alignment horizontal="center" vertical="center"/>
    </xf>
    <xf numFmtId="49" fontId="72" fillId="27" borderId="29" xfId="0" applyNumberFormat="1" applyFont="1" applyFill="1" applyBorder="1" applyAlignment="1">
      <alignment horizontal="left" vertical="top" wrapText="1"/>
    </xf>
    <xf numFmtId="171" fontId="72" fillId="27" borderId="29" xfId="0" applyNumberFormat="1" applyFont="1" applyFill="1" applyBorder="1" applyAlignment="1">
      <alignment horizontal="right" vertical="top"/>
    </xf>
    <xf numFmtId="171" fontId="73" fillId="27" borderId="29" xfId="0" applyNumberFormat="1" applyFont="1" applyFill="1" applyBorder="1" applyAlignment="1">
      <alignment horizontal="right" vertical="top"/>
    </xf>
    <xf numFmtId="171" fontId="113" fillId="30" borderId="8" xfId="207" applyNumberFormat="1" applyFont="1" applyFill="1" applyBorder="1" applyAlignment="1">
      <alignment horizontal="right" vertical="center"/>
    </xf>
    <xf numFmtId="49" fontId="62" fillId="27" borderId="29" xfId="0" applyNumberFormat="1" applyFont="1" applyFill="1" applyBorder="1" applyAlignment="1">
      <alignment horizontal="center" vertical="center" wrapText="1"/>
    </xf>
    <xf numFmtId="49" fontId="62" fillId="27" borderId="29" xfId="0" applyNumberFormat="1" applyFont="1" applyFill="1" applyBorder="1" applyAlignment="1">
      <alignment horizontal="center" vertical="center" wrapText="1"/>
    </xf>
    <xf numFmtId="49" fontId="26" fillId="27" borderId="29" xfId="0" applyNumberFormat="1" applyFont="1" applyFill="1" applyBorder="1" applyAlignment="1">
      <alignment horizontal="center" vertical="center"/>
    </xf>
    <xf numFmtId="49" fontId="72" fillId="27" borderId="29" xfId="0" applyNumberFormat="1" applyFont="1" applyFill="1" applyBorder="1" applyAlignment="1">
      <alignment horizontal="center" vertical="center"/>
    </xf>
    <xf numFmtId="49" fontId="65" fillId="27" borderId="0" xfId="0" applyNumberFormat="1" applyFont="1" applyFill="1" applyAlignment="1">
      <alignment horizontal="right" vertical="center"/>
    </xf>
    <xf numFmtId="49" fontId="26" fillId="27" borderId="0" xfId="0" applyNumberFormat="1" applyFont="1" applyFill="1" applyAlignment="1">
      <alignment horizontal="right" vertical="center"/>
    </xf>
    <xf numFmtId="49" fontId="65" fillId="27" borderId="31" xfId="0" applyNumberFormat="1" applyFont="1" applyFill="1" applyBorder="1" applyAlignment="1">
      <alignment horizontal="right" vertical="center" wrapText="1"/>
    </xf>
    <xf numFmtId="49" fontId="65" fillId="27" borderId="0" xfId="0" applyNumberFormat="1" applyFont="1" applyFill="1" applyAlignment="1">
      <alignment horizontal="right" vertical="center" wrapText="1"/>
    </xf>
    <xf numFmtId="187" fontId="15" fillId="0" borderId="0" xfId="0" applyNumberFormat="1" applyFont="1"/>
    <xf numFmtId="0" fontId="18" fillId="0" borderId="0" xfId="0" applyFont="1" applyBorder="1" applyAlignment="1">
      <alignment horizontal="center" vertical="top" wrapText="1"/>
    </xf>
    <xf numFmtId="178" fontId="18" fillId="27" borderId="0" xfId="214" applyNumberFormat="1" applyFont="1" applyFill="1" applyBorder="1" applyAlignment="1">
      <alignment horizontal="right" vertical="center"/>
    </xf>
    <xf numFmtId="178" fontId="20" fillId="27" borderId="0" xfId="214" applyNumberFormat="1" applyFont="1" applyFill="1" applyBorder="1" applyAlignment="1">
      <alignment horizontal="right" vertical="center"/>
    </xf>
    <xf numFmtId="178" fontId="15" fillId="27" borderId="0" xfId="214" applyNumberFormat="1" applyFont="1" applyFill="1" applyBorder="1" applyAlignment="1">
      <alignment horizontal="right" vertical="center"/>
    </xf>
    <xf numFmtId="178" fontId="19" fillId="27" borderId="0" xfId="214" applyNumberFormat="1" applyFont="1" applyFill="1" applyBorder="1" applyAlignment="1">
      <alignment horizontal="right" vertical="center"/>
    </xf>
    <xf numFmtId="3" fontId="15" fillId="27" borderId="0" xfId="214" applyNumberFormat="1" applyFont="1" applyFill="1" applyBorder="1" applyAlignment="1">
      <alignment horizontal="right" vertical="center"/>
    </xf>
    <xf numFmtId="49" fontId="65" fillId="27" borderId="31" xfId="0" applyNumberFormat="1" applyFont="1" applyFill="1" applyBorder="1" applyAlignment="1">
      <alignment vertical="center" wrapText="1"/>
    </xf>
    <xf numFmtId="188" fontId="18" fillId="0" borderId="0" xfId="0" applyNumberFormat="1" applyFont="1" applyBorder="1" applyAlignment="1">
      <alignment vertical="top" wrapText="1"/>
    </xf>
    <xf numFmtId="171" fontId="18" fillId="0" borderId="11" xfId="0" applyNumberFormat="1" applyFont="1" applyBorder="1" applyAlignment="1">
      <alignment horizontal="right" vertical="center" wrapText="1"/>
    </xf>
    <xf numFmtId="171" fontId="15" fillId="25" borderId="11" xfId="0" applyNumberFormat="1" applyFont="1" applyFill="1" applyBorder="1" applyAlignment="1">
      <alignment horizontal="right" vertical="center" wrapText="1"/>
    </xf>
    <xf numFmtId="0" fontId="15" fillId="0" borderId="12" xfId="0" applyFont="1" applyFill="1" applyBorder="1" applyAlignment="1">
      <alignment horizontal="center" vertical="center" wrapText="1"/>
    </xf>
    <xf numFmtId="0" fontId="36" fillId="0" borderId="0" xfId="0" applyFont="1" applyBorder="1" applyAlignment="1">
      <alignment horizontal="center" vertical="center"/>
    </xf>
    <xf numFmtId="0" fontId="0" fillId="0" borderId="0" xfId="0" applyBorder="1" applyAlignment="1">
      <alignment horizontal="center" vertical="center"/>
    </xf>
    <xf numFmtId="49" fontId="26" fillId="27" borderId="29" xfId="0" applyNumberFormat="1" applyFont="1" applyFill="1" applyBorder="1" applyAlignment="1">
      <alignment horizontal="center" vertical="center"/>
    </xf>
    <xf numFmtId="0" fontId="72" fillId="27" borderId="0" xfId="0" applyFont="1" applyFill="1" applyAlignment="1">
      <alignment horizontal="left"/>
    </xf>
    <xf numFmtId="3" fontId="60" fillId="27" borderId="0" xfId="0" applyNumberFormat="1" applyFont="1" applyFill="1" applyAlignment="1">
      <alignment horizontal="left" vertical="top"/>
    </xf>
    <xf numFmtId="178" fontId="15" fillId="0" borderId="0" xfId="0" applyNumberFormat="1" applyFont="1" applyFill="1" applyBorder="1"/>
    <xf numFmtId="49" fontId="64" fillId="27" borderId="33" xfId="0" applyNumberFormat="1" applyFont="1" applyFill="1" applyBorder="1" applyAlignment="1">
      <alignment horizontal="left" vertical="top"/>
    </xf>
    <xf numFmtId="0" fontId="99" fillId="32" borderId="0" xfId="0" applyFont="1" applyFill="1" applyBorder="1" applyAlignment="1">
      <alignment horizontal="left"/>
    </xf>
    <xf numFmtId="0" fontId="99" fillId="27" borderId="0" xfId="0" applyFont="1" applyFill="1" applyBorder="1" applyAlignment="1">
      <alignment horizontal="left"/>
    </xf>
    <xf numFmtId="49" fontId="64" fillId="27" borderId="0" xfId="0" applyNumberFormat="1" applyFont="1" applyFill="1" applyBorder="1" applyAlignment="1">
      <alignment horizontal="left" vertical="top"/>
    </xf>
    <xf numFmtId="49" fontId="64" fillId="27" borderId="0" xfId="0" applyNumberFormat="1" applyFont="1" applyFill="1" applyBorder="1" applyAlignment="1">
      <alignment horizontal="left" vertical="top" wrapText="1"/>
    </xf>
    <xf numFmtId="3" fontId="64" fillId="27" borderId="0" xfId="0" applyNumberFormat="1" applyFont="1" applyFill="1" applyBorder="1" applyAlignment="1">
      <alignment horizontal="right" vertical="top"/>
    </xf>
    <xf numFmtId="0" fontId="64" fillId="27" borderId="0" xfId="0" applyFont="1" applyFill="1" applyBorder="1" applyAlignment="1">
      <alignment horizontal="left" vertical="top" wrapText="1"/>
    </xf>
    <xf numFmtId="49" fontId="78" fillId="27" borderId="33" xfId="0" applyNumberFormat="1" applyFont="1" applyFill="1" applyBorder="1" applyAlignment="1">
      <alignment horizontal="left" vertical="top" wrapText="1"/>
    </xf>
    <xf numFmtId="0" fontId="115" fillId="0" borderId="0" xfId="0" applyFont="1"/>
    <xf numFmtId="0" fontId="19" fillId="25" borderId="0" xfId="0" applyFont="1" applyFill="1"/>
    <xf numFmtId="0" fontId="19" fillId="0" borderId="0" xfId="0" applyFont="1" applyFill="1"/>
    <xf numFmtId="0" fontId="19" fillId="0" borderId="0" xfId="0" applyFont="1"/>
    <xf numFmtId="178" fontId="62" fillId="27" borderId="0" xfId="0" applyNumberFormat="1" applyFont="1" applyFill="1" applyAlignment="1">
      <alignment horizontal="left"/>
    </xf>
    <xf numFmtId="184" fontId="60" fillId="27" borderId="0" xfId="0" applyNumberFormat="1" applyFont="1" applyFill="1" applyAlignment="1">
      <alignment horizontal="left" vertical="top"/>
    </xf>
    <xf numFmtId="0" fontId="71" fillId="27" borderId="33" xfId="0" applyFont="1" applyFill="1" applyBorder="1" applyAlignment="1">
      <alignment horizontal="left"/>
    </xf>
    <xf numFmtId="49" fontId="60" fillId="27" borderId="33" xfId="0" applyNumberFormat="1" applyFont="1" applyFill="1" applyBorder="1" applyAlignment="1">
      <alignment horizontal="center" vertical="center"/>
    </xf>
    <xf numFmtId="49" fontId="60" fillId="27" borderId="64" xfId="0" applyNumberFormat="1" applyFont="1" applyFill="1" applyBorder="1" applyAlignment="1">
      <alignment horizontal="left" vertical="center" wrapText="1"/>
    </xf>
    <xf numFmtId="184" fontId="60" fillId="27" borderId="33" xfId="0" applyNumberFormat="1" applyFont="1" applyFill="1" applyBorder="1" applyAlignment="1">
      <alignment horizontal="right" vertical="center"/>
    </xf>
    <xf numFmtId="49" fontId="60" fillId="27" borderId="33" xfId="0" applyNumberFormat="1" applyFont="1" applyFill="1" applyBorder="1" applyAlignment="1">
      <alignment horizontal="left" vertical="center" wrapText="1"/>
    </xf>
    <xf numFmtId="3" fontId="72" fillId="27" borderId="0" xfId="0" applyNumberFormat="1" applyFont="1" applyFill="1" applyAlignment="1">
      <alignment horizontal="left" vertical="top"/>
    </xf>
    <xf numFmtId="0" fontId="98" fillId="0" borderId="0" xfId="0" applyFont="1"/>
    <xf numFmtId="3" fontId="72" fillId="27" borderId="0" xfId="0" applyNumberFormat="1" applyFont="1" applyFill="1" applyAlignment="1">
      <alignment horizontal="left"/>
    </xf>
    <xf numFmtId="49" fontId="26" fillId="27" borderId="29" xfId="0" applyNumberFormat="1" applyFont="1" applyFill="1" applyBorder="1" applyAlignment="1">
      <alignment horizontal="center" vertical="center"/>
    </xf>
    <xf numFmtId="0" fontId="72" fillId="27" borderId="0" xfId="0" applyFont="1" applyFill="1" applyAlignment="1">
      <alignment horizontal="left"/>
    </xf>
    <xf numFmtId="178" fontId="15" fillId="27" borderId="66" xfId="214" applyNumberFormat="1" applyFont="1" applyFill="1" applyBorder="1" applyAlignment="1">
      <alignment horizontal="right" vertical="center"/>
    </xf>
    <xf numFmtId="171" fontId="22" fillId="0" borderId="0" xfId="0" applyNumberFormat="1" applyFont="1" applyAlignment="1">
      <alignment vertical="center"/>
    </xf>
    <xf numFmtId="49" fontId="22" fillId="0" borderId="0" xfId="0" applyNumberFormat="1" applyFont="1" applyAlignment="1">
      <alignment horizontal="right" vertical="center"/>
    </xf>
    <xf numFmtId="0" fontId="21" fillId="0" borderId="0" xfId="0" applyFont="1" applyAlignment="1">
      <alignment horizontal="center"/>
    </xf>
    <xf numFmtId="0" fontId="115" fillId="0" borderId="0" xfId="0" applyFont="1" applyAlignment="1">
      <alignment horizontal="left"/>
    </xf>
    <xf numFmtId="0" fontId="33" fillId="25" borderId="0" xfId="0" applyFont="1" applyFill="1"/>
    <xf numFmtId="178" fontId="19" fillId="27" borderId="0" xfId="0" applyNumberFormat="1" applyFont="1" applyFill="1" applyBorder="1" applyAlignment="1">
      <alignment horizontal="right" vertical="center"/>
    </xf>
    <xf numFmtId="49" fontId="116" fillId="27" borderId="26" xfId="0" applyNumberFormat="1" applyFont="1" applyFill="1" applyBorder="1" applyAlignment="1">
      <alignment horizontal="left" vertical="top" wrapText="1"/>
    </xf>
    <xf numFmtId="49" fontId="15" fillId="27" borderId="68" xfId="0" applyNumberFormat="1" applyFont="1" applyFill="1" applyBorder="1" applyAlignment="1">
      <alignment horizontal="center" vertical="center"/>
    </xf>
    <xf numFmtId="178" fontId="19" fillId="27" borderId="51" xfId="0" applyNumberFormat="1" applyFont="1" applyFill="1" applyBorder="1" applyAlignment="1">
      <alignment horizontal="right" vertical="top"/>
    </xf>
    <xf numFmtId="178" fontId="15" fillId="27" borderId="50" xfId="205" applyNumberFormat="1" applyFont="1" applyFill="1" applyBorder="1" applyAlignment="1">
      <alignment horizontal="right" vertical="center"/>
    </xf>
    <xf numFmtId="49" fontId="74" fillId="30" borderId="69" xfId="0" applyNumberFormat="1" applyFont="1" applyFill="1" applyBorder="1" applyAlignment="1">
      <alignment horizontal="center" vertical="center"/>
    </xf>
    <xf numFmtId="178" fontId="18" fillId="27" borderId="70" xfId="0" applyNumberFormat="1" applyFont="1" applyFill="1" applyBorder="1" applyAlignment="1">
      <alignment horizontal="right" vertical="center"/>
    </xf>
    <xf numFmtId="178" fontId="20" fillId="27" borderId="71" xfId="0" applyNumberFormat="1" applyFont="1" applyFill="1" applyBorder="1" applyAlignment="1">
      <alignment horizontal="right" vertical="center"/>
    </xf>
    <xf numFmtId="178" fontId="15" fillId="27" borderId="71" xfId="0" applyNumberFormat="1" applyFont="1" applyFill="1" applyBorder="1" applyAlignment="1">
      <alignment horizontal="right" vertical="center"/>
    </xf>
    <xf numFmtId="178" fontId="19" fillId="27" borderId="71" xfId="0" applyNumberFormat="1" applyFont="1" applyFill="1" applyBorder="1" applyAlignment="1">
      <alignment horizontal="right" vertical="center"/>
    </xf>
    <xf numFmtId="178" fontId="19" fillId="27" borderId="71" xfId="0" applyNumberFormat="1" applyFont="1" applyFill="1" applyBorder="1" applyAlignment="1">
      <alignment horizontal="right" vertical="top"/>
    </xf>
    <xf numFmtId="178" fontId="15" fillId="27" borderId="63" xfId="205" applyNumberFormat="1" applyFont="1" applyFill="1" applyBorder="1" applyAlignment="1">
      <alignment horizontal="right" vertical="center"/>
    </xf>
    <xf numFmtId="3" fontId="18" fillId="25" borderId="26" xfId="205" applyNumberFormat="1" applyFont="1" applyFill="1" applyBorder="1" applyAlignment="1">
      <alignment horizontal="right" vertical="top"/>
    </xf>
    <xf numFmtId="3" fontId="20" fillId="25" borderId="26" xfId="205" applyNumberFormat="1" applyFont="1" applyFill="1" applyBorder="1" applyAlignment="1">
      <alignment horizontal="right" vertical="top"/>
    </xf>
    <xf numFmtId="3" fontId="15" fillId="25" borderId="26" xfId="205" applyNumberFormat="1" applyFont="1" applyFill="1" applyBorder="1" applyAlignment="1">
      <alignment horizontal="right" vertical="top"/>
    </xf>
    <xf numFmtId="3" fontId="15" fillId="0" borderId="26" xfId="205" applyNumberFormat="1" applyFont="1" applyFill="1" applyBorder="1" applyAlignment="1">
      <alignment horizontal="right" vertical="top"/>
    </xf>
    <xf numFmtId="49" fontId="26" fillId="27" borderId="29" xfId="0" applyNumberFormat="1" applyFont="1" applyFill="1" applyBorder="1" applyAlignment="1">
      <alignment horizontal="center" vertical="center"/>
    </xf>
    <xf numFmtId="49" fontId="26" fillId="27" borderId="0" xfId="0" applyNumberFormat="1" applyFont="1" applyFill="1" applyAlignment="1">
      <alignment horizontal="left" vertical="center"/>
    </xf>
    <xf numFmtId="49" fontId="65" fillId="27" borderId="0" xfId="0" applyNumberFormat="1" applyFont="1" applyFill="1" applyAlignment="1">
      <alignment horizontal="left" vertical="center"/>
    </xf>
    <xf numFmtId="49" fontId="71" fillId="27" borderId="33" xfId="0" applyNumberFormat="1" applyFont="1" applyFill="1" applyBorder="1" applyAlignment="1">
      <alignment horizontal="left"/>
    </xf>
    <xf numFmtId="0" fontId="71" fillId="27" borderId="0" xfId="0" applyFont="1" applyFill="1" applyBorder="1" applyAlignment="1">
      <alignment horizontal="left"/>
    </xf>
    <xf numFmtId="49" fontId="60" fillId="27" borderId="0" xfId="0" applyNumberFormat="1" applyFont="1" applyFill="1" applyBorder="1" applyAlignment="1">
      <alignment horizontal="center" vertical="center"/>
    </xf>
    <xf numFmtId="49" fontId="60" fillId="27" borderId="0" xfId="0" applyNumberFormat="1" applyFont="1" applyFill="1" applyBorder="1" applyAlignment="1">
      <alignment horizontal="left" vertical="center" wrapText="1"/>
    </xf>
    <xf numFmtId="184" fontId="60" fillId="27" borderId="0" xfId="0" applyNumberFormat="1" applyFont="1" applyFill="1" applyBorder="1" applyAlignment="1">
      <alignment horizontal="right" vertical="center"/>
    </xf>
    <xf numFmtId="49" fontId="71" fillId="27" borderId="0" xfId="0" applyNumberFormat="1" applyFont="1" applyFill="1" applyBorder="1" applyAlignment="1">
      <alignment horizontal="left"/>
    </xf>
    <xf numFmtId="0" fontId="33" fillId="0" borderId="0" xfId="0" applyFont="1" applyAlignment="1">
      <alignment vertical="top"/>
    </xf>
    <xf numFmtId="0" fontId="15" fillId="0" borderId="0" xfId="0" applyNumberFormat="1" applyFont="1" applyFill="1" applyBorder="1" applyAlignment="1" applyProtection="1">
      <alignment horizontal="left"/>
      <protection locked="0"/>
    </xf>
    <xf numFmtId="49" fontId="15" fillId="27" borderId="14" xfId="0" applyNumberFormat="1" applyFont="1" applyFill="1" applyBorder="1" applyAlignment="1">
      <alignment horizontal="right" vertical="center"/>
    </xf>
    <xf numFmtId="0" fontId="15" fillId="0" borderId="12" xfId="0" applyFont="1" applyFill="1" applyBorder="1" applyAlignment="1">
      <alignment horizontal="center" vertical="center" wrapText="1"/>
    </xf>
    <xf numFmtId="0" fontId="24" fillId="0" borderId="0" xfId="0" applyFont="1" applyAlignment="1">
      <alignment horizontal="left" wrapText="1"/>
    </xf>
    <xf numFmtId="0" fontId="20" fillId="0" borderId="0" xfId="0" applyFont="1" applyFill="1" applyAlignment="1">
      <alignment horizontal="left"/>
    </xf>
    <xf numFmtId="0" fontId="24" fillId="0" borderId="0" xfId="0" applyFont="1" applyFill="1" applyAlignment="1">
      <alignment horizontal="left" wrapText="1"/>
    </xf>
    <xf numFmtId="0" fontId="18" fillId="0" borderId="0" xfId="0" applyFont="1" applyFill="1" applyAlignment="1">
      <alignment horizontal="center" vertical="center" wrapText="1"/>
    </xf>
    <xf numFmtId="0" fontId="18" fillId="0" borderId="12" xfId="0" applyFont="1" applyFill="1" applyBorder="1" applyAlignment="1">
      <alignment horizontal="center"/>
    </xf>
    <xf numFmtId="0" fontId="15" fillId="0" borderId="10" xfId="0" applyFont="1" applyFill="1" applyBorder="1" applyAlignment="1">
      <alignment horizontal="left" wrapText="1"/>
    </xf>
    <xf numFmtId="3" fontId="15" fillId="0" borderId="0" xfId="0" applyNumberFormat="1" applyFont="1" applyFill="1" applyBorder="1" applyAlignment="1">
      <alignment horizontal="center" wrapText="1"/>
    </xf>
    <xf numFmtId="171" fontId="15" fillId="0" borderId="10" xfId="0" applyNumberFormat="1" applyFont="1" applyFill="1" applyBorder="1" applyAlignment="1">
      <alignment horizontal="center" wrapText="1"/>
    </xf>
    <xf numFmtId="0" fontId="19" fillId="0" borderId="10" xfId="0" applyFont="1" applyFill="1" applyBorder="1" applyAlignment="1">
      <alignment horizontal="left" wrapText="1"/>
    </xf>
    <xf numFmtId="171" fontId="15" fillId="0" borderId="0" xfId="0" applyNumberFormat="1" applyFont="1" applyFill="1" applyBorder="1" applyAlignment="1">
      <alignment horizontal="center" wrapText="1"/>
    </xf>
    <xf numFmtId="3" fontId="15" fillId="0" borderId="10" xfId="0" applyNumberFormat="1" applyFont="1" applyFill="1" applyBorder="1" applyAlignment="1">
      <alignment horizontal="center" wrapText="1"/>
    </xf>
    <xf numFmtId="0" fontId="15" fillId="0" borderId="15" xfId="0" applyFont="1" applyFill="1" applyBorder="1" applyAlignment="1">
      <alignment horizontal="left" wrapText="1"/>
    </xf>
    <xf numFmtId="0" fontId="18" fillId="0" borderId="25" xfId="0" applyFont="1" applyFill="1" applyBorder="1" applyAlignment="1"/>
    <xf numFmtId="171" fontId="19" fillId="0" borderId="14" xfId="0" applyNumberFormat="1" applyFont="1" applyFill="1" applyBorder="1" applyAlignment="1">
      <alignment horizontal="center" wrapText="1"/>
    </xf>
    <xf numFmtId="171" fontId="19" fillId="0" borderId="10" xfId="0" applyNumberFormat="1" applyFont="1" applyFill="1" applyBorder="1" applyAlignment="1">
      <alignment horizontal="center" wrapText="1"/>
    </xf>
    <xf numFmtId="0" fontId="15" fillId="0" borderId="10" xfId="524" applyNumberFormat="1" applyFont="1" applyFill="1" applyBorder="1" applyAlignment="1">
      <alignment horizontal="center" wrapText="1"/>
    </xf>
    <xf numFmtId="171" fontId="87" fillId="0" borderId="10" xfId="0" applyNumberFormat="1" applyFont="1" applyFill="1" applyBorder="1" applyAlignment="1">
      <alignment horizontal="center" wrapText="1"/>
    </xf>
    <xf numFmtId="4" fontId="15" fillId="0" borderId="10" xfId="0" applyNumberFormat="1" applyFont="1" applyFill="1" applyBorder="1" applyAlignment="1">
      <alignment horizontal="center" wrapText="1"/>
    </xf>
    <xf numFmtId="0" fontId="19" fillId="0" borderId="15" xfId="0" applyFont="1" applyFill="1" applyBorder="1" applyAlignment="1">
      <alignment horizontal="left" wrapText="1"/>
    </xf>
    <xf numFmtId="171" fontId="15" fillId="0" borderId="15" xfId="0" applyNumberFormat="1" applyFont="1" applyFill="1" applyBorder="1" applyAlignment="1">
      <alignment horizontal="center" wrapText="1"/>
    </xf>
    <xf numFmtId="3" fontId="18" fillId="25" borderId="33" xfId="205" applyNumberFormat="1" applyFont="1" applyFill="1" applyBorder="1" applyAlignment="1">
      <alignment horizontal="right" vertical="top"/>
    </xf>
    <xf numFmtId="186" fontId="108" fillId="25" borderId="33" xfId="205" applyNumberFormat="1" applyFont="1" applyFill="1" applyBorder="1" applyAlignment="1">
      <alignment horizontal="right" vertical="top"/>
    </xf>
    <xf numFmtId="0" fontId="21" fillId="27" borderId="0" xfId="0" applyFont="1" applyFill="1" applyAlignment="1">
      <alignment horizontal="center"/>
    </xf>
    <xf numFmtId="0" fontId="21" fillId="27" borderId="0" xfId="0" applyFont="1" applyFill="1" applyAlignment="1">
      <alignment horizontal="left"/>
    </xf>
    <xf numFmtId="0" fontId="21" fillId="27" borderId="29" xfId="0" applyFont="1" applyFill="1" applyBorder="1" applyAlignment="1">
      <alignment horizontal="center" vertical="center" wrapText="1"/>
    </xf>
    <xf numFmtId="49" fontId="21" fillId="27" borderId="29" xfId="0" applyNumberFormat="1" applyFont="1" applyFill="1" applyBorder="1" applyAlignment="1">
      <alignment horizontal="center" vertical="center" wrapText="1"/>
    </xf>
    <xf numFmtId="49" fontId="21" fillId="27" borderId="29" xfId="0" applyNumberFormat="1" applyFont="1" applyFill="1" applyBorder="1" applyAlignment="1">
      <alignment horizontal="center" vertical="center"/>
    </xf>
    <xf numFmtId="0" fontId="22" fillId="27" borderId="26" xfId="0" applyFont="1" applyFill="1" applyBorder="1" applyAlignment="1">
      <alignment horizontal="center"/>
    </xf>
    <xf numFmtId="49" fontId="22" fillId="27" borderId="26" xfId="0" applyNumberFormat="1" applyFont="1" applyFill="1" applyBorder="1" applyAlignment="1">
      <alignment horizontal="left"/>
    </xf>
    <xf numFmtId="49" fontId="21" fillId="27" borderId="26" xfId="0" applyNumberFormat="1" applyFont="1" applyFill="1" applyBorder="1" applyAlignment="1">
      <alignment horizontal="left" vertical="top" wrapText="1"/>
    </xf>
    <xf numFmtId="49" fontId="21" fillId="27" borderId="33" xfId="0" applyNumberFormat="1" applyFont="1" applyFill="1" applyBorder="1" applyAlignment="1">
      <alignment horizontal="left" vertical="top" wrapText="1"/>
    </xf>
    <xf numFmtId="49" fontId="21" fillId="27" borderId="0" xfId="0" applyNumberFormat="1" applyFont="1" applyFill="1" applyBorder="1" applyAlignment="1">
      <alignment horizontal="center" vertical="top"/>
    </xf>
    <xf numFmtId="49" fontId="21" fillId="27" borderId="0" xfId="0" applyNumberFormat="1" applyFont="1" applyFill="1" applyBorder="1" applyAlignment="1">
      <alignment horizontal="left" vertical="top" wrapText="1"/>
    </xf>
    <xf numFmtId="3" fontId="21" fillId="27" borderId="0" xfId="0" applyNumberFormat="1" applyFont="1" applyFill="1" applyBorder="1" applyAlignment="1">
      <alignment horizontal="right" vertical="top"/>
    </xf>
    <xf numFmtId="3" fontId="113" fillId="30" borderId="8" xfId="207" applyNumberFormat="1" applyFont="1" applyFill="1" applyBorder="1" applyAlignment="1">
      <alignment horizontal="right" vertical="center"/>
    </xf>
    <xf numFmtId="178" fontId="18" fillId="0" borderId="0" xfId="0" applyNumberFormat="1" applyFont="1" applyBorder="1" applyAlignment="1">
      <alignment vertical="top" wrapText="1"/>
    </xf>
    <xf numFmtId="49" fontId="26" fillId="27" borderId="29" xfId="0" applyNumberFormat="1" applyFont="1" applyFill="1" applyBorder="1" applyAlignment="1">
      <alignment horizontal="center" vertical="center"/>
    </xf>
    <xf numFmtId="49" fontId="21" fillId="0" borderId="26" xfId="0" applyNumberFormat="1" applyFont="1" applyFill="1" applyBorder="1" applyAlignment="1">
      <alignment horizontal="left" vertical="top" wrapText="1"/>
    </xf>
    <xf numFmtId="0" fontId="21" fillId="0" borderId="0" xfId="0" applyFont="1" applyFill="1" applyAlignment="1">
      <alignment horizontal="left"/>
    </xf>
    <xf numFmtId="0" fontId="0" fillId="0" borderId="0" xfId="0" applyBorder="1" applyAlignment="1">
      <alignment horizontal="center" vertical="center"/>
    </xf>
    <xf numFmtId="49" fontId="69" fillId="27" borderId="29" xfId="0" applyNumberFormat="1" applyFont="1" applyFill="1" applyBorder="1" applyAlignment="1">
      <alignment horizontal="center" vertical="center" wrapText="1"/>
    </xf>
    <xf numFmtId="49" fontId="60" fillId="27" borderId="0" xfId="0" applyNumberFormat="1" applyFont="1" applyFill="1" applyAlignment="1">
      <alignment horizontal="left" vertical="center"/>
    </xf>
    <xf numFmtId="186" fontId="118" fillId="25" borderId="26" xfId="205" applyNumberFormat="1" applyFont="1" applyFill="1" applyBorder="1" applyAlignment="1">
      <alignment horizontal="right" vertical="top"/>
    </xf>
    <xf numFmtId="0" fontId="75" fillId="27" borderId="26" xfId="0" applyFont="1" applyFill="1" applyBorder="1" applyAlignment="1">
      <alignment horizontal="center" vertical="top"/>
    </xf>
    <xf numFmtId="0" fontId="69" fillId="27" borderId="26" xfId="0" applyFont="1" applyFill="1" applyBorder="1" applyAlignment="1">
      <alignment horizontal="center" vertical="top"/>
    </xf>
    <xf numFmtId="3" fontId="60" fillId="27" borderId="0" xfId="0" applyNumberFormat="1" applyFont="1" applyFill="1" applyAlignment="1">
      <alignment horizontal="right" vertical="top"/>
    </xf>
    <xf numFmtId="3" fontId="30" fillId="0" borderId="0" xfId="0" applyNumberFormat="1" applyFont="1" applyAlignment="1">
      <alignment horizontal="right" vertical="top"/>
    </xf>
    <xf numFmtId="3" fontId="69" fillId="27" borderId="29"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3" fontId="18" fillId="25" borderId="72" xfId="0" applyNumberFormat="1" applyFont="1" applyFill="1" applyBorder="1" applyAlignment="1">
      <alignment vertical="center"/>
    </xf>
    <xf numFmtId="3" fontId="18" fillId="25" borderId="26" xfId="0" applyNumberFormat="1" applyFont="1" applyFill="1" applyBorder="1" applyAlignment="1">
      <alignment vertical="center"/>
    </xf>
    <xf numFmtId="3" fontId="15" fillId="25" borderId="26" xfId="0" applyNumberFormat="1" applyFont="1" applyFill="1" applyBorder="1" applyAlignment="1">
      <alignment vertical="center"/>
    </xf>
    <xf numFmtId="3" fontId="15" fillId="25" borderId="33" xfId="0" applyNumberFormat="1" applyFont="1" applyFill="1" applyBorder="1" applyAlignment="1">
      <alignment vertical="center"/>
    </xf>
    <xf numFmtId="0" fontId="112" fillId="27" borderId="26" xfId="0" applyFont="1" applyFill="1" applyBorder="1" applyAlignment="1">
      <alignment horizontal="left"/>
    </xf>
    <xf numFmtId="0" fontId="30" fillId="0" borderId="20" xfId="0" applyFont="1" applyBorder="1"/>
    <xf numFmtId="49" fontId="85" fillId="27" borderId="26" xfId="0" applyNumberFormat="1" applyFont="1" applyFill="1" applyBorder="1" applyAlignment="1">
      <alignment horizontal="left" vertical="top" wrapText="1"/>
    </xf>
    <xf numFmtId="49" fontId="30" fillId="27" borderId="26" xfId="0" applyNumberFormat="1" applyFont="1" applyFill="1" applyBorder="1" applyAlignment="1">
      <alignment horizontal="left" vertical="top" wrapText="1"/>
    </xf>
    <xf numFmtId="0" fontId="100" fillId="27" borderId="26" xfId="0" applyFont="1" applyFill="1" applyBorder="1" applyAlignment="1">
      <alignment horizontal="left" vertical="top"/>
    </xf>
    <xf numFmtId="49" fontId="100" fillId="27" borderId="26" xfId="0" applyNumberFormat="1" applyFont="1" applyFill="1" applyBorder="1" applyAlignment="1">
      <alignment horizontal="left" vertical="top"/>
    </xf>
    <xf numFmtId="0" fontId="80" fillId="27" borderId="26" xfId="0" applyFont="1" applyFill="1" applyBorder="1" applyAlignment="1">
      <alignment horizontal="center" vertical="top"/>
    </xf>
    <xf numFmtId="49" fontId="80" fillId="27" borderId="26" xfId="0" applyNumberFormat="1" applyFont="1" applyFill="1" applyBorder="1" applyAlignment="1">
      <alignment horizontal="left" vertical="top"/>
    </xf>
    <xf numFmtId="3" fontId="65" fillId="25" borderId="72" xfId="0" applyNumberFormat="1" applyFont="1" applyFill="1" applyBorder="1" applyAlignment="1">
      <alignment vertical="top"/>
    </xf>
    <xf numFmtId="49" fontId="30" fillId="27" borderId="0" xfId="0" applyNumberFormat="1" applyFont="1" applyFill="1" applyAlignment="1">
      <alignment horizontal="left" vertical="center"/>
    </xf>
    <xf numFmtId="0" fontId="30" fillId="27" borderId="0" xfId="0" applyFont="1" applyFill="1" applyAlignment="1">
      <alignment horizontal="left"/>
    </xf>
    <xf numFmtId="49" fontId="30" fillId="27" borderId="0" xfId="0" applyNumberFormat="1" applyFont="1" applyFill="1" applyAlignment="1">
      <alignment horizontal="right" vertical="center"/>
    </xf>
    <xf numFmtId="49" fontId="85" fillId="27" borderId="0" xfId="0" applyNumberFormat="1" applyFont="1" applyFill="1" applyAlignment="1">
      <alignment horizontal="left" vertical="center"/>
    </xf>
    <xf numFmtId="49" fontId="85" fillId="27" borderId="0" xfId="0" applyNumberFormat="1" applyFont="1" applyFill="1" applyAlignment="1">
      <alignment horizontal="right" vertical="center" wrapText="1"/>
    </xf>
    <xf numFmtId="49" fontId="85" fillId="27" borderId="30" xfId="0" applyNumberFormat="1" applyFont="1" applyFill="1" applyBorder="1" applyAlignment="1">
      <alignment horizontal="left" vertical="top" wrapText="1"/>
    </xf>
    <xf numFmtId="49" fontId="30" fillId="27" borderId="30" xfId="0" applyNumberFormat="1" applyFont="1" applyFill="1" applyBorder="1" applyAlignment="1">
      <alignment horizontal="left" vertical="top" wrapText="1"/>
    </xf>
    <xf numFmtId="49" fontId="30" fillId="27" borderId="33" xfId="0" applyNumberFormat="1" applyFont="1" applyFill="1" applyBorder="1" applyAlignment="1">
      <alignment horizontal="left" vertical="top" wrapText="1"/>
    </xf>
    <xf numFmtId="173" fontId="15" fillId="0" borderId="0" xfId="0" applyNumberFormat="1" applyFont="1" applyFill="1" applyBorder="1"/>
    <xf numFmtId="3" fontId="72" fillId="27" borderId="29" xfId="0" applyNumberFormat="1" applyFont="1" applyFill="1" applyBorder="1" applyAlignment="1">
      <alignment horizontal="right" vertical="top"/>
    </xf>
    <xf numFmtId="3" fontId="73" fillId="27" borderId="29" xfId="0" applyNumberFormat="1" applyFont="1" applyFill="1" applyBorder="1" applyAlignment="1">
      <alignment horizontal="right" vertical="top"/>
    </xf>
    <xf numFmtId="49" fontId="30" fillId="27" borderId="29" xfId="0" applyNumberFormat="1" applyFont="1" applyFill="1" applyBorder="1" applyAlignment="1">
      <alignment horizontal="center" vertical="center"/>
    </xf>
    <xf numFmtId="49" fontId="80" fillId="27" borderId="26" xfId="0" applyNumberFormat="1" applyFont="1" applyFill="1" applyBorder="1" applyAlignment="1">
      <alignment horizontal="center" vertical="center"/>
    </xf>
    <xf numFmtId="0" fontId="80" fillId="27" borderId="26" xfId="0" applyFont="1" applyFill="1" applyBorder="1" applyAlignment="1">
      <alignment horizontal="left"/>
    </xf>
    <xf numFmtId="49" fontId="80" fillId="27" borderId="26" xfId="0" applyNumberFormat="1" applyFont="1" applyFill="1" applyBorder="1" applyAlignment="1">
      <alignment horizontal="left" vertical="center" wrapText="1"/>
    </xf>
    <xf numFmtId="3" fontId="80" fillId="27" borderId="26" xfId="0" applyNumberFormat="1" applyFont="1" applyFill="1" applyBorder="1" applyAlignment="1">
      <alignment horizontal="right" vertical="center"/>
    </xf>
    <xf numFmtId="49" fontId="83" fillId="27" borderId="26" xfId="0" applyNumberFormat="1" applyFont="1" applyFill="1" applyBorder="1" applyAlignment="1">
      <alignment horizontal="left"/>
    </xf>
    <xf numFmtId="49" fontId="84" fillId="27" borderId="26" xfId="0" applyNumberFormat="1" applyFont="1" applyFill="1" applyBorder="1" applyAlignment="1">
      <alignment horizontal="center" vertical="center"/>
    </xf>
    <xf numFmtId="49" fontId="84" fillId="27" borderId="26" xfId="0" applyNumberFormat="1" applyFont="1" applyFill="1" applyBorder="1" applyAlignment="1">
      <alignment horizontal="left" vertical="center" wrapText="1"/>
    </xf>
    <xf numFmtId="3" fontId="84" fillId="27" borderId="26" xfId="0" applyNumberFormat="1" applyFont="1" applyFill="1" applyBorder="1" applyAlignment="1">
      <alignment horizontal="right" vertical="center"/>
    </xf>
    <xf numFmtId="49" fontId="81" fillId="27" borderId="26" xfId="0" applyNumberFormat="1" applyFont="1" applyFill="1" applyBorder="1" applyAlignment="1">
      <alignment horizontal="left"/>
    </xf>
    <xf numFmtId="49" fontId="79" fillId="27" borderId="26" xfId="0" applyNumberFormat="1" applyFont="1" applyFill="1" applyBorder="1" applyAlignment="1">
      <alignment horizontal="center" vertical="center"/>
    </xf>
    <xf numFmtId="49" fontId="79" fillId="27" borderId="26" xfId="0" applyNumberFormat="1" applyFont="1" applyFill="1" applyBorder="1" applyAlignment="1">
      <alignment horizontal="left" vertical="center" wrapText="1"/>
    </xf>
    <xf numFmtId="3" fontId="79" fillId="27" borderId="26" xfId="0" applyNumberFormat="1" applyFont="1" applyFill="1" applyBorder="1" applyAlignment="1">
      <alignment horizontal="right" vertical="center"/>
    </xf>
    <xf numFmtId="0" fontId="81" fillId="27" borderId="26" xfId="0" applyFont="1" applyFill="1" applyBorder="1" applyAlignment="1">
      <alignment horizontal="left"/>
    </xf>
    <xf numFmtId="49" fontId="81" fillId="27" borderId="27" xfId="0" applyNumberFormat="1" applyFont="1" applyFill="1" applyBorder="1" applyAlignment="1">
      <alignment horizontal="left"/>
    </xf>
    <xf numFmtId="0" fontId="81" fillId="27" borderId="27" xfId="0" applyFont="1" applyFill="1" applyBorder="1" applyAlignment="1">
      <alignment horizontal="left"/>
    </xf>
    <xf numFmtId="49" fontId="79" fillId="27" borderId="27" xfId="0" applyNumberFormat="1" applyFont="1" applyFill="1" applyBorder="1" applyAlignment="1">
      <alignment horizontal="center" vertical="center"/>
    </xf>
    <xf numFmtId="49" fontId="79" fillId="27" borderId="27" xfId="0" applyNumberFormat="1" applyFont="1" applyFill="1" applyBorder="1" applyAlignment="1">
      <alignment horizontal="left" vertical="center" wrapText="1"/>
    </xf>
    <xf numFmtId="3" fontId="79" fillId="27" borderId="27" xfId="0" applyNumberFormat="1" applyFont="1" applyFill="1" applyBorder="1" applyAlignment="1">
      <alignment horizontal="right" vertical="center"/>
    </xf>
    <xf numFmtId="49" fontId="62" fillId="27" borderId="38" xfId="0" applyNumberFormat="1" applyFont="1" applyFill="1" applyBorder="1" applyAlignment="1">
      <alignment horizontal="center" vertical="center" wrapText="1"/>
    </xf>
    <xf numFmtId="49" fontId="75" fillId="27" borderId="26" xfId="0" applyNumberFormat="1" applyFont="1" applyFill="1" applyBorder="1" applyAlignment="1">
      <alignment horizontal="left"/>
    </xf>
    <xf numFmtId="49" fontId="67" fillId="27" borderId="26" xfId="0" applyNumberFormat="1" applyFont="1" applyFill="1" applyBorder="1" applyAlignment="1">
      <alignment horizontal="left"/>
    </xf>
    <xf numFmtId="49" fontId="110" fillId="27" borderId="26" xfId="0" applyNumberFormat="1" applyFont="1" applyFill="1" applyBorder="1" applyAlignment="1">
      <alignment horizontal="left"/>
    </xf>
    <xf numFmtId="49" fontId="99" fillId="32" borderId="26" xfId="0" applyNumberFormat="1" applyFont="1" applyFill="1" applyBorder="1" applyAlignment="1">
      <alignment horizontal="left"/>
    </xf>
    <xf numFmtId="49" fontId="99" fillId="27" borderId="26" xfId="0" applyNumberFormat="1" applyFont="1" applyFill="1" applyBorder="1" applyAlignment="1">
      <alignment horizontal="left"/>
    </xf>
    <xf numFmtId="0" fontId="99" fillId="27" borderId="26" xfId="0" applyFont="1" applyFill="1" applyBorder="1" applyAlignment="1">
      <alignment horizontal="left"/>
    </xf>
    <xf numFmtId="0" fontId="99" fillId="32" borderId="26" xfId="0" applyFont="1" applyFill="1" applyBorder="1" applyAlignment="1">
      <alignment horizontal="left"/>
    </xf>
    <xf numFmtId="49" fontId="18" fillId="27" borderId="26" xfId="0" applyNumberFormat="1" applyFont="1" applyFill="1" applyBorder="1" applyAlignment="1">
      <alignment horizontal="left" vertical="top"/>
    </xf>
    <xf numFmtId="3" fontId="18" fillId="27" borderId="26" xfId="0" applyNumberFormat="1" applyFont="1" applyFill="1" applyBorder="1" applyAlignment="1">
      <alignment horizontal="right" vertical="top"/>
    </xf>
    <xf numFmtId="0" fontId="99" fillId="27" borderId="33" xfId="0" applyFont="1" applyFill="1" applyBorder="1" applyAlignment="1">
      <alignment horizontal="left"/>
    </xf>
    <xf numFmtId="3" fontId="30" fillId="27" borderId="33" xfId="0" applyNumberFormat="1" applyFont="1" applyFill="1" applyBorder="1" applyAlignment="1">
      <alignment horizontal="right"/>
    </xf>
    <xf numFmtId="49" fontId="30" fillId="27" borderId="33" xfId="0" applyNumberFormat="1" applyFont="1" applyFill="1" applyBorder="1" applyAlignment="1">
      <alignment horizontal="left" wrapText="1"/>
    </xf>
    <xf numFmtId="49" fontId="30" fillId="27" borderId="33" xfId="0" applyNumberFormat="1" applyFont="1" applyFill="1" applyBorder="1" applyAlignment="1">
      <alignment horizontal="left" vertical="center" wrapText="1"/>
    </xf>
    <xf numFmtId="0" fontId="68" fillId="27" borderId="26" xfId="0" applyFont="1" applyFill="1" applyBorder="1" applyAlignment="1">
      <alignment horizontal="left"/>
    </xf>
    <xf numFmtId="49" fontId="15" fillId="27" borderId="0" xfId="205" applyNumberFormat="1" applyFont="1" applyFill="1" applyAlignment="1">
      <alignment horizontal="right" vertical="top" wrapText="1"/>
    </xf>
    <xf numFmtId="49" fontId="70" fillId="27" borderId="26" xfId="0" applyNumberFormat="1" applyFont="1" applyFill="1" applyBorder="1" applyAlignment="1">
      <alignment horizontal="center"/>
    </xf>
    <xf numFmtId="0" fontId="15" fillId="27" borderId="0" xfId="205" applyFont="1" applyFill="1" applyAlignment="1">
      <alignment horizontal="left" vertical="top"/>
    </xf>
    <xf numFmtId="178" fontId="78" fillId="27" borderId="26" xfId="0" applyNumberFormat="1" applyFont="1" applyFill="1" applyBorder="1" applyAlignment="1">
      <alignment horizontal="center" vertical="top" wrapText="1"/>
    </xf>
    <xf numFmtId="178" fontId="78" fillId="27" borderId="33" xfId="0" applyNumberFormat="1" applyFont="1" applyFill="1" applyBorder="1" applyAlignment="1">
      <alignment horizontal="center" vertical="top" wrapText="1"/>
    </xf>
    <xf numFmtId="49" fontId="26" fillId="27" borderId="29" xfId="0" applyNumberFormat="1" applyFont="1" applyFill="1" applyBorder="1" applyAlignment="1">
      <alignment horizontal="center" vertical="center"/>
    </xf>
    <xf numFmtId="0" fontId="0" fillId="0" borderId="0" xfId="0" applyBorder="1" applyAlignment="1">
      <alignment horizontal="center" vertical="center"/>
    </xf>
    <xf numFmtId="49" fontId="62" fillId="27" borderId="29" xfId="0" applyNumberFormat="1" applyFont="1" applyFill="1" applyBorder="1" applyAlignment="1">
      <alignment horizontal="center" vertical="center" wrapText="1"/>
    </xf>
    <xf numFmtId="49" fontId="72" fillId="27" borderId="29" xfId="0" applyNumberFormat="1" applyFont="1" applyFill="1" applyBorder="1" applyAlignment="1">
      <alignment horizontal="center" vertical="center" wrapText="1"/>
    </xf>
    <xf numFmtId="171" fontId="34" fillId="0" borderId="11" xfId="0" applyNumberFormat="1" applyFont="1" applyBorder="1" applyAlignment="1">
      <alignment horizontal="center" vertical="center" wrapText="1"/>
    </xf>
    <xf numFmtId="171" fontId="11" fillId="0" borderId="11" xfId="0" applyNumberFormat="1" applyFont="1" applyBorder="1" applyAlignment="1">
      <alignment horizontal="center" vertical="top" wrapText="1"/>
    </xf>
    <xf numFmtId="171" fontId="0" fillId="0" borderId="11" xfId="0" applyNumberFormat="1" applyFont="1" applyBorder="1" applyAlignment="1">
      <alignment horizontal="center" vertical="center" wrapText="1"/>
    </xf>
    <xf numFmtId="49" fontId="62" fillId="27" borderId="29" xfId="0" applyNumberFormat="1" applyFont="1" applyFill="1" applyBorder="1" applyAlignment="1">
      <alignment horizontal="center" vertical="center" wrapText="1"/>
    </xf>
    <xf numFmtId="49" fontId="60" fillId="31" borderId="0" xfId="0" applyNumberFormat="1" applyFont="1" applyFill="1" applyAlignment="1">
      <alignment horizontal="left" vertical="center"/>
    </xf>
    <xf numFmtId="49" fontId="60" fillId="27" borderId="0" xfId="0" applyNumberFormat="1" applyFont="1" applyFill="1" applyAlignment="1">
      <alignment horizontal="right" vertical="top"/>
    </xf>
    <xf numFmtId="49" fontId="60" fillId="27" borderId="0" xfId="0" applyNumberFormat="1" applyFont="1" applyFill="1" applyAlignment="1">
      <alignment horizontal="left" vertical="center"/>
    </xf>
    <xf numFmtId="49" fontId="69" fillId="27" borderId="29" xfId="0" applyNumberFormat="1" applyFont="1" applyFill="1" applyBorder="1" applyAlignment="1">
      <alignment horizontal="center" vertical="center" wrapText="1"/>
    </xf>
    <xf numFmtId="0" fontId="72" fillId="27" borderId="0" xfId="0" applyFont="1" applyFill="1" applyAlignment="1">
      <alignment horizontal="left"/>
    </xf>
    <xf numFmtId="49" fontId="64" fillId="27" borderId="26" xfId="0" applyNumberFormat="1" applyFont="1" applyFill="1" applyBorder="1" applyAlignment="1">
      <alignment horizontal="left" vertical="center"/>
    </xf>
    <xf numFmtId="3" fontId="75" fillId="27" borderId="26" xfId="0" applyNumberFormat="1" applyFont="1" applyFill="1" applyBorder="1" applyAlignment="1">
      <alignment horizontal="right" vertical="center"/>
    </xf>
    <xf numFmtId="49" fontId="75" fillId="27" borderId="26" xfId="0" applyNumberFormat="1" applyFont="1" applyFill="1" applyBorder="1" applyAlignment="1">
      <alignment horizontal="left" wrapText="1"/>
    </xf>
    <xf numFmtId="3" fontId="75" fillId="27" borderId="26" xfId="0" applyNumberFormat="1" applyFont="1" applyFill="1" applyBorder="1" applyAlignment="1">
      <alignment horizontal="right"/>
    </xf>
    <xf numFmtId="49" fontId="67" fillId="27" borderId="26" xfId="0" applyNumberFormat="1" applyFont="1" applyFill="1" applyBorder="1" applyAlignment="1">
      <alignment horizontal="left" wrapText="1"/>
    </xf>
    <xf numFmtId="3" fontId="67" fillId="27" borderId="26" xfId="0" applyNumberFormat="1" applyFont="1" applyFill="1" applyBorder="1" applyAlignment="1">
      <alignment horizontal="right"/>
    </xf>
    <xf numFmtId="3" fontId="64" fillId="27" borderId="26" xfId="0" applyNumberFormat="1" applyFont="1" applyFill="1" applyBorder="1" applyAlignment="1">
      <alignment horizontal="right" vertical="top"/>
    </xf>
    <xf numFmtId="0" fontId="64" fillId="27" borderId="26" xfId="0" applyFont="1" applyFill="1" applyBorder="1" applyAlignment="1">
      <alignment horizontal="left" vertical="top" wrapText="1"/>
    </xf>
    <xf numFmtId="0" fontId="67" fillId="27" borderId="26" xfId="0" applyFont="1" applyFill="1" applyBorder="1" applyAlignment="1">
      <alignment horizontal="left" wrapText="1"/>
    </xf>
    <xf numFmtId="49" fontId="64" fillId="27" borderId="33" xfId="0" applyNumberFormat="1" applyFont="1" applyFill="1" applyBorder="1" applyAlignment="1">
      <alignment horizontal="left" vertical="top" wrapText="1"/>
    </xf>
    <xf numFmtId="3" fontId="64" fillId="27" borderId="33" xfId="0" applyNumberFormat="1" applyFont="1" applyFill="1" applyBorder="1" applyAlignment="1">
      <alignment horizontal="right" vertical="top"/>
    </xf>
    <xf numFmtId="0" fontId="64" fillId="27" borderId="33" xfId="0" applyFont="1" applyFill="1" applyBorder="1" applyAlignment="1">
      <alignment horizontal="left" vertical="top" wrapText="1"/>
    </xf>
    <xf numFmtId="49" fontId="70" fillId="27" borderId="26" xfId="0" applyNumberFormat="1" applyFont="1" applyFill="1" applyBorder="1" applyAlignment="1">
      <alignment horizontal="left" wrapText="1"/>
    </xf>
    <xf numFmtId="3" fontId="70" fillId="27" borderId="26" xfId="0" applyNumberFormat="1" applyFont="1" applyFill="1" applyBorder="1" applyAlignment="1">
      <alignment horizontal="right"/>
    </xf>
    <xf numFmtId="3" fontId="60" fillId="27" borderId="26" xfId="0" applyNumberFormat="1" applyFont="1" applyFill="1" applyBorder="1" applyAlignment="1">
      <alignment horizontal="right"/>
    </xf>
    <xf numFmtId="49" fontId="60" fillId="27" borderId="26" xfId="0" applyNumberFormat="1" applyFont="1" applyFill="1" applyBorder="1" applyAlignment="1">
      <alignment horizontal="left" wrapText="1"/>
    </xf>
    <xf numFmtId="0" fontId="60" fillId="27" borderId="26" xfId="0" applyFont="1" applyFill="1" applyBorder="1" applyAlignment="1">
      <alignment horizontal="left" wrapText="1"/>
    </xf>
    <xf numFmtId="0" fontId="60" fillId="27" borderId="26" xfId="0" applyFont="1" applyFill="1" applyBorder="1" applyAlignment="1">
      <alignment horizontal="left" vertical="center" wrapText="1"/>
    </xf>
    <xf numFmtId="0" fontId="68" fillId="27" borderId="28" xfId="0" applyFont="1" applyFill="1" applyBorder="1" applyAlignment="1">
      <alignment horizontal="left" wrapText="1"/>
    </xf>
    <xf numFmtId="0" fontId="68" fillId="27" borderId="26" xfId="0" applyFont="1" applyFill="1" applyBorder="1" applyAlignment="1">
      <alignment horizontal="left" wrapText="1"/>
    </xf>
    <xf numFmtId="0" fontId="119" fillId="0" borderId="0" xfId="0" applyFont="1" applyAlignment="1">
      <alignment horizontal="center" wrapText="1"/>
    </xf>
    <xf numFmtId="0" fontId="119" fillId="0" borderId="0" xfId="0" applyFont="1" applyAlignment="1">
      <alignment wrapText="1"/>
    </xf>
    <xf numFmtId="0" fontId="120" fillId="0" borderId="0" xfId="0" applyFont="1" applyAlignment="1">
      <alignment horizontal="center" wrapText="1"/>
    </xf>
    <xf numFmtId="0" fontId="119" fillId="28" borderId="78" xfId="0" applyFont="1" applyFill="1" applyBorder="1" applyAlignment="1"/>
    <xf numFmtId="0" fontId="119" fillId="28" borderId="90" xfId="0" applyFont="1" applyFill="1" applyBorder="1" applyAlignment="1">
      <alignment wrapText="1"/>
    </xf>
    <xf numFmtId="0" fontId="119" fillId="29" borderId="77" xfId="0" applyFont="1" applyFill="1" applyBorder="1" applyAlignment="1">
      <alignment horizontal="center" vertical="center" wrapText="1"/>
    </xf>
    <xf numFmtId="0" fontId="119" fillId="29" borderId="83" xfId="0" applyFont="1" applyFill="1" applyBorder="1" applyAlignment="1">
      <alignment horizontal="center" vertical="center" wrapText="1"/>
    </xf>
    <xf numFmtId="0" fontId="119" fillId="29" borderId="88" xfId="0" applyFont="1" applyFill="1" applyBorder="1" applyAlignment="1">
      <alignment horizontal="center" vertical="center" wrapText="1"/>
    </xf>
    <xf numFmtId="0" fontId="119" fillId="29" borderId="90" xfId="0" applyFont="1" applyFill="1" applyBorder="1" applyAlignment="1">
      <alignment horizontal="center" vertical="center" wrapText="1"/>
    </xf>
    <xf numFmtId="14" fontId="119" fillId="0" borderId="94" xfId="0" applyNumberFormat="1" applyFont="1" applyBorder="1" applyAlignment="1">
      <alignment horizontal="center" vertical="center" wrapText="1"/>
    </xf>
    <xf numFmtId="14" fontId="119" fillId="0" borderId="60" xfId="0" applyNumberFormat="1" applyFont="1" applyBorder="1" applyAlignment="1">
      <alignment horizontal="center" vertical="center" wrapText="1"/>
    </xf>
    <xf numFmtId="14" fontId="119" fillId="0" borderId="92" xfId="0" applyNumberFormat="1" applyFont="1" applyBorder="1" applyAlignment="1">
      <alignment horizontal="center" vertical="center" wrapText="1"/>
    </xf>
    <xf numFmtId="14" fontId="119" fillId="0" borderId="98" xfId="0" applyNumberFormat="1" applyFont="1" applyBorder="1" applyAlignment="1">
      <alignment horizontal="center" vertical="center" wrapText="1"/>
    </xf>
    <xf numFmtId="14" fontId="119" fillId="0" borderId="99" xfId="0" applyNumberFormat="1" applyFont="1" applyBorder="1" applyAlignment="1">
      <alignment horizontal="center" vertical="center" wrapText="1"/>
    </xf>
    <xf numFmtId="14" fontId="119" fillId="0" borderId="101" xfId="0" applyNumberFormat="1" applyFont="1" applyBorder="1" applyAlignment="1">
      <alignment horizontal="center" vertical="center" wrapText="1"/>
    </xf>
    <xf numFmtId="14" fontId="119" fillId="0" borderId="102" xfId="0" applyNumberFormat="1" applyFont="1" applyBorder="1" applyAlignment="1">
      <alignment horizontal="center" vertical="center" wrapText="1"/>
    </xf>
    <xf numFmtId="14" fontId="119" fillId="0" borderId="93" xfId="0" applyNumberFormat="1" applyFont="1" applyBorder="1" applyAlignment="1">
      <alignment horizontal="center" vertical="center" wrapText="1"/>
    </xf>
    <xf numFmtId="0" fontId="120" fillId="0" borderId="103" xfId="0" applyFont="1" applyBorder="1" applyAlignment="1">
      <alignment horizontal="center" vertical="center" wrapText="1"/>
    </xf>
    <xf numFmtId="2" fontId="119" fillId="0" borderId="77" xfId="0" applyNumberFormat="1" applyFont="1" applyBorder="1" applyAlignment="1">
      <alignment horizontal="right" wrapText="1"/>
    </xf>
    <xf numFmtId="170" fontId="119" fillId="0" borderId="0" xfId="0" applyNumberFormat="1" applyFont="1" applyAlignment="1">
      <alignment wrapText="1"/>
    </xf>
    <xf numFmtId="170" fontId="119" fillId="0" borderId="0" xfId="0" applyNumberFormat="1" applyFont="1" applyAlignment="1">
      <alignment horizontal="center" wrapText="1"/>
    </xf>
    <xf numFmtId="0" fontId="119" fillId="0" borderId="0" xfId="0" applyFont="1" applyAlignment="1">
      <alignment horizontal="left" wrapText="1"/>
    </xf>
    <xf numFmtId="0" fontId="119" fillId="0" borderId="0" xfId="0" applyFont="1" applyBorder="1" applyAlignment="1">
      <alignment horizontal="center" wrapText="1"/>
    </xf>
    <xf numFmtId="170" fontId="119" fillId="0" borderId="61" xfId="524" applyNumberFormat="1" applyFont="1" applyBorder="1" applyAlignment="1">
      <alignment horizontal="center" wrapText="1"/>
    </xf>
    <xf numFmtId="170" fontId="119" fillId="0" borderId="82" xfId="524" applyNumberFormat="1" applyFont="1" applyBorder="1" applyAlignment="1">
      <alignment horizontal="center" wrapText="1"/>
    </xf>
    <xf numFmtId="170" fontId="119" fillId="0" borderId="95" xfId="524" applyNumberFormat="1" applyFont="1" applyBorder="1" applyAlignment="1">
      <alignment horizontal="center" wrapText="1"/>
    </xf>
    <xf numFmtId="10" fontId="119" fillId="0" borderId="89" xfId="524" applyNumberFormat="1" applyFont="1" applyBorder="1" applyAlignment="1">
      <alignment horizontal="center" wrapText="1"/>
    </xf>
    <xf numFmtId="10" fontId="119" fillId="0" borderId="82" xfId="524" applyNumberFormat="1" applyFont="1" applyBorder="1" applyAlignment="1">
      <alignment horizontal="center" wrapText="1"/>
    </xf>
    <xf numFmtId="10" fontId="119" fillId="0" borderId="95" xfId="524" applyNumberFormat="1" applyFont="1" applyBorder="1" applyAlignment="1">
      <alignment horizontal="center" wrapText="1"/>
    </xf>
    <xf numFmtId="170" fontId="119" fillId="0" borderId="96" xfId="524" applyNumberFormat="1" applyFont="1" applyBorder="1" applyAlignment="1">
      <alignment horizontal="center" wrapText="1"/>
    </xf>
    <xf numFmtId="170" fontId="119" fillId="0" borderId="15" xfId="524" applyNumberFormat="1" applyFont="1" applyBorder="1" applyAlignment="1">
      <alignment horizontal="center" wrapText="1"/>
    </xf>
    <xf numFmtId="170" fontId="119" fillId="0" borderId="97" xfId="524" applyNumberFormat="1" applyFont="1" applyBorder="1" applyAlignment="1">
      <alignment horizontal="center" wrapText="1"/>
    </xf>
    <xf numFmtId="10" fontId="119" fillId="0" borderId="16" xfId="524" applyNumberFormat="1" applyFont="1" applyBorder="1" applyAlignment="1">
      <alignment horizontal="center" wrapText="1"/>
    </xf>
    <xf numFmtId="10" fontId="119" fillId="0" borderId="15" xfId="524" applyNumberFormat="1" applyFont="1" applyBorder="1" applyAlignment="1">
      <alignment horizontal="center" wrapText="1"/>
    </xf>
    <xf numFmtId="10" fontId="119" fillId="0" borderId="97" xfId="524" applyNumberFormat="1" applyFont="1" applyBorder="1" applyAlignment="1">
      <alignment horizontal="center" wrapText="1"/>
    </xf>
    <xf numFmtId="170" fontId="119" fillId="0" borderId="41" xfId="524" applyNumberFormat="1" applyFont="1" applyBorder="1" applyAlignment="1">
      <alignment horizontal="center" wrapText="1"/>
    </xf>
    <xf numFmtId="170" fontId="119" fillId="0" borderId="11" xfId="524" applyNumberFormat="1" applyFont="1" applyBorder="1" applyAlignment="1">
      <alignment horizontal="center" wrapText="1"/>
    </xf>
    <xf numFmtId="170" fontId="119" fillId="0" borderId="56" xfId="524" applyNumberFormat="1" applyFont="1" applyBorder="1" applyAlignment="1">
      <alignment horizontal="center" wrapText="1"/>
    </xf>
    <xf numFmtId="10" fontId="119" fillId="0" borderId="21" xfId="524" applyNumberFormat="1" applyFont="1" applyBorder="1" applyAlignment="1">
      <alignment horizontal="center" wrapText="1"/>
    </xf>
    <xf numFmtId="10" fontId="119" fillId="0" borderId="11" xfId="524" applyNumberFormat="1" applyFont="1" applyBorder="1" applyAlignment="1">
      <alignment horizontal="center" wrapText="1"/>
    </xf>
    <xf numFmtId="10" fontId="119" fillId="0" borderId="56" xfId="524" applyNumberFormat="1" applyFont="1" applyBorder="1" applyAlignment="1">
      <alignment horizontal="center" wrapText="1"/>
    </xf>
    <xf numFmtId="170" fontId="119" fillId="0" borderId="87" xfId="524" applyNumberFormat="1" applyFont="1" applyBorder="1" applyAlignment="1">
      <alignment horizontal="center" wrapText="1"/>
    </xf>
    <xf numFmtId="170" fontId="119" fillId="0" borderId="12" xfId="524" applyNumberFormat="1" applyFont="1" applyBorder="1" applyAlignment="1">
      <alignment horizontal="center" wrapText="1"/>
    </xf>
    <xf numFmtId="170" fontId="119" fillId="0" borderId="100" xfId="524" applyNumberFormat="1" applyFont="1" applyBorder="1" applyAlignment="1">
      <alignment horizontal="center" wrapText="1"/>
    </xf>
    <xf numFmtId="10" fontId="119" fillId="0" borderId="13" xfId="524" applyNumberFormat="1" applyFont="1" applyBorder="1" applyAlignment="1">
      <alignment horizontal="center" wrapText="1"/>
    </xf>
    <xf numFmtId="10" fontId="119" fillId="0" borderId="12" xfId="524" applyNumberFormat="1" applyFont="1" applyBorder="1" applyAlignment="1">
      <alignment horizontal="center" wrapText="1"/>
    </xf>
    <xf numFmtId="10" fontId="119" fillId="0" borderId="100" xfId="524" applyNumberFormat="1" applyFont="1" applyBorder="1" applyAlignment="1">
      <alignment horizontal="center" wrapText="1"/>
    </xf>
    <xf numFmtId="170" fontId="119" fillId="0" borderId="57" xfId="524" applyNumberFormat="1" applyFont="1" applyBorder="1" applyAlignment="1">
      <alignment horizontal="center" wrapText="1"/>
    </xf>
    <xf numFmtId="170" fontId="119" fillId="0" borderId="59" xfId="524" applyNumberFormat="1" applyFont="1" applyBorder="1" applyAlignment="1">
      <alignment horizontal="center" wrapText="1"/>
    </xf>
    <xf numFmtId="170" fontId="119" fillId="0" borderId="58" xfId="524" applyNumberFormat="1" applyFont="1" applyBorder="1" applyAlignment="1">
      <alignment horizontal="center" wrapText="1"/>
    </xf>
    <xf numFmtId="170" fontId="120" fillId="0" borderId="77" xfId="0" applyNumberFormat="1" applyFont="1" applyBorder="1" applyAlignment="1">
      <alignment horizontal="center" wrapText="1"/>
    </xf>
    <xf numFmtId="170" fontId="120" fillId="0" borderId="104" xfId="0" applyNumberFormat="1" applyFont="1" applyBorder="1" applyAlignment="1">
      <alignment horizontal="center" wrapText="1"/>
    </xf>
    <xf numFmtId="0" fontId="96" fillId="0" borderId="0" xfId="0" applyFont="1" applyAlignment="1">
      <alignment wrapText="1"/>
    </xf>
    <xf numFmtId="171" fontId="86" fillId="0" borderId="53" xfId="0" applyNumberFormat="1" applyFont="1" applyFill="1" applyBorder="1" applyAlignment="1">
      <alignment horizontal="right" vertical="center" wrapText="1"/>
    </xf>
    <xf numFmtId="171" fontId="21" fillId="25" borderId="0" xfId="0" applyNumberFormat="1" applyFont="1" applyFill="1" applyAlignment="1">
      <alignment horizontal="center" vertical="center"/>
    </xf>
    <xf numFmtId="171" fontId="21" fillId="25" borderId="20" xfId="0" applyNumberFormat="1" applyFont="1" applyFill="1" applyBorder="1" applyAlignment="1">
      <alignment horizontal="center" vertical="center"/>
    </xf>
    <xf numFmtId="3" fontId="100" fillId="27" borderId="26" xfId="0" applyNumberFormat="1" applyFont="1" applyFill="1" applyBorder="1" applyAlignment="1">
      <alignment horizontal="right" vertical="top"/>
    </xf>
    <xf numFmtId="3" fontId="78" fillId="27" borderId="26" xfId="0" applyNumberFormat="1" applyFont="1" applyFill="1" applyBorder="1" applyAlignment="1">
      <alignment horizontal="right" vertical="top" wrapText="1"/>
    </xf>
    <xf numFmtId="3" fontId="78" fillId="27" borderId="33" xfId="0" applyNumberFormat="1" applyFont="1" applyFill="1" applyBorder="1" applyAlignment="1">
      <alignment horizontal="right" vertical="top" wrapText="1"/>
    </xf>
    <xf numFmtId="3" fontId="30" fillId="27" borderId="33" xfId="0" applyNumberFormat="1" applyFont="1" applyFill="1" applyBorder="1" applyAlignment="1">
      <alignment horizontal="right" vertical="top" wrapText="1"/>
    </xf>
    <xf numFmtId="0" fontId="30" fillId="27" borderId="64" xfId="0" applyFont="1" applyFill="1" applyBorder="1" applyAlignment="1">
      <alignment horizontal="left"/>
    </xf>
    <xf numFmtId="3" fontId="22" fillId="25" borderId="0" xfId="0" applyNumberFormat="1" applyFont="1" applyFill="1" applyAlignment="1">
      <alignment vertical="center"/>
    </xf>
    <xf numFmtId="3" fontId="21" fillId="25" borderId="0" xfId="0" applyNumberFormat="1" applyFont="1" applyFill="1" applyAlignment="1">
      <alignment vertical="center"/>
    </xf>
    <xf numFmtId="3" fontId="21" fillId="25" borderId="20" xfId="0" applyNumberFormat="1" applyFont="1" applyFill="1" applyBorder="1" applyAlignment="1">
      <alignment vertical="center"/>
    </xf>
    <xf numFmtId="0" fontId="22" fillId="0" borderId="0" xfId="0" applyFont="1" applyAlignment="1">
      <alignment horizontal="center"/>
    </xf>
    <xf numFmtId="0" fontId="15" fillId="0" borderId="0" xfId="0" applyFont="1" applyAlignment="1">
      <alignment horizontal="left" vertical="top" wrapText="1"/>
    </xf>
    <xf numFmtId="0" fontId="23" fillId="0" borderId="0" xfId="0" applyNumberFormat="1" applyFont="1" applyFill="1" applyBorder="1" applyAlignment="1" applyProtection="1">
      <alignment horizontal="left" vertical="top" wrapText="1"/>
      <protection locked="0"/>
    </xf>
    <xf numFmtId="49" fontId="63" fillId="0" borderId="0" xfId="0" applyNumberFormat="1" applyFont="1" applyFill="1" applyAlignment="1">
      <alignment horizontal="left"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62" fillId="27" borderId="29" xfId="0"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Border="1" applyAlignment="1">
      <alignment horizontal="center" vertical="center" wrapText="1"/>
    </xf>
    <xf numFmtId="49" fontId="15" fillId="27" borderId="29" xfId="0" applyNumberFormat="1" applyFont="1" applyFill="1" applyBorder="1" applyAlignment="1">
      <alignment horizontal="center" vertical="center" wrapText="1"/>
    </xf>
    <xf numFmtId="49" fontId="15" fillId="27" borderId="38" xfId="0" applyNumberFormat="1"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1" xfId="0" applyFont="1" applyBorder="1" applyAlignment="1">
      <alignment horizontal="center" vertical="center" wrapText="1"/>
    </xf>
    <xf numFmtId="0" fontId="63" fillId="25" borderId="0" xfId="0" applyFont="1" applyFill="1" applyAlignment="1">
      <alignment horizontal="center" vertical="center" wrapText="1"/>
    </xf>
    <xf numFmtId="49" fontId="22" fillId="27" borderId="0" xfId="0" applyNumberFormat="1" applyFont="1" applyFill="1" applyAlignment="1">
      <alignment horizontal="left"/>
    </xf>
    <xf numFmtId="49" fontId="22" fillId="27" borderId="0" xfId="0" applyNumberFormat="1" applyFont="1" applyFill="1" applyAlignment="1">
      <alignment horizontal="right"/>
    </xf>
    <xf numFmtId="49" fontId="21" fillId="27" borderId="0" xfId="0" applyNumberFormat="1" applyFont="1" applyFill="1" applyAlignment="1">
      <alignment horizontal="left"/>
    </xf>
    <xf numFmtId="49" fontId="21" fillId="27" borderId="0" xfId="0" applyNumberFormat="1" applyFont="1" applyFill="1" applyAlignment="1">
      <alignment horizontal="right"/>
    </xf>
    <xf numFmtId="49" fontId="62" fillId="27" borderId="0" xfId="0" applyNumberFormat="1" applyFont="1" applyFill="1" applyAlignment="1">
      <alignment horizontal="left"/>
    </xf>
    <xf numFmtId="49" fontId="62" fillId="27" borderId="0" xfId="0" applyNumberFormat="1" applyFont="1" applyFill="1" applyAlignment="1">
      <alignment horizontal="right"/>
    </xf>
    <xf numFmtId="49" fontId="64" fillId="27" borderId="29" xfId="0" applyNumberFormat="1" applyFont="1" applyFill="1" applyBorder="1" applyAlignment="1">
      <alignment horizontal="center" vertical="center" wrapText="1"/>
    </xf>
    <xf numFmtId="0" fontId="64" fillId="27" borderId="29" xfId="0" applyFont="1" applyFill="1" applyBorder="1" applyAlignment="1">
      <alignment horizontal="center" vertical="center" wrapText="1"/>
    </xf>
    <xf numFmtId="49" fontId="64" fillId="27" borderId="29" xfId="0" applyNumberFormat="1" applyFont="1" applyFill="1" applyBorder="1" applyAlignment="1">
      <alignment horizontal="center" vertical="center"/>
    </xf>
    <xf numFmtId="49" fontId="62" fillId="27" borderId="0" xfId="0" applyNumberFormat="1" applyFont="1" applyFill="1" applyAlignment="1">
      <alignment horizontal="left" vertical="top"/>
    </xf>
    <xf numFmtId="49" fontId="62" fillId="27" borderId="0" xfId="0" applyNumberFormat="1" applyFont="1" applyFill="1" applyAlignment="1">
      <alignment horizontal="right" vertical="top"/>
    </xf>
    <xf numFmtId="49" fontId="63" fillId="27" borderId="0" xfId="0" applyNumberFormat="1" applyFont="1" applyFill="1" applyAlignment="1">
      <alignment horizontal="left" vertical="top"/>
    </xf>
    <xf numFmtId="49" fontId="63" fillId="27" borderId="0" xfId="0" applyNumberFormat="1" applyFont="1" applyFill="1" applyAlignment="1">
      <alignment horizontal="right" vertical="top"/>
    </xf>
    <xf numFmtId="49" fontId="15" fillId="27" borderId="11" xfId="0" applyNumberFormat="1" applyFont="1" applyFill="1" applyBorder="1" applyAlignment="1">
      <alignment horizontal="center" vertical="center" wrapText="1"/>
    </xf>
    <xf numFmtId="49" fontId="15" fillId="27" borderId="65" xfId="0" applyNumberFormat="1" applyFont="1" applyFill="1" applyBorder="1" applyAlignment="1">
      <alignment horizontal="center" vertical="center" wrapText="1"/>
    </xf>
    <xf numFmtId="49" fontId="60" fillId="31" borderId="0" xfId="0" applyNumberFormat="1" applyFont="1" applyFill="1" applyAlignment="1">
      <alignment horizontal="left" vertical="center"/>
    </xf>
    <xf numFmtId="49" fontId="60" fillId="27" borderId="0" xfId="0" applyNumberFormat="1" applyFont="1" applyFill="1" applyBorder="1" applyAlignment="1">
      <alignment horizontal="right" vertical="center"/>
    </xf>
    <xf numFmtId="0" fontId="68" fillId="27" borderId="0" xfId="0" applyFont="1" applyFill="1" applyAlignment="1">
      <alignment horizontal="center" vertical="top" wrapText="1"/>
    </xf>
    <xf numFmtId="49" fontId="77" fillId="27" borderId="0" xfId="0" applyNumberFormat="1" applyFont="1" applyFill="1" applyAlignment="1">
      <alignment horizontal="left"/>
    </xf>
    <xf numFmtId="49" fontId="77" fillId="27" borderId="0" xfId="0" applyNumberFormat="1" applyFont="1" applyFill="1" applyAlignment="1">
      <alignment horizontal="right"/>
    </xf>
    <xf numFmtId="49" fontId="76" fillId="27" borderId="0" xfId="0" applyNumberFormat="1" applyFont="1" applyFill="1" applyAlignment="1">
      <alignment horizontal="left"/>
    </xf>
    <xf numFmtId="49" fontId="76" fillId="27" borderId="0" xfId="0" applyNumberFormat="1" applyFont="1" applyFill="1" applyAlignment="1">
      <alignment horizontal="right"/>
    </xf>
    <xf numFmtId="49" fontId="78" fillId="27" borderId="0" xfId="0" applyNumberFormat="1" applyFont="1" applyFill="1" applyAlignment="1">
      <alignment horizontal="left"/>
    </xf>
    <xf numFmtId="0" fontId="73" fillId="27" borderId="0" xfId="0" applyFont="1" applyFill="1" applyAlignment="1">
      <alignment horizontal="right" wrapText="1"/>
    </xf>
    <xf numFmtId="0" fontId="73" fillId="27" borderId="0" xfId="0" applyFont="1" applyFill="1" applyAlignment="1">
      <alignment horizontal="left" wrapText="1"/>
    </xf>
    <xf numFmtId="49" fontId="15" fillId="27" borderId="62" xfId="0" applyNumberFormat="1" applyFont="1" applyFill="1" applyBorder="1" applyAlignment="1">
      <alignment horizontal="center" vertical="center" wrapText="1"/>
    </xf>
    <xf numFmtId="49" fontId="15" fillId="27" borderId="63" xfId="0" applyNumberFormat="1" applyFont="1" applyFill="1" applyBorder="1" applyAlignment="1">
      <alignment horizontal="center" vertical="center" wrapText="1"/>
    </xf>
    <xf numFmtId="49" fontId="26" fillId="27" borderId="29" xfId="0" applyNumberFormat="1" applyFont="1" applyFill="1" applyBorder="1" applyAlignment="1">
      <alignment horizontal="center" vertical="center"/>
    </xf>
    <xf numFmtId="49" fontId="26" fillId="27" borderId="29" xfId="0" applyNumberFormat="1" applyFont="1" applyFill="1" applyBorder="1" applyAlignment="1">
      <alignment horizontal="center" vertical="center" wrapText="1"/>
    </xf>
    <xf numFmtId="49" fontId="26" fillId="27" borderId="0" xfId="205" applyNumberFormat="1" applyFont="1" applyFill="1" applyAlignment="1">
      <alignment horizontal="right" vertical="center"/>
    </xf>
    <xf numFmtId="49" fontId="65" fillId="27" borderId="0" xfId="205" applyNumberFormat="1" applyFont="1" applyFill="1" applyAlignment="1">
      <alignment horizontal="right" vertical="center"/>
    </xf>
    <xf numFmtId="49" fontId="65" fillId="27" borderId="31" xfId="205" applyNumberFormat="1" applyFont="1" applyFill="1" applyBorder="1" applyAlignment="1">
      <alignment horizontal="right" vertical="center" wrapText="1"/>
    </xf>
    <xf numFmtId="49" fontId="72" fillId="27" borderId="29" xfId="0" applyNumberFormat="1" applyFont="1" applyFill="1" applyBorder="1" applyAlignment="1">
      <alignment horizontal="center" vertical="center"/>
    </xf>
    <xf numFmtId="49" fontId="80" fillId="27" borderId="0" xfId="205" applyNumberFormat="1" applyFont="1" applyFill="1" applyAlignment="1">
      <alignment horizontal="right" vertical="center"/>
    </xf>
    <xf numFmtId="49" fontId="79" fillId="27" borderId="0" xfId="205" applyNumberFormat="1" applyFont="1" applyFill="1" applyAlignment="1">
      <alignment horizontal="right" vertical="center"/>
    </xf>
    <xf numFmtId="49" fontId="73" fillId="27" borderId="31" xfId="205" applyNumberFormat="1" applyFont="1" applyFill="1" applyBorder="1" applyAlignment="1">
      <alignment horizontal="right" vertical="center" wrapText="1"/>
    </xf>
    <xf numFmtId="49" fontId="26" fillId="27" borderId="0" xfId="0" applyNumberFormat="1" applyFont="1" applyFill="1" applyAlignment="1">
      <alignment horizontal="left" vertical="center"/>
    </xf>
    <xf numFmtId="49" fontId="65" fillId="27" borderId="0" xfId="0" applyNumberFormat="1" applyFont="1" applyFill="1" applyAlignment="1">
      <alignment horizontal="left" vertical="center"/>
    </xf>
    <xf numFmtId="49" fontId="65" fillId="27" borderId="0" xfId="0" applyNumberFormat="1" applyFont="1" applyFill="1" applyAlignment="1">
      <alignment horizontal="left" vertical="center" wrapText="1"/>
    </xf>
    <xf numFmtId="49" fontId="65" fillId="30" borderId="0" xfId="207" applyNumberFormat="1" applyFont="1" applyFill="1" applyAlignment="1">
      <alignment horizontal="left" vertical="center" wrapText="1"/>
    </xf>
    <xf numFmtId="49" fontId="65" fillId="30" borderId="0" xfId="207" applyNumberFormat="1" applyFont="1" applyFill="1" applyAlignment="1">
      <alignment horizontal="left" vertical="center"/>
    </xf>
    <xf numFmtId="49" fontId="26" fillId="27" borderId="72" xfId="0" applyNumberFormat="1" applyFont="1" applyFill="1" applyBorder="1" applyAlignment="1">
      <alignment horizontal="center" vertical="center" wrapText="1"/>
    </xf>
    <xf numFmtId="49" fontId="26" fillId="27" borderId="27" xfId="0" applyNumberFormat="1" applyFont="1" applyFill="1" applyBorder="1" applyAlignment="1">
      <alignment horizontal="center" vertical="center" wrapText="1"/>
    </xf>
    <xf numFmtId="0" fontId="30" fillId="26" borderId="0" xfId="0" applyFont="1" applyFill="1" applyAlignment="1">
      <alignment horizontal="left" vertical="center" wrapText="1"/>
    </xf>
    <xf numFmtId="0" fontId="90" fillId="26" borderId="0" xfId="0" applyFont="1" applyFill="1" applyAlignment="1">
      <alignment horizontal="center"/>
    </xf>
    <xf numFmtId="0" fontId="22" fillId="0" borderId="0" xfId="0" applyFont="1" applyFill="1" applyBorder="1" applyAlignment="1">
      <alignment horizontal="center" vertical="top" wrapText="1"/>
    </xf>
    <xf numFmtId="49" fontId="30" fillId="26" borderId="18" xfId="0" applyNumberFormat="1" applyFont="1" applyFill="1" applyBorder="1" applyAlignment="1">
      <alignment horizontal="center" vertical="center" wrapText="1"/>
    </xf>
    <xf numFmtId="49" fontId="30" fillId="26" borderId="19" xfId="0" applyNumberFormat="1" applyFont="1" applyFill="1" applyBorder="1" applyAlignment="1">
      <alignment horizontal="center" vertical="center" wrapText="1"/>
    </xf>
    <xf numFmtId="49" fontId="30" fillId="26" borderId="12" xfId="0" applyNumberFormat="1" applyFont="1" applyFill="1" applyBorder="1" applyAlignment="1">
      <alignment horizontal="center" vertical="center" wrapText="1"/>
    </xf>
    <xf numFmtId="49" fontId="30" fillId="26" borderId="15" xfId="0" applyNumberFormat="1"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49" fontId="30" fillId="0" borderId="15" xfId="0" applyNumberFormat="1" applyFont="1" applyFill="1" applyBorder="1" applyAlignment="1">
      <alignment horizontal="center" vertical="center" wrapText="1"/>
    </xf>
    <xf numFmtId="0" fontId="22" fillId="27" borderId="0" xfId="0" applyFont="1" applyFill="1" applyAlignment="1">
      <alignment horizontal="center" vertical="center" wrapText="1"/>
    </xf>
    <xf numFmtId="49" fontId="15" fillId="27" borderId="0" xfId="205" applyNumberFormat="1" applyFont="1" applyFill="1" applyAlignment="1">
      <alignment horizontal="left" vertical="center" wrapText="1"/>
    </xf>
    <xf numFmtId="49" fontId="60" fillId="27" borderId="0" xfId="0" applyNumberFormat="1" applyFont="1" applyFill="1" applyAlignment="1">
      <alignment horizontal="left" vertical="center"/>
    </xf>
    <xf numFmtId="0" fontId="68" fillId="27" borderId="0" xfId="0" applyFont="1" applyFill="1" applyAlignment="1">
      <alignment horizontal="left" wrapText="1"/>
    </xf>
    <xf numFmtId="49" fontId="30" fillId="27" borderId="29" xfId="0" applyNumberFormat="1" applyFont="1" applyFill="1" applyBorder="1" applyAlignment="1">
      <alignment horizontal="center" vertical="center" wrapText="1"/>
    </xf>
    <xf numFmtId="0" fontId="85" fillId="27" borderId="0" xfId="0" applyFont="1" applyFill="1" applyAlignment="1">
      <alignment horizontal="center" vertical="center" wrapText="1"/>
    </xf>
    <xf numFmtId="49" fontId="30" fillId="27" borderId="29" xfId="0" applyNumberFormat="1" applyFont="1" applyFill="1" applyBorder="1" applyAlignment="1">
      <alignment horizontal="center" vertical="center"/>
    </xf>
    <xf numFmtId="49" fontId="69" fillId="27" borderId="29" xfId="0" applyNumberFormat="1" applyFont="1" applyFill="1" applyBorder="1" applyAlignment="1">
      <alignment horizontal="center" vertical="center" wrapText="1"/>
    </xf>
    <xf numFmtId="171" fontId="11" fillId="0" borderId="12" xfId="0" applyNumberFormat="1" applyFont="1" applyBorder="1" applyAlignment="1">
      <alignment horizontal="center" vertical="center" wrapText="1"/>
    </xf>
    <xf numFmtId="171" fontId="11" fillId="0" borderId="15" xfId="0" applyNumberFormat="1" applyFont="1" applyBorder="1" applyAlignment="1">
      <alignment horizontal="center" vertical="center" wrapText="1"/>
    </xf>
    <xf numFmtId="0" fontId="18" fillId="0" borderId="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1" xfId="0" applyFont="1" applyFill="1" applyBorder="1" applyAlignment="1">
      <alignment horizontal="center" vertical="center" wrapText="1"/>
    </xf>
    <xf numFmtId="171" fontId="34" fillId="0" borderId="12" xfId="0" applyNumberFormat="1" applyFont="1" applyBorder="1" applyAlignment="1">
      <alignment horizontal="center" vertical="center" wrapText="1"/>
    </xf>
    <xf numFmtId="171" fontId="34" fillId="0" borderId="15"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37" fillId="0" borderId="0" xfId="0" applyFont="1" applyFill="1" applyAlignment="1">
      <alignment horizontal="center" vertical="center"/>
    </xf>
    <xf numFmtId="0" fontId="36" fillId="0" borderId="0" xfId="0" applyFont="1" applyBorder="1" applyAlignment="1">
      <alignment horizontal="center" vertical="center"/>
    </xf>
    <xf numFmtId="0" fontId="0" fillId="0" borderId="0" xfId="0" applyBorder="1" applyAlignment="1">
      <alignment horizontal="center" vertical="center"/>
    </xf>
    <xf numFmtId="0" fontId="36" fillId="0" borderId="12" xfId="0" applyFont="1" applyBorder="1" applyAlignment="1">
      <alignment horizontal="center" vertical="center"/>
    </xf>
    <xf numFmtId="0" fontId="36" fillId="0" borderId="10" xfId="0" applyFont="1" applyBorder="1" applyAlignment="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13"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4" xfId="0" applyFont="1" applyBorder="1" applyAlignment="1">
      <alignment horizontal="center" vertical="center"/>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21" fillId="0" borderId="0" xfId="0" applyFont="1" applyAlignment="1">
      <alignment horizontal="center" wrapText="1"/>
    </xf>
    <xf numFmtId="0" fontId="117" fillId="0" borderId="0" xfId="0" applyFont="1" applyAlignment="1">
      <alignment horizontal="center"/>
    </xf>
    <xf numFmtId="0" fontId="119" fillId="29" borderId="75" xfId="0" applyFont="1" applyFill="1" applyBorder="1" applyAlignment="1">
      <alignment horizontal="center" wrapText="1"/>
    </xf>
    <xf numFmtId="0" fontId="119" fillId="29" borderId="79" xfId="0" applyFont="1" applyFill="1" applyBorder="1" applyAlignment="1">
      <alignment horizontal="center" wrapText="1"/>
    </xf>
    <xf numFmtId="0" fontId="119" fillId="29" borderId="80" xfId="0" applyFont="1" applyFill="1" applyBorder="1" applyAlignment="1">
      <alignment horizontal="center" wrapText="1"/>
    </xf>
    <xf numFmtId="0" fontId="119" fillId="29" borderId="73" xfId="0" applyFont="1" applyFill="1" applyBorder="1" applyAlignment="1">
      <alignment horizontal="center" vertical="center" wrapText="1"/>
    </xf>
    <xf numFmtId="0" fontId="119" fillId="29" borderId="74" xfId="0" applyFont="1" applyFill="1" applyBorder="1" applyAlignment="1">
      <alignment horizontal="center" vertical="center" wrapText="1"/>
    </xf>
    <xf numFmtId="0" fontId="119" fillId="29" borderId="84" xfId="0" applyFont="1" applyFill="1" applyBorder="1" applyAlignment="1">
      <alignment horizontal="center" vertical="center" wrapText="1"/>
    </xf>
    <xf numFmtId="0" fontId="119" fillId="29" borderId="60" xfId="0" applyFont="1" applyFill="1" applyBorder="1" applyAlignment="1">
      <alignment horizontal="center" wrapText="1"/>
    </xf>
    <xf numFmtId="0" fontId="119" fillId="29" borderId="92" xfId="0" applyFont="1" applyFill="1" applyBorder="1" applyAlignment="1">
      <alignment horizontal="center" wrapText="1"/>
    </xf>
    <xf numFmtId="0" fontId="119" fillId="29" borderId="93" xfId="0" applyFont="1" applyFill="1" applyBorder="1" applyAlignment="1">
      <alignment horizontal="center" wrapText="1"/>
    </xf>
    <xf numFmtId="0" fontId="119" fillId="29" borderId="81" xfId="0" applyFont="1" applyFill="1" applyBorder="1" applyAlignment="1">
      <alignment horizontal="center" wrapText="1"/>
    </xf>
    <xf numFmtId="0" fontId="119" fillId="29" borderId="73" xfId="0" applyFont="1" applyFill="1" applyBorder="1" applyAlignment="1">
      <alignment horizontal="center" wrapText="1"/>
    </xf>
    <xf numFmtId="0" fontId="119" fillId="29" borderId="74" xfId="0" applyFont="1" applyFill="1" applyBorder="1" applyAlignment="1">
      <alignment horizontal="center" wrapText="1"/>
    </xf>
    <xf numFmtId="0" fontId="119" fillId="29" borderId="84" xfId="0" applyFont="1" applyFill="1" applyBorder="1" applyAlignment="1">
      <alignment horizontal="center" wrapText="1"/>
    </xf>
    <xf numFmtId="0" fontId="119" fillId="29" borderId="83" xfId="0" applyFont="1" applyFill="1" applyBorder="1" applyAlignment="1">
      <alignment horizontal="center" wrapText="1"/>
    </xf>
    <xf numFmtId="0" fontId="119" fillId="29" borderId="91" xfId="0" applyFont="1" applyFill="1" applyBorder="1" applyAlignment="1">
      <alignment horizontal="center" wrapText="1"/>
    </xf>
    <xf numFmtId="0" fontId="119" fillId="29" borderId="85" xfId="0" applyFont="1" applyFill="1" applyBorder="1" applyAlignment="1">
      <alignment horizontal="center" wrapText="1"/>
    </xf>
    <xf numFmtId="0" fontId="119" fillId="29" borderId="86" xfId="0" applyFont="1" applyFill="1" applyBorder="1" applyAlignment="1">
      <alignment horizontal="center" wrapText="1"/>
    </xf>
    <xf numFmtId="0" fontId="120" fillId="0" borderId="0" xfId="0" applyFont="1" applyAlignment="1">
      <alignment horizontal="center" vertical="center" wrapText="1"/>
    </xf>
    <xf numFmtId="0" fontId="119" fillId="28" borderId="73" xfId="0" applyFont="1" applyFill="1" applyBorder="1" applyAlignment="1">
      <alignment horizontal="center" wrapText="1"/>
    </xf>
    <xf numFmtId="0" fontId="119" fillId="28" borderId="76" xfId="0" applyFont="1" applyFill="1" applyBorder="1" applyAlignment="1">
      <alignment horizontal="center" wrapText="1"/>
    </xf>
    <xf numFmtId="0" fontId="119" fillId="28" borderId="75" xfId="0" applyFont="1" applyFill="1" applyBorder="1" applyAlignment="1">
      <alignment horizontal="center" wrapText="1"/>
    </xf>
    <xf numFmtId="0" fontId="119" fillId="28" borderId="83" xfId="0" applyFont="1" applyFill="1" applyBorder="1" applyAlignment="1">
      <alignment horizontal="center" wrapText="1"/>
    </xf>
    <xf numFmtId="0" fontId="119" fillId="28" borderId="91" xfId="0" applyFont="1" applyFill="1" applyBorder="1" applyAlignment="1">
      <alignment horizontal="center" wrapText="1"/>
    </xf>
    <xf numFmtId="0" fontId="119" fillId="28" borderId="84" xfId="0" applyFont="1" applyFill="1" applyBorder="1" applyAlignment="1">
      <alignment horizontal="center" wrapText="1"/>
    </xf>
    <xf numFmtId="0" fontId="119" fillId="29" borderId="67" xfId="0" applyFont="1" applyFill="1" applyBorder="1" applyAlignment="1">
      <alignment horizontal="center" wrapText="1"/>
    </xf>
    <xf numFmtId="0" fontId="119" fillId="29" borderId="59" xfId="0" applyFont="1" applyFill="1" applyBorder="1" applyAlignment="1">
      <alignment horizontal="center" wrapText="1"/>
    </xf>
    <xf numFmtId="49" fontId="62" fillId="27" borderId="0" xfId="0" applyNumberFormat="1" applyFont="1" applyFill="1" applyAlignment="1">
      <alignment horizontal="left" vertical="center"/>
    </xf>
    <xf numFmtId="49" fontId="62" fillId="27" borderId="0" xfId="0" applyNumberFormat="1" applyFont="1" applyFill="1" applyAlignment="1">
      <alignment horizontal="right" vertical="center"/>
    </xf>
    <xf numFmtId="0" fontId="63" fillId="27" borderId="0" xfId="0" applyFont="1" applyFill="1" applyAlignment="1">
      <alignment horizontal="center" vertical="center" wrapText="1"/>
    </xf>
    <xf numFmtId="0" fontId="68" fillId="27" borderId="0" xfId="0" applyFont="1" applyFill="1" applyAlignment="1">
      <alignment horizontal="center" vertical="center" wrapText="1"/>
    </xf>
    <xf numFmtId="0" fontId="22" fillId="0" borderId="0" xfId="0" applyFont="1" applyFill="1" applyAlignment="1">
      <alignment horizontal="center" wrapText="1"/>
    </xf>
    <xf numFmtId="0" fontId="15" fillId="0" borderId="15" xfId="0" applyFont="1" applyBorder="1" applyAlignment="1">
      <alignment wrapText="1"/>
    </xf>
    <xf numFmtId="0" fontId="15" fillId="0" borderId="15" xfId="0" applyFont="1" applyBorder="1" applyAlignment="1">
      <alignment horizontal="center" wrapText="1"/>
    </xf>
    <xf numFmtId="0" fontId="18" fillId="0" borderId="0" xfId="0" applyFont="1" applyFill="1" applyAlignment="1">
      <alignment horizontal="center" vertical="center" wrapText="1"/>
    </xf>
    <xf numFmtId="49" fontId="72" fillId="27" borderId="0" xfId="0" applyNumberFormat="1" applyFont="1" applyFill="1" applyAlignment="1">
      <alignment horizontal="left"/>
    </xf>
    <xf numFmtId="49" fontId="80" fillId="27" borderId="29" xfId="0" applyNumberFormat="1" applyFont="1" applyFill="1" applyBorder="1" applyAlignment="1">
      <alignment horizontal="center" vertical="center"/>
    </xf>
    <xf numFmtId="49" fontId="80" fillId="27" borderId="29" xfId="0" applyNumberFormat="1" applyFont="1" applyFill="1" applyBorder="1" applyAlignment="1">
      <alignment horizontal="center" vertical="center" wrapText="1"/>
    </xf>
    <xf numFmtId="49" fontId="73" fillId="27" borderId="0" xfId="0" applyNumberFormat="1" applyFont="1" applyFill="1" applyAlignment="1">
      <alignment horizontal="left"/>
    </xf>
    <xf numFmtId="0" fontId="72" fillId="27" borderId="0" xfId="0" applyFont="1" applyFill="1" applyAlignment="1">
      <alignment horizontal="left"/>
    </xf>
    <xf numFmtId="49" fontId="73" fillId="27" borderId="0" xfId="0" applyNumberFormat="1" applyFont="1" applyFill="1" applyAlignment="1">
      <alignment horizontal="right"/>
    </xf>
    <xf numFmtId="0" fontId="15" fillId="0" borderId="0" xfId="192" applyFont="1" applyAlignment="1">
      <alignment horizontal="left"/>
    </xf>
    <xf numFmtId="0" fontId="15" fillId="0" borderId="0" xfId="192" applyFont="1"/>
    <xf numFmtId="0" fontId="15" fillId="0" borderId="0" xfId="192" applyFont="1" applyAlignment="1">
      <alignment horizontal="right"/>
    </xf>
    <xf numFmtId="0" fontId="18" fillId="0" borderId="0" xfId="192" applyFont="1"/>
    <xf numFmtId="0" fontId="18" fillId="0" borderId="0" xfId="192" applyFont="1" applyAlignment="1">
      <alignment horizontal="right"/>
    </xf>
    <xf numFmtId="0" fontId="18" fillId="0" borderId="0" xfId="192" applyFont="1" applyAlignment="1">
      <alignment vertical="top"/>
    </xf>
    <xf numFmtId="0" fontId="18" fillId="0" borderId="20" xfId="192" applyFont="1" applyBorder="1" applyAlignment="1">
      <alignment vertical="top" wrapText="1"/>
    </xf>
    <xf numFmtId="0" fontId="15" fillId="0" borderId="20" xfId="192" applyFont="1" applyBorder="1" applyAlignment="1">
      <alignment horizontal="right" vertical="top" wrapText="1"/>
    </xf>
    <xf numFmtId="0" fontId="15" fillId="0" borderId="0" xfId="192" applyFont="1" applyAlignment="1">
      <alignment horizontal="center" vertical="center"/>
    </xf>
    <xf numFmtId="0" fontId="15" fillId="0" borderId="11" xfId="192" applyFont="1" applyBorder="1" applyAlignment="1">
      <alignment horizontal="center" vertical="center"/>
    </xf>
    <xf numFmtId="0" fontId="15" fillId="0" borderId="12" xfId="192" applyFont="1" applyBorder="1" applyAlignment="1">
      <alignment horizontal="center" vertical="center"/>
    </xf>
    <xf numFmtId="0" fontId="18" fillId="0" borderId="17" xfId="192" applyFont="1" applyBorder="1" applyAlignment="1">
      <alignment horizontal="left" indent="1"/>
    </xf>
    <xf numFmtId="3" fontId="122" fillId="0" borderId="11" xfId="136" applyNumberFormat="1" applyFont="1" applyBorder="1"/>
    <xf numFmtId="167" fontId="18" fillId="0" borderId="14" xfId="192" applyNumberFormat="1" applyFont="1" applyBorder="1" applyAlignment="1">
      <alignment horizontal="center"/>
    </xf>
    <xf numFmtId="0" fontId="18" fillId="0" borderId="10" xfId="192" applyFont="1" applyBorder="1" applyAlignment="1">
      <alignment horizontal="left" indent="1"/>
    </xf>
    <xf numFmtId="0" fontId="15" fillId="0" borderId="17" xfId="192" applyFont="1" applyBorder="1" applyAlignment="1">
      <alignment horizontal="left" indent="1"/>
    </xf>
    <xf numFmtId="3" fontId="123" fillId="0" borderId="11" xfId="136" applyNumberFormat="1" applyFont="1" applyBorder="1"/>
    <xf numFmtId="171" fontId="15" fillId="0" borderId="0" xfId="192" applyNumberFormat="1" applyFont="1" applyAlignment="1">
      <alignment horizontal="center"/>
    </xf>
    <xf numFmtId="0" fontId="15" fillId="0" borderId="10" xfId="192" applyFont="1" applyBorder="1" applyAlignment="1">
      <alignment horizontal="left" indent="1"/>
    </xf>
    <xf numFmtId="10" fontId="15" fillId="0" borderId="0" xfId="192" applyNumberFormat="1" applyFont="1"/>
    <xf numFmtId="0" fontId="15" fillId="0" borderId="17" xfId="192" applyFont="1" applyBorder="1" applyAlignment="1">
      <alignment horizontal="left" vertical="top" wrapText="1" indent="1"/>
    </xf>
    <xf numFmtId="0" fontId="15" fillId="0" borderId="10" xfId="192" applyFont="1" applyBorder="1" applyAlignment="1">
      <alignment horizontal="left" vertical="top" wrapText="1" indent="1"/>
    </xf>
    <xf numFmtId="0" fontId="20" fillId="0" borderId="17" xfId="192" applyFont="1" applyBorder="1" applyAlignment="1">
      <alignment horizontal="left" vertical="top" indent="1"/>
    </xf>
    <xf numFmtId="0" fontId="20" fillId="0" borderId="10" xfId="192" applyFont="1" applyBorder="1" applyAlignment="1">
      <alignment horizontal="left" vertical="top" indent="1"/>
    </xf>
    <xf numFmtId="0" fontId="15" fillId="0" borderId="17" xfId="192" applyFont="1" applyBorder="1" applyAlignment="1">
      <alignment horizontal="left" vertical="top"/>
    </xf>
    <xf numFmtId="189" fontId="15" fillId="0" borderId="0" xfId="137" applyNumberFormat="1" applyFont="1" applyFill="1" applyBorder="1" applyAlignment="1">
      <alignment horizontal="left" vertical="center"/>
    </xf>
    <xf numFmtId="0" fontId="15" fillId="0" borderId="10" xfId="192" applyFont="1" applyBorder="1" applyAlignment="1">
      <alignment horizontal="left" vertical="top"/>
    </xf>
    <xf numFmtId="0" fontId="15" fillId="0" borderId="17" xfId="192" applyFont="1" applyBorder="1" applyAlignment="1">
      <alignment horizontal="left" vertical="top" indent="1"/>
    </xf>
    <xf numFmtId="0" fontId="15" fillId="0" borderId="10" xfId="192" applyFont="1" applyBorder="1" applyAlignment="1">
      <alignment horizontal="left" vertical="top" indent="1"/>
    </xf>
    <xf numFmtId="165" fontId="15" fillId="0" borderId="10" xfId="137" applyNumberFormat="1" applyFont="1" applyFill="1" applyBorder="1" applyAlignment="1">
      <alignment horizontal="center" vertical="center"/>
    </xf>
    <xf numFmtId="189" fontId="15" fillId="0" borderId="0" xfId="137" applyNumberFormat="1" applyFont="1" applyFill="1" applyBorder="1" applyAlignment="1">
      <alignment vertical="center"/>
    </xf>
    <xf numFmtId="0" fontId="19" fillId="0" borderId="17" xfId="192" applyFont="1" applyBorder="1" applyAlignment="1">
      <alignment horizontal="left" vertical="top" wrapText="1" indent="1"/>
    </xf>
    <xf numFmtId="3" fontId="123" fillId="0" borderId="11" xfId="136" applyNumberFormat="1" applyFont="1" applyBorder="1" applyAlignment="1">
      <alignment vertical="center"/>
    </xf>
    <xf numFmtId="0" fontId="19" fillId="0" borderId="10" xfId="192" applyFont="1" applyBorder="1" applyAlignment="1">
      <alignment horizontal="left" vertical="top" wrapText="1" indent="1"/>
    </xf>
    <xf numFmtId="0" fontId="19" fillId="0" borderId="0" xfId="192" applyFont="1"/>
    <xf numFmtId="0" fontId="18" fillId="0" borderId="19" xfId="192" applyFont="1" applyBorder="1" applyAlignment="1">
      <alignment horizontal="left" vertical="top" indent="1"/>
    </xf>
    <xf numFmtId="167" fontId="18" fillId="0" borderId="16" xfId="192" applyNumberFormat="1" applyFont="1" applyBorder="1" applyAlignment="1">
      <alignment vertical="top"/>
    </xf>
    <xf numFmtId="0" fontId="18" fillId="0" borderId="15" xfId="192" applyFont="1" applyBorder="1" applyAlignment="1">
      <alignment horizontal="left" vertical="top" indent="1"/>
    </xf>
    <xf numFmtId="0" fontId="18" fillId="0" borderId="0" xfId="192" applyFont="1" applyAlignment="1">
      <alignment horizontal="left" vertical="top" indent="1"/>
    </xf>
    <xf numFmtId="165" fontId="18" fillId="0" borderId="0" xfId="192" applyNumberFormat="1" applyFont="1" applyAlignment="1">
      <alignment horizontal="center"/>
    </xf>
    <xf numFmtId="167" fontId="18" fillId="0" borderId="0" xfId="192" applyNumberFormat="1" applyFont="1" applyAlignment="1">
      <alignment vertical="top"/>
    </xf>
    <xf numFmtId="165" fontId="18" fillId="0" borderId="10" xfId="192" applyNumberFormat="1" applyFont="1" applyBorder="1" applyAlignment="1">
      <alignment vertical="top"/>
    </xf>
    <xf numFmtId="167" fontId="18" fillId="0" borderId="10" xfId="192" applyNumberFormat="1" applyFont="1" applyBorder="1" applyAlignment="1">
      <alignment horizontal="center"/>
    </xf>
  </cellXfs>
  <cellStyles count="761">
    <cellStyle name="_x0005__x001c_" xfId="204"/>
    <cellStyle name="20% — акцент1" xfId="2" builtinId="30" customBuiltin="1"/>
    <cellStyle name="20% — акцент1 10" xfId="584"/>
    <cellStyle name="20% - Акцент1 2" xfId="54"/>
    <cellStyle name="20% — акцент1 2" xfId="224"/>
    <cellStyle name="20% - Акцент1 2 2" xfId="149"/>
    <cellStyle name="20% - Акцент1 3" xfId="95"/>
    <cellStyle name="20% — акцент1 3" xfId="292"/>
    <cellStyle name="20% — акцент1 4" xfId="311"/>
    <cellStyle name="20% — акцент1 5" xfId="334"/>
    <cellStyle name="20% — акцент1 6" xfId="424"/>
    <cellStyle name="20% — акцент1 7" xfId="525"/>
    <cellStyle name="20% — акцент1 8" xfId="711"/>
    <cellStyle name="20% — акцент1 9" xfId="733"/>
    <cellStyle name="20% — акцент2" xfId="3" builtinId="34" customBuiltin="1"/>
    <cellStyle name="20% — акцент2 10" xfId="751"/>
    <cellStyle name="20% - Акцент2 2" xfId="55"/>
    <cellStyle name="20% — акцент2 2" xfId="225"/>
    <cellStyle name="20% - Акцент2 2 2" xfId="150"/>
    <cellStyle name="20% - Акцент2 3" xfId="96"/>
    <cellStyle name="20% — акцент2 3" xfId="293"/>
    <cellStyle name="20% — акцент2 4" xfId="276"/>
    <cellStyle name="20% — акцент2 5" xfId="335"/>
    <cellStyle name="20% — акцент2 6" xfId="425"/>
    <cellStyle name="20% — акцент2 7" xfId="526"/>
    <cellStyle name="20% — акцент2 8" xfId="712"/>
    <cellStyle name="20% — акцент2 9" xfId="731"/>
    <cellStyle name="20% — акцент3" xfId="4" builtinId="38" customBuiltin="1"/>
    <cellStyle name="20% — акцент3 10" xfId="753"/>
    <cellStyle name="20% - Акцент3 2" xfId="56"/>
    <cellStyle name="20% — акцент3 2" xfId="226"/>
    <cellStyle name="20% - Акцент3 2 2" xfId="151"/>
    <cellStyle name="20% - Акцент3 3" xfId="97"/>
    <cellStyle name="20% — акцент3 3" xfId="294"/>
    <cellStyle name="20% — акцент3 4" xfId="327"/>
    <cellStyle name="20% — акцент3 5" xfId="336"/>
    <cellStyle name="20% — акцент3 6" xfId="426"/>
    <cellStyle name="20% — акцент3 7" xfId="527"/>
    <cellStyle name="20% — акцент3 8" xfId="713"/>
    <cellStyle name="20% — акцент3 9" xfId="732"/>
    <cellStyle name="20% — акцент4" xfId="5" builtinId="42" customBuiltin="1"/>
    <cellStyle name="20% — акцент4 10" xfId="575"/>
    <cellStyle name="20% - Акцент4 2" xfId="57"/>
    <cellStyle name="20% — акцент4 2" xfId="227"/>
    <cellStyle name="20% - Акцент4 2 2" xfId="152"/>
    <cellStyle name="20% - Акцент4 3" xfId="98"/>
    <cellStyle name="20% — акцент4 3" xfId="295"/>
    <cellStyle name="20% — акцент4 4" xfId="326"/>
    <cellStyle name="20% — акцент4 5" xfId="337"/>
    <cellStyle name="20% — акцент4 6" xfId="427"/>
    <cellStyle name="20% — акцент4 7" xfId="528"/>
    <cellStyle name="20% — акцент4 8" xfId="714"/>
    <cellStyle name="20% — акцент4 9" xfId="730"/>
    <cellStyle name="20% — акцент5" xfId="6" builtinId="46" customBuiltin="1"/>
    <cellStyle name="20% — акцент5 10" xfId="611"/>
    <cellStyle name="20% - Акцент5 2" xfId="58"/>
    <cellStyle name="20% — акцент5 2" xfId="228"/>
    <cellStyle name="20% - Акцент5 2 2" xfId="153"/>
    <cellStyle name="20% - Акцент5 3" xfId="99"/>
    <cellStyle name="20% — акцент5 3" xfId="296"/>
    <cellStyle name="20% — акцент5 4" xfId="325"/>
    <cellStyle name="20% — акцент5 5" xfId="338"/>
    <cellStyle name="20% — акцент5 6" xfId="428"/>
    <cellStyle name="20% — акцент5 7" xfId="529"/>
    <cellStyle name="20% — акцент5 8" xfId="715"/>
    <cellStyle name="20% — акцент5 9" xfId="729"/>
    <cellStyle name="20% — акцент6" xfId="7" builtinId="50" customBuiltin="1"/>
    <cellStyle name="20% — акцент6 10" xfId="593"/>
    <cellStyle name="20% - Акцент6 2" xfId="59"/>
    <cellStyle name="20% — акцент6 2" xfId="229"/>
    <cellStyle name="20% - Акцент6 2 2" xfId="154"/>
    <cellStyle name="20% - Акцент6 3" xfId="100"/>
    <cellStyle name="20% — акцент6 3" xfId="297"/>
    <cellStyle name="20% — акцент6 4" xfId="324"/>
    <cellStyle name="20% — акцент6 5" xfId="339"/>
    <cellStyle name="20% — акцент6 6" xfId="429"/>
    <cellStyle name="20% — акцент6 7" xfId="530"/>
    <cellStyle name="20% — акцент6 8" xfId="716"/>
    <cellStyle name="20% — акцент6 9" xfId="736"/>
    <cellStyle name="40% — акцент1" xfId="8" builtinId="31" customBuiltin="1"/>
    <cellStyle name="40% — акцент1 10" xfId="749"/>
    <cellStyle name="40% - Акцент1 2" xfId="60"/>
    <cellStyle name="40% — акцент1 2" xfId="230"/>
    <cellStyle name="40% - Акцент1 2 2" xfId="155"/>
    <cellStyle name="40% - Акцент1 3" xfId="101"/>
    <cellStyle name="40% — акцент1 3" xfId="298"/>
    <cellStyle name="40% — акцент1 4" xfId="323"/>
    <cellStyle name="40% — акцент1 5" xfId="340"/>
    <cellStyle name="40% — акцент1 6" xfId="430"/>
    <cellStyle name="40% — акцент1 7" xfId="531"/>
    <cellStyle name="40% — акцент1 8" xfId="717"/>
    <cellStyle name="40% — акцент1 9" xfId="735"/>
    <cellStyle name="40% — акцент2" xfId="9" builtinId="35" customBuiltin="1"/>
    <cellStyle name="40% — акцент2 10" xfId="606"/>
    <cellStyle name="40% - Акцент2 2" xfId="61"/>
    <cellStyle name="40% — акцент2 2" xfId="231"/>
    <cellStyle name="40% - Акцент2 2 2" xfId="156"/>
    <cellStyle name="40% - Акцент2 3" xfId="102"/>
    <cellStyle name="40% — акцент2 3" xfId="299"/>
    <cellStyle name="40% — акцент2 4" xfId="313"/>
    <cellStyle name="40% — акцент2 5" xfId="341"/>
    <cellStyle name="40% — акцент2 6" xfId="431"/>
    <cellStyle name="40% — акцент2 7" xfId="532"/>
    <cellStyle name="40% — акцент2 8" xfId="718"/>
    <cellStyle name="40% — акцент2 9" xfId="734"/>
    <cellStyle name="40% — акцент3" xfId="10" builtinId="39" customBuiltin="1"/>
    <cellStyle name="40% — акцент3 10" xfId="652"/>
    <cellStyle name="40% - Акцент3 2" xfId="62"/>
    <cellStyle name="40% — акцент3 2" xfId="232"/>
    <cellStyle name="40% - Акцент3 2 2" xfId="157"/>
    <cellStyle name="40% - Акцент3 3" xfId="103"/>
    <cellStyle name="40% — акцент3 3" xfId="300"/>
    <cellStyle name="40% — акцент3 4" xfId="320"/>
    <cellStyle name="40% — акцент3 5" xfId="342"/>
    <cellStyle name="40% — акцент3 6" xfId="432"/>
    <cellStyle name="40% — акцент3 7" xfId="533"/>
    <cellStyle name="40% — акцент3 8" xfId="719"/>
    <cellStyle name="40% — акцент3 9" xfId="741"/>
    <cellStyle name="40% — акцент4" xfId="11" builtinId="43" customBuiltin="1"/>
    <cellStyle name="40% — акцент4 10" xfId="591"/>
    <cellStyle name="40% - Акцент4 2" xfId="63"/>
    <cellStyle name="40% — акцент4 2" xfId="233"/>
    <cellStyle name="40% - Акцент4 2 2" xfId="158"/>
    <cellStyle name="40% - Акцент4 3" xfId="104"/>
    <cellStyle name="40% — акцент4 3" xfId="301"/>
    <cellStyle name="40% — акцент4 4" xfId="319"/>
    <cellStyle name="40% — акцент4 5" xfId="343"/>
    <cellStyle name="40% — акцент4 6" xfId="433"/>
    <cellStyle name="40% — акцент4 7" xfId="534"/>
    <cellStyle name="40% — акцент4 8" xfId="720"/>
    <cellStyle name="40% — акцент4 9" xfId="745"/>
    <cellStyle name="40% — акцент5" xfId="12" builtinId="47" customBuiltin="1"/>
    <cellStyle name="40% — акцент5 10" xfId="576"/>
    <cellStyle name="40% - Акцент5 2" xfId="64"/>
    <cellStyle name="40% — акцент5 2" xfId="234"/>
    <cellStyle name="40% - Акцент5 2 2" xfId="159"/>
    <cellStyle name="40% - Акцент5 3" xfId="105"/>
    <cellStyle name="40% — акцент5 3" xfId="302"/>
    <cellStyle name="40% — акцент5 4" xfId="318"/>
    <cellStyle name="40% — акцент5 5" xfId="344"/>
    <cellStyle name="40% — акцент5 6" xfId="434"/>
    <cellStyle name="40% — акцент5 7" xfId="535"/>
    <cellStyle name="40% — акцент5 8" xfId="721"/>
    <cellStyle name="40% — акцент5 9" xfId="739"/>
    <cellStyle name="40% — акцент6" xfId="13" builtinId="51" customBuiltin="1"/>
    <cellStyle name="40% — акцент6 10" xfId="594"/>
    <cellStyle name="40% - Акцент6 2" xfId="65"/>
    <cellStyle name="40% — акцент6 2" xfId="235"/>
    <cellStyle name="40% - Акцент6 2 2" xfId="160"/>
    <cellStyle name="40% - Акцент6 3" xfId="106"/>
    <cellStyle name="40% — акцент6 3" xfId="303"/>
    <cellStyle name="40% — акцент6 4" xfId="317"/>
    <cellStyle name="40% — акцент6 5" xfId="345"/>
    <cellStyle name="40% — акцент6 6" xfId="435"/>
    <cellStyle name="40% — акцент6 7" xfId="536"/>
    <cellStyle name="40% — акцент6 8" xfId="722"/>
    <cellStyle name="40% — акцент6 9" xfId="743"/>
    <cellStyle name="60% — акцент1" xfId="14" builtinId="32" customBuiltin="1"/>
    <cellStyle name="60% — акцент1 10" xfId="568"/>
    <cellStyle name="60% - Акцент1 2" xfId="66"/>
    <cellStyle name="60% — акцент1 2" xfId="236"/>
    <cellStyle name="60% - Акцент1 2 2" xfId="161"/>
    <cellStyle name="60% - Акцент1 3" xfId="107"/>
    <cellStyle name="60% — акцент1 3" xfId="304"/>
    <cellStyle name="60% — акцент1 4" xfId="316"/>
    <cellStyle name="60% — акцент1 5" xfId="346"/>
    <cellStyle name="60% — акцент1 6" xfId="436"/>
    <cellStyle name="60% — акцент1 7" xfId="537"/>
    <cellStyle name="60% — акцент1 8" xfId="723"/>
    <cellStyle name="60% — акцент1 9" xfId="737"/>
    <cellStyle name="60% — акцент2" xfId="15" builtinId="36" customBuiltin="1"/>
    <cellStyle name="60% — акцент2 10" xfId="566"/>
    <cellStyle name="60% - Акцент2 2" xfId="67"/>
    <cellStyle name="60% — акцент2 2" xfId="237"/>
    <cellStyle name="60% - Акцент2 2 2" xfId="162"/>
    <cellStyle name="60% - Акцент2 3" xfId="108"/>
    <cellStyle name="60% — акцент2 3" xfId="305"/>
    <cellStyle name="60% — акцент2 4" xfId="315"/>
    <cellStyle name="60% — акцент2 5" xfId="347"/>
    <cellStyle name="60% — акцент2 6" xfId="437"/>
    <cellStyle name="60% — акцент2 7" xfId="538"/>
    <cellStyle name="60% — акцент2 8" xfId="724"/>
    <cellStyle name="60% — акцент2 9" xfId="742"/>
    <cellStyle name="60% — акцент3" xfId="16" builtinId="40" customBuiltin="1"/>
    <cellStyle name="60% — акцент3 10" xfId="607"/>
    <cellStyle name="60% - Акцент3 2" xfId="68"/>
    <cellStyle name="60% — акцент3 2" xfId="238"/>
    <cellStyle name="60% - Акцент3 2 2" xfId="163"/>
    <cellStyle name="60% - Акцент3 3" xfId="109"/>
    <cellStyle name="60% — акцент3 3" xfId="306"/>
    <cellStyle name="60% — акцент3 4" xfId="314"/>
    <cellStyle name="60% — акцент3 5" xfId="348"/>
    <cellStyle name="60% — акцент3 6" xfId="438"/>
    <cellStyle name="60% — акцент3 7" xfId="539"/>
    <cellStyle name="60% — акцент3 8" xfId="725"/>
    <cellStyle name="60% — акцент3 9" xfId="746"/>
    <cellStyle name="60% — акцент4" xfId="17" builtinId="44" customBuiltin="1"/>
    <cellStyle name="60% — акцент4 10" xfId="574"/>
    <cellStyle name="60% - Акцент4 2" xfId="69"/>
    <cellStyle name="60% — акцент4 2" xfId="239"/>
    <cellStyle name="60% - Акцент4 2 2" xfId="164"/>
    <cellStyle name="60% - Акцент4 3" xfId="110"/>
    <cellStyle name="60% — акцент4 3" xfId="307"/>
    <cellStyle name="60% — акцент4 4" xfId="312"/>
    <cellStyle name="60% — акцент4 5" xfId="349"/>
    <cellStyle name="60% — акцент4 6" xfId="439"/>
    <cellStyle name="60% — акцент4 7" xfId="540"/>
    <cellStyle name="60% — акцент4 8" xfId="726"/>
    <cellStyle name="60% — акцент4 9" xfId="740"/>
    <cellStyle name="60% — акцент5" xfId="18" builtinId="48" customBuiltin="1"/>
    <cellStyle name="60% — акцент5 10" xfId="571"/>
    <cellStyle name="60% - Акцент5 2" xfId="70"/>
    <cellStyle name="60% — акцент5 2" xfId="240"/>
    <cellStyle name="60% - Акцент5 2 2" xfId="165"/>
    <cellStyle name="60% - Акцент5 3" xfId="111"/>
    <cellStyle name="60% — акцент5 3" xfId="308"/>
    <cellStyle name="60% — акцент5 4" xfId="322"/>
    <cellStyle name="60% — акцент5 5" xfId="350"/>
    <cellStyle name="60% — акцент5 6" xfId="440"/>
    <cellStyle name="60% — акцент5 7" xfId="541"/>
    <cellStyle name="60% — акцент5 8" xfId="727"/>
    <cellStyle name="60% — акцент5 9" xfId="744"/>
    <cellStyle name="60% — акцент6" xfId="19" builtinId="52" customBuiltin="1"/>
    <cellStyle name="60% — акцент6 10" xfId="756"/>
    <cellStyle name="60% - Акцент6 2" xfId="71"/>
    <cellStyle name="60% — акцент6 2" xfId="241"/>
    <cellStyle name="60% - Акцент6 2 2" xfId="166"/>
    <cellStyle name="60% - Акцент6 3" xfId="112"/>
    <cellStyle name="60% — акцент6 3" xfId="309"/>
    <cellStyle name="60% — акцент6 4" xfId="321"/>
    <cellStyle name="60% — акцент6 5" xfId="351"/>
    <cellStyle name="60% — акцент6 6" xfId="441"/>
    <cellStyle name="60% — акцент6 7" xfId="542"/>
    <cellStyle name="60% — акцент6 8" xfId="728"/>
    <cellStyle name="60% — акцент6 9" xfId="738"/>
    <cellStyle name="Comma [0]_irl tel sep5" xfId="20"/>
    <cellStyle name="Comma_irl tel sep5" xfId="21"/>
    <cellStyle name="Currency [0]_irl tel sep5" xfId="22"/>
    <cellStyle name="Currency_irl tel sep5" xfId="23"/>
    <cellStyle name="Normal 2" xfId="136"/>
    <cellStyle name="Normal_Book2" xfId="24"/>
    <cellStyle name="normбlnм_laroux" xfId="25"/>
    <cellStyle name="Number2DecimalStyle 2" xfId="199"/>
    <cellStyle name="Акцент1" xfId="26" builtinId="29" customBuiltin="1"/>
    <cellStyle name="Акцент1 2" xfId="72"/>
    <cellStyle name="Акцент1 2 2" xfId="167"/>
    <cellStyle name="Акцент1 3" xfId="113"/>
    <cellStyle name="Акцент1 4" xfId="242"/>
    <cellStyle name="Акцент1 5" xfId="352"/>
    <cellStyle name="Акцент1 6" xfId="442"/>
    <cellStyle name="Акцент1 7" xfId="543"/>
    <cellStyle name="Акцент1 8" xfId="577"/>
    <cellStyle name="Акцент2" xfId="27" builtinId="33" customBuiltin="1"/>
    <cellStyle name="Акцент2 2" xfId="73"/>
    <cellStyle name="Акцент2 2 2" xfId="168"/>
    <cellStyle name="Акцент2 3" xfId="114"/>
    <cellStyle name="Акцент2 4" xfId="243"/>
    <cellStyle name="Акцент2 5" xfId="353"/>
    <cellStyle name="Акцент2 6" xfId="443"/>
    <cellStyle name="Акцент2 7" xfId="544"/>
    <cellStyle name="Акцент2 8" xfId="569"/>
    <cellStyle name="Акцент3" xfId="28" builtinId="37" customBuiltin="1"/>
    <cellStyle name="Акцент3 2" xfId="74"/>
    <cellStyle name="Акцент3 2 2" xfId="169"/>
    <cellStyle name="Акцент3 3" xfId="115"/>
    <cellStyle name="Акцент3 4" xfId="244"/>
    <cellStyle name="Акцент3 5" xfId="354"/>
    <cellStyle name="Акцент3 6" xfId="444"/>
    <cellStyle name="Акцент3 7" xfId="545"/>
    <cellStyle name="Акцент3 8" xfId="631"/>
    <cellStyle name="Акцент4" xfId="29" builtinId="41" customBuiltin="1"/>
    <cellStyle name="Акцент4 2" xfId="75"/>
    <cellStyle name="Акцент4 2 2" xfId="170"/>
    <cellStyle name="Акцент4 3" xfId="116"/>
    <cellStyle name="Акцент4 4" xfId="245"/>
    <cellStyle name="Акцент4 5" xfId="355"/>
    <cellStyle name="Акцент4 6" xfId="445"/>
    <cellStyle name="Акцент4 7" xfId="546"/>
    <cellStyle name="Акцент4 8" xfId="609"/>
    <cellStyle name="Акцент5" xfId="30" builtinId="45" customBuiltin="1"/>
    <cellStyle name="Акцент5 2" xfId="76"/>
    <cellStyle name="Акцент5 2 2" xfId="171"/>
    <cellStyle name="Акцент5 3" xfId="117"/>
    <cellStyle name="Акцент5 4" xfId="246"/>
    <cellStyle name="Акцент5 5" xfId="356"/>
    <cellStyle name="Акцент5 6" xfId="446"/>
    <cellStyle name="Акцент5 7" xfId="547"/>
    <cellStyle name="Акцент5 8" xfId="573"/>
    <cellStyle name="Акцент6" xfId="31" builtinId="49" customBuiltin="1"/>
    <cellStyle name="Акцент6 2" xfId="77"/>
    <cellStyle name="Акцент6 2 2" xfId="172"/>
    <cellStyle name="Акцент6 3" xfId="118"/>
    <cellStyle name="Акцент6 4" xfId="247"/>
    <cellStyle name="Акцент6 5" xfId="357"/>
    <cellStyle name="Акцент6 6" xfId="447"/>
    <cellStyle name="Акцент6 7" xfId="548"/>
    <cellStyle name="Акцент6 8" xfId="757"/>
    <cellStyle name="Ввод " xfId="32" builtinId="20" customBuiltin="1"/>
    <cellStyle name="Ввод  2" xfId="78"/>
    <cellStyle name="Ввод  2 2" xfId="173"/>
    <cellStyle name="Ввод  3" xfId="119"/>
    <cellStyle name="Ввод  4" xfId="248"/>
    <cellStyle name="Ввод  5" xfId="358"/>
    <cellStyle name="Ввод  6" xfId="448"/>
    <cellStyle name="Ввод  7" xfId="549"/>
    <cellStyle name="Ввод  8" xfId="750"/>
    <cellStyle name="Вывод" xfId="33" builtinId="21" customBuiltin="1"/>
    <cellStyle name="Вывод 2" xfId="79"/>
    <cellStyle name="Вывод 2 2" xfId="174"/>
    <cellStyle name="Вывод 3" xfId="120"/>
    <cellStyle name="Вывод 4" xfId="249"/>
    <cellStyle name="Вывод 5" xfId="359"/>
    <cellStyle name="Вывод 6" xfId="449"/>
    <cellStyle name="Вывод 7" xfId="550"/>
    <cellStyle name="Вывод 8" xfId="567"/>
    <cellStyle name="Вычисление" xfId="34" builtinId="22" customBuiltin="1"/>
    <cellStyle name="Вычисление 2" xfId="80"/>
    <cellStyle name="Вычисление 2 2" xfId="175"/>
    <cellStyle name="Вычисление 3" xfId="121"/>
    <cellStyle name="Вычисление 4" xfId="250"/>
    <cellStyle name="Вычисление 5" xfId="360"/>
    <cellStyle name="Вычисление 6" xfId="450"/>
    <cellStyle name="Вычисление 7" xfId="551"/>
    <cellStyle name="Вычисление 8" xfId="758"/>
    <cellStyle name="Заголовок 1" xfId="35" builtinId="16" customBuiltin="1"/>
    <cellStyle name="Заголовок 1 2" xfId="81"/>
    <cellStyle name="Заголовок 1 2 2" xfId="176"/>
    <cellStyle name="Заголовок 1 3" xfId="122"/>
    <cellStyle name="Заголовок 1 4" xfId="251"/>
    <cellStyle name="Заголовок 1 5" xfId="361"/>
    <cellStyle name="Заголовок 1 6" xfId="451"/>
    <cellStyle name="Заголовок 1 7" xfId="552"/>
    <cellStyle name="Заголовок 1 8" xfId="755"/>
    <cellStyle name="Заголовок 2" xfId="36" builtinId="17" customBuiltin="1"/>
    <cellStyle name="Заголовок 2 2" xfId="82"/>
    <cellStyle name="Заголовок 2 2 2" xfId="177"/>
    <cellStyle name="Заголовок 2 3" xfId="123"/>
    <cellStyle name="Заголовок 2 4" xfId="252"/>
    <cellStyle name="Заголовок 2 5" xfId="362"/>
    <cellStyle name="Заголовок 2 6" xfId="452"/>
    <cellStyle name="Заголовок 2 7" xfId="553"/>
    <cellStyle name="Заголовок 2 8" xfId="605"/>
    <cellStyle name="Заголовок 3" xfId="37" builtinId="18" customBuiltin="1"/>
    <cellStyle name="Заголовок 3 2" xfId="83"/>
    <cellStyle name="Заголовок 3 2 2" xfId="178"/>
    <cellStyle name="Заголовок 3 3" xfId="124"/>
    <cellStyle name="Заголовок 3 4" xfId="253"/>
    <cellStyle name="Заголовок 3 5" xfId="363"/>
    <cellStyle name="Заголовок 3 6" xfId="453"/>
    <cellStyle name="Заголовок 3 7" xfId="554"/>
    <cellStyle name="Заголовок 3 8" xfId="592"/>
    <cellStyle name="Заголовок 4" xfId="38" builtinId="19" customBuiltin="1"/>
    <cellStyle name="Заголовок 4 2" xfId="84"/>
    <cellStyle name="Заголовок 4 2 2" xfId="179"/>
    <cellStyle name="Заголовок 4 3" xfId="125"/>
    <cellStyle name="Заголовок 4 4" xfId="254"/>
    <cellStyle name="Заголовок 4 5" xfId="364"/>
    <cellStyle name="Заголовок 4 6" xfId="454"/>
    <cellStyle name="Заголовок 4 7" xfId="555"/>
    <cellStyle name="Заголовок 4 8" xfId="610"/>
    <cellStyle name="Итог" xfId="39" builtinId="25" customBuiltin="1"/>
    <cellStyle name="Итог 2" xfId="85"/>
    <cellStyle name="Итог 2 2" xfId="180"/>
    <cellStyle name="Итог 3" xfId="126"/>
    <cellStyle name="Итог 4" xfId="255"/>
    <cellStyle name="Итог 5" xfId="365"/>
    <cellStyle name="Итог 6" xfId="455"/>
    <cellStyle name="Итог 7" xfId="556"/>
    <cellStyle name="Итог 8" xfId="754"/>
    <cellStyle name="Контрольная ячейка" xfId="40" builtinId="23" customBuiltin="1"/>
    <cellStyle name="Контрольная ячейка 2" xfId="86"/>
    <cellStyle name="Контрольная ячейка 2 2" xfId="181"/>
    <cellStyle name="Контрольная ячейка 3" xfId="127"/>
    <cellStyle name="Контрольная ячейка 4" xfId="256"/>
    <cellStyle name="Контрольная ячейка 5" xfId="366"/>
    <cellStyle name="Контрольная ячейка 6" xfId="456"/>
    <cellStyle name="Контрольная ячейка 7" xfId="557"/>
    <cellStyle name="Контрольная ячейка 8" xfId="759"/>
    <cellStyle name="Название" xfId="41" builtinId="15" customBuiltin="1"/>
    <cellStyle name="Название 2" xfId="87"/>
    <cellStyle name="Название 2 2" xfId="182"/>
    <cellStyle name="Название 3" xfId="128"/>
    <cellStyle name="Название 4" xfId="257"/>
    <cellStyle name="Название 5" xfId="367"/>
    <cellStyle name="Название 6" xfId="457"/>
    <cellStyle name="Название 7" xfId="558"/>
    <cellStyle name="Название 8" xfId="580"/>
    <cellStyle name="Нейтральный" xfId="42" builtinId="28" customBuiltin="1"/>
    <cellStyle name="Нейтральный 2" xfId="88"/>
    <cellStyle name="Нейтральный 2 2" xfId="183"/>
    <cellStyle name="Нейтральный 3" xfId="129"/>
    <cellStyle name="Нейтральный 4" xfId="258"/>
    <cellStyle name="Нейтральный 5" xfId="368"/>
    <cellStyle name="Нейтральный 6" xfId="458"/>
    <cellStyle name="Нейтральный 7" xfId="559"/>
    <cellStyle name="Нейтральный 8" xfId="608"/>
    <cellStyle name="Обычный" xfId="0" builtinId="0"/>
    <cellStyle name="Обычный 10" xfId="192"/>
    <cellStyle name="Обычный 10 2" xfId="201"/>
    <cellStyle name="Обычный 10 2 2" xfId="283"/>
    <cellStyle name="Обычный 10 2 2 2" xfId="390"/>
    <cellStyle name="Обычный 10 2 2 2 2" xfId="496"/>
    <cellStyle name="Обычный 10 2 2 2 2 2" xfId="683"/>
    <cellStyle name="Обычный 10 2 2 2 3" xfId="623"/>
    <cellStyle name="Обычный 10 2 2 3" xfId="414"/>
    <cellStyle name="Обычный 10 2 2 3 2" xfId="515"/>
    <cellStyle name="Обычный 10 2 2 3 2 2" xfId="702"/>
    <cellStyle name="Обычный 10 2 2 3 3" xfId="643"/>
    <cellStyle name="Обычный 10 2 2 4" xfId="477"/>
    <cellStyle name="Обычный 10 2 2 4 2" xfId="664"/>
    <cellStyle name="Обычный 10 2 2 5" xfId="597"/>
    <cellStyle name="Обычный 10 2 3" xfId="376"/>
    <cellStyle name="Обычный 10 2 3 2" xfId="486"/>
    <cellStyle name="Обычный 10 2 3 2 2" xfId="673"/>
    <cellStyle name="Обычный 10 2 3 3" xfId="613"/>
    <cellStyle name="Обычный 10 2 4" xfId="404"/>
    <cellStyle name="Обычный 10 2 4 2" xfId="505"/>
    <cellStyle name="Обычный 10 2 4 2 2" xfId="692"/>
    <cellStyle name="Обычный 10 2 4 3" xfId="633"/>
    <cellStyle name="Обычный 10 2 5" xfId="466"/>
    <cellStyle name="Обычный 10 2 5 2" xfId="654"/>
    <cellStyle name="Обычный 10 2 6" xfId="581"/>
    <cellStyle name="Обычный 11" xfId="205"/>
    <cellStyle name="Обычный 12" xfId="206"/>
    <cellStyle name="Обычный 13" xfId="214"/>
    <cellStyle name="Обычный 13 2" xfId="384"/>
    <cellStyle name="Обычный 14" xfId="215"/>
    <cellStyle name="Обычный 14 2" xfId="385"/>
    <cellStyle name="Обычный 14 2 2" xfId="494"/>
    <cellStyle name="Обычный 14 2 2 2" xfId="681"/>
    <cellStyle name="Обычный 14 2 3" xfId="621"/>
    <cellStyle name="Обычный 14 3" xfId="412"/>
    <cellStyle name="Обычный 14 3 2" xfId="513"/>
    <cellStyle name="Обычный 14 3 2 2" xfId="700"/>
    <cellStyle name="Обычный 14 3 3" xfId="641"/>
    <cellStyle name="Обычный 14 4" xfId="474"/>
    <cellStyle name="Обычный 14 4 2" xfId="662"/>
    <cellStyle name="Обычный 14 5" xfId="590"/>
    <cellStyle name="Обычный 15" xfId="219"/>
    <cellStyle name="Обычный 15 2" xfId="387"/>
    <cellStyle name="Обычный 16" xfId="223"/>
    <cellStyle name="Обычный 16 2" xfId="388"/>
    <cellStyle name="Обычный 17" xfId="329"/>
    <cellStyle name="Обычный 17 2" xfId="398"/>
    <cellStyle name="Обычный 18" xfId="330"/>
    <cellStyle name="Обычный 18 2" xfId="399"/>
    <cellStyle name="Обычный 19" xfId="331"/>
    <cellStyle name="Обычный 19 2" xfId="400"/>
    <cellStyle name="Обычный 2" xfId="194"/>
    <cellStyle name="Обычный 2 2" xfId="207"/>
    <cellStyle name="Обычный 2 2 3" xfId="200"/>
    <cellStyle name="Обычный 2 3" xfId="422"/>
    <cellStyle name="Обычный 20" xfId="332"/>
    <cellStyle name="Обычный 20 2" xfId="401"/>
    <cellStyle name="Обычный 21" xfId="333"/>
    <cellStyle name="Обычный 21 2" xfId="402"/>
    <cellStyle name="Обычный 22" xfId="423"/>
    <cellStyle name="Обычный 22 2" xfId="523"/>
    <cellStyle name="Обычный 3" xfId="196"/>
    <cellStyle name="Обычный 3 2" xfId="280"/>
    <cellStyle name="Обычный 3 2 2" xfId="389"/>
    <cellStyle name="Обычный 3 2 2 2" xfId="495"/>
    <cellStyle name="Обычный 3 2 2 2 2" xfId="682"/>
    <cellStyle name="Обычный 3 2 2 3" xfId="622"/>
    <cellStyle name="Обычный 3 2 3" xfId="413"/>
    <cellStyle name="Обычный 3 2 3 2" xfId="514"/>
    <cellStyle name="Обычный 3 2 3 2 2" xfId="701"/>
    <cellStyle name="Обычный 3 2 3 3" xfId="642"/>
    <cellStyle name="Обычный 3 2 4" xfId="476"/>
    <cellStyle name="Обычный 3 2 4 2" xfId="663"/>
    <cellStyle name="Обычный 3 2 5" xfId="596"/>
    <cellStyle name="Обычный 3 3" xfId="375"/>
    <cellStyle name="Обычный 3 3 2" xfId="485"/>
    <cellStyle name="Обычный 3 3 2 2" xfId="672"/>
    <cellStyle name="Обычный 3 3 3" xfId="612"/>
    <cellStyle name="Обычный 3 4" xfId="403"/>
    <cellStyle name="Обычный 3 4 2" xfId="504"/>
    <cellStyle name="Обычный 3 4 2 2" xfId="691"/>
    <cellStyle name="Обычный 3 4 3" xfId="632"/>
    <cellStyle name="Обычный 3 5" xfId="465"/>
    <cellStyle name="Обычный 3 5 2" xfId="653"/>
    <cellStyle name="Обычный 3 6" xfId="578"/>
    <cellStyle name="Обычный 4" xfId="198"/>
    <cellStyle name="Обычный 5" xfId="202"/>
    <cellStyle name="Обычный 5 2" xfId="284"/>
    <cellStyle name="Обычный 5 2 2" xfId="391"/>
    <cellStyle name="Обычный 5 2 2 2" xfId="497"/>
    <cellStyle name="Обычный 5 2 2 2 2" xfId="684"/>
    <cellStyle name="Обычный 5 2 2 3" xfId="624"/>
    <cellStyle name="Обычный 5 2 3" xfId="415"/>
    <cellStyle name="Обычный 5 2 3 2" xfId="516"/>
    <cellStyle name="Обычный 5 2 3 2 2" xfId="703"/>
    <cellStyle name="Обычный 5 2 3 3" xfId="644"/>
    <cellStyle name="Обычный 5 2 4" xfId="478"/>
    <cellStyle name="Обычный 5 2 4 2" xfId="665"/>
    <cellStyle name="Обычный 5 2 5" xfId="598"/>
    <cellStyle name="Обычный 5 3" xfId="377"/>
    <cellStyle name="Обычный 5 3 2" xfId="487"/>
    <cellStyle name="Обычный 5 3 2 2" xfId="674"/>
    <cellStyle name="Обычный 5 3 3" xfId="614"/>
    <cellStyle name="Обычный 5 4" xfId="405"/>
    <cellStyle name="Обычный 5 4 2" xfId="506"/>
    <cellStyle name="Обычный 5 4 2 2" xfId="693"/>
    <cellStyle name="Обычный 5 4 3" xfId="634"/>
    <cellStyle name="Обычный 5 5" xfId="467"/>
    <cellStyle name="Обычный 5 5 2" xfId="655"/>
    <cellStyle name="Обычный 5 6" xfId="582"/>
    <cellStyle name="Обычный 6" xfId="208"/>
    <cellStyle name="Обычный 6 2" xfId="286"/>
    <cellStyle name="Обычный 6 2 2" xfId="393"/>
    <cellStyle name="Обычный 6 2 2 2" xfId="499"/>
    <cellStyle name="Обычный 6 2 2 2 2" xfId="686"/>
    <cellStyle name="Обычный 6 2 2 3" xfId="626"/>
    <cellStyle name="Обычный 6 2 3" xfId="417"/>
    <cellStyle name="Обычный 6 2 3 2" xfId="518"/>
    <cellStyle name="Обычный 6 2 3 2 2" xfId="705"/>
    <cellStyle name="Обычный 6 2 3 3" xfId="646"/>
    <cellStyle name="Обычный 6 2 4" xfId="480"/>
    <cellStyle name="Обычный 6 2 4 2" xfId="667"/>
    <cellStyle name="Обычный 6 2 5" xfId="600"/>
    <cellStyle name="Обычный 6 3" xfId="379"/>
    <cellStyle name="Обычный 6 3 2" xfId="489"/>
    <cellStyle name="Обычный 6 3 2 2" xfId="676"/>
    <cellStyle name="Обычный 6 3 3" xfId="616"/>
    <cellStyle name="Обычный 6 4" xfId="407"/>
    <cellStyle name="Обычный 6 4 2" xfId="508"/>
    <cellStyle name="Обычный 6 4 2 2" xfId="695"/>
    <cellStyle name="Обычный 6 4 3" xfId="636"/>
    <cellStyle name="Обычный 6 5" xfId="469"/>
    <cellStyle name="Обычный 6 5 2" xfId="657"/>
    <cellStyle name="Обычный 6 6" xfId="585"/>
    <cellStyle name="Обычный 7" xfId="209"/>
    <cellStyle name="Обычный 7 2" xfId="287"/>
    <cellStyle name="Обычный 7 2 2" xfId="394"/>
    <cellStyle name="Обычный 7 2 2 2" xfId="500"/>
    <cellStyle name="Обычный 7 2 2 2 2" xfId="687"/>
    <cellStyle name="Обычный 7 2 2 3" xfId="627"/>
    <cellStyle name="Обычный 7 2 3" xfId="418"/>
    <cellStyle name="Обычный 7 2 3 2" xfId="519"/>
    <cellStyle name="Обычный 7 2 3 2 2" xfId="706"/>
    <cellStyle name="Обычный 7 2 3 3" xfId="647"/>
    <cellStyle name="Обычный 7 2 4" xfId="481"/>
    <cellStyle name="Обычный 7 2 4 2" xfId="668"/>
    <cellStyle name="Обычный 7 2 5" xfId="601"/>
    <cellStyle name="Обычный 7 3" xfId="380"/>
    <cellStyle name="Обычный 7 3 2" xfId="490"/>
    <cellStyle name="Обычный 7 3 2 2" xfId="677"/>
    <cellStyle name="Обычный 7 3 3" xfId="617"/>
    <cellStyle name="Обычный 7 4" xfId="408"/>
    <cellStyle name="Обычный 7 4 2" xfId="509"/>
    <cellStyle name="Обычный 7 4 2 2" xfId="696"/>
    <cellStyle name="Обычный 7 4 3" xfId="637"/>
    <cellStyle name="Обычный 7 5" xfId="470"/>
    <cellStyle name="Обычный 7 5 2" xfId="658"/>
    <cellStyle name="Обычный 7 6" xfId="586"/>
    <cellStyle name="Обычный 8" xfId="210"/>
    <cellStyle name="Обычный 8 2" xfId="288"/>
    <cellStyle name="Обычный 8 2 2" xfId="395"/>
    <cellStyle name="Обычный 8 2 2 2" xfId="501"/>
    <cellStyle name="Обычный 8 2 2 2 2" xfId="688"/>
    <cellStyle name="Обычный 8 2 2 3" xfId="628"/>
    <cellStyle name="Обычный 8 2 3" xfId="419"/>
    <cellStyle name="Обычный 8 2 3 2" xfId="520"/>
    <cellStyle name="Обычный 8 2 3 2 2" xfId="707"/>
    <cellStyle name="Обычный 8 2 3 3" xfId="648"/>
    <cellStyle name="Обычный 8 2 4" xfId="482"/>
    <cellStyle name="Обычный 8 2 4 2" xfId="669"/>
    <cellStyle name="Обычный 8 2 5" xfId="602"/>
    <cellStyle name="Обычный 8 3" xfId="381"/>
    <cellStyle name="Обычный 8 3 2" xfId="491"/>
    <cellStyle name="Обычный 8 3 2 2" xfId="678"/>
    <cellStyle name="Обычный 8 3 3" xfId="618"/>
    <cellStyle name="Обычный 8 4" xfId="409"/>
    <cellStyle name="Обычный 8 4 2" xfId="510"/>
    <cellStyle name="Обычный 8 4 2 2" xfId="697"/>
    <cellStyle name="Обычный 8 4 3" xfId="638"/>
    <cellStyle name="Обычный 8 5" xfId="471"/>
    <cellStyle name="Обычный 8 5 2" xfId="659"/>
    <cellStyle name="Обычный 8 6" xfId="587"/>
    <cellStyle name="Обычный 9" xfId="211"/>
    <cellStyle name="Обычный__ОТЧЕТ2О" xfId="43"/>
    <cellStyle name="Обычный_табл 13" xfId="44"/>
    <cellStyle name="Обычный_табл 2" xfId="45"/>
    <cellStyle name="Плохой" xfId="46" builtinId="27" customBuiltin="1"/>
    <cellStyle name="Плохой 2" xfId="89"/>
    <cellStyle name="Плохой 2 2" xfId="184"/>
    <cellStyle name="Плохой 3" xfId="130"/>
    <cellStyle name="Плохой 4" xfId="259"/>
    <cellStyle name="Плохой 5" xfId="369"/>
    <cellStyle name="Плохой 6" xfId="459"/>
    <cellStyle name="Плохой 7" xfId="560"/>
    <cellStyle name="Плохой 8" xfId="572"/>
    <cellStyle name="Пояснение" xfId="47" builtinId="53" customBuiltin="1"/>
    <cellStyle name="Пояснение 2" xfId="90"/>
    <cellStyle name="Пояснение 2 2" xfId="185"/>
    <cellStyle name="Пояснение 3" xfId="131"/>
    <cellStyle name="Пояснение 4" xfId="260"/>
    <cellStyle name="Пояснение 5" xfId="370"/>
    <cellStyle name="Пояснение 6" xfId="460"/>
    <cellStyle name="Пояснение 7" xfId="561"/>
    <cellStyle name="Пояснение 8" xfId="595"/>
    <cellStyle name="Примечание" xfId="48" builtinId="10" customBuiltin="1"/>
    <cellStyle name="Примечание 2" xfId="91"/>
    <cellStyle name="Примечание 2 2" xfId="186"/>
    <cellStyle name="Примечание 3" xfId="132"/>
    <cellStyle name="Примечание 4" xfId="261"/>
    <cellStyle name="Примечание 5" xfId="371"/>
    <cellStyle name="Примечание 6" xfId="461"/>
    <cellStyle name="Примечание 7" xfId="562"/>
    <cellStyle name="Примечание 8" xfId="752"/>
    <cellStyle name="Процентный 2" xfId="137"/>
    <cellStyle name="Процентный 2 2" xfId="190"/>
    <cellStyle name="Процентный 3" xfId="195"/>
    <cellStyle name="Процентный 3 2" xfId="279"/>
    <cellStyle name="Связанная ячейка" xfId="49" builtinId="24" customBuiltin="1"/>
    <cellStyle name="Связанная ячейка 2" xfId="92"/>
    <cellStyle name="Связанная ячейка 2 2" xfId="187"/>
    <cellStyle name="Связанная ячейка 3" xfId="133"/>
    <cellStyle name="Связанная ячейка 4" xfId="262"/>
    <cellStyle name="Связанная ячейка 5" xfId="372"/>
    <cellStyle name="Связанная ячейка 6" xfId="462"/>
    <cellStyle name="Связанная ячейка 7" xfId="563"/>
    <cellStyle name="Связанная ячейка 8" xfId="570"/>
    <cellStyle name="Стиль 1" xfId="1"/>
    <cellStyle name="Текст предупреждения" xfId="50" builtinId="11" customBuiltin="1"/>
    <cellStyle name="Текст предупреждения 2" xfId="93"/>
    <cellStyle name="Текст предупреждения 2 2" xfId="188"/>
    <cellStyle name="Текст предупреждения 3" xfId="134"/>
    <cellStyle name="Текст предупреждения 4" xfId="263"/>
    <cellStyle name="Текст предупреждения 5" xfId="373"/>
    <cellStyle name="Текст предупреждения 6" xfId="463"/>
    <cellStyle name="Текст предупреждения 7" xfId="564"/>
    <cellStyle name="Текст предупреждения 8" xfId="579"/>
    <cellStyle name="Тысячи [0]_Диалог Накладная" xfId="51"/>
    <cellStyle name="Тысячи_Диалог Накладная" xfId="52"/>
    <cellStyle name="Финансовый" xfId="524" builtinId="3"/>
    <cellStyle name="Финансовый [0] 2" xfId="193"/>
    <cellStyle name="Финансовый [0] 2 10" xfId="147"/>
    <cellStyle name="Финансовый [0] 2 10 2" xfId="274"/>
    <cellStyle name="Финансовый [0] 2 11" xfId="148"/>
    <cellStyle name="Финансовый [0] 2 11 2" xfId="275"/>
    <cellStyle name="Финансовый [0] 2 12" xfId="218"/>
    <cellStyle name="Финансовый [0] 2 13" xfId="222"/>
    <cellStyle name="Финансовый [0] 2 14" xfId="278"/>
    <cellStyle name="Финансовый [0] 2 2" xfId="138"/>
    <cellStyle name="Финансовый [0] 2 2 2" xfId="265"/>
    <cellStyle name="Финансовый [0] 2 3" xfId="140"/>
    <cellStyle name="Финансовый [0] 2 3 2" xfId="267"/>
    <cellStyle name="Финансовый [0] 2 4" xfId="141"/>
    <cellStyle name="Финансовый [0] 2 4 2" xfId="268"/>
    <cellStyle name="Финансовый [0] 2 5" xfId="142"/>
    <cellStyle name="Финансовый [0] 2 5 2" xfId="269"/>
    <cellStyle name="Финансовый [0] 2 6" xfId="143"/>
    <cellStyle name="Финансовый [0] 2 6 2" xfId="270"/>
    <cellStyle name="Финансовый [0] 2 7" xfId="144"/>
    <cellStyle name="Финансовый [0] 2 7 2" xfId="271"/>
    <cellStyle name="Финансовый [0] 2 8" xfId="145"/>
    <cellStyle name="Финансовый [0] 2 8 2" xfId="272"/>
    <cellStyle name="Финансовый [0] 2 9" xfId="146"/>
    <cellStyle name="Финансовый [0] 2 9 2" xfId="273"/>
    <cellStyle name="Финансовый [0] 3" xfId="216"/>
    <cellStyle name="Финансовый [0] 3 2" xfId="282"/>
    <cellStyle name="Финансовый [0] 4" xfId="220"/>
    <cellStyle name="Финансовый 10" xfId="386"/>
    <cellStyle name="Финансовый 11" xfId="475"/>
    <cellStyle name="Финансовый 12" xfId="710"/>
    <cellStyle name="Финансовый 13" xfId="747"/>
    <cellStyle name="Финансовый 14" xfId="748"/>
    <cellStyle name="Финансовый 15" xfId="760"/>
    <cellStyle name="Финансовый 2" xfId="139"/>
    <cellStyle name="Финансовый 2 2" xfId="191"/>
    <cellStyle name="Финансовый 2 2 2" xfId="277"/>
    <cellStyle name="Финансовый 2 3" xfId="217"/>
    <cellStyle name="Финансовый 2 4" xfId="221"/>
    <cellStyle name="Финансовый 2 5" xfId="266"/>
    <cellStyle name="Финансовый 3" xfId="197"/>
    <cellStyle name="Финансовый 3 2" xfId="281"/>
    <cellStyle name="Финансовый 4" xfId="203"/>
    <cellStyle name="Финансовый 4 2" xfId="285"/>
    <cellStyle name="Финансовый 4 2 2" xfId="392"/>
    <cellStyle name="Финансовый 4 2 2 2" xfId="498"/>
    <cellStyle name="Финансовый 4 2 2 2 2" xfId="685"/>
    <cellStyle name="Финансовый 4 2 2 3" xfId="625"/>
    <cellStyle name="Финансовый 4 2 3" xfId="416"/>
    <cellStyle name="Финансовый 4 2 3 2" xfId="517"/>
    <cellStyle name="Финансовый 4 2 3 2 2" xfId="704"/>
    <cellStyle name="Финансовый 4 2 3 3" xfId="645"/>
    <cellStyle name="Финансовый 4 2 4" xfId="479"/>
    <cellStyle name="Финансовый 4 2 4 2" xfId="666"/>
    <cellStyle name="Финансовый 4 2 5" xfId="599"/>
    <cellStyle name="Финансовый 4 3" xfId="378"/>
    <cellStyle name="Финансовый 4 3 2" xfId="488"/>
    <cellStyle name="Финансовый 4 3 2 2" xfId="675"/>
    <cellStyle name="Финансовый 4 3 3" xfId="615"/>
    <cellStyle name="Финансовый 4 4" xfId="406"/>
    <cellStyle name="Финансовый 4 4 2" xfId="507"/>
    <cellStyle name="Финансовый 4 4 2 2" xfId="694"/>
    <cellStyle name="Финансовый 4 4 3" xfId="635"/>
    <cellStyle name="Финансовый 4 5" xfId="468"/>
    <cellStyle name="Финансовый 4 5 2" xfId="656"/>
    <cellStyle name="Финансовый 4 6" xfId="583"/>
    <cellStyle name="Финансовый 5" xfId="212"/>
    <cellStyle name="Финансовый 5 2" xfId="289"/>
    <cellStyle name="Финансовый 5 2 2" xfId="396"/>
    <cellStyle name="Финансовый 5 2 2 2" xfId="502"/>
    <cellStyle name="Финансовый 5 2 2 2 2" xfId="689"/>
    <cellStyle name="Финансовый 5 2 2 3" xfId="629"/>
    <cellStyle name="Финансовый 5 2 3" xfId="420"/>
    <cellStyle name="Финансовый 5 2 3 2" xfId="521"/>
    <cellStyle name="Финансовый 5 2 3 2 2" xfId="708"/>
    <cellStyle name="Финансовый 5 2 3 3" xfId="649"/>
    <cellStyle name="Финансовый 5 2 4" xfId="483"/>
    <cellStyle name="Финансовый 5 2 4 2" xfId="670"/>
    <cellStyle name="Финансовый 5 2 5" xfId="603"/>
    <cellStyle name="Финансовый 5 3" xfId="382"/>
    <cellStyle name="Финансовый 5 3 2" xfId="492"/>
    <cellStyle name="Финансовый 5 3 2 2" xfId="679"/>
    <cellStyle name="Финансовый 5 3 3" xfId="619"/>
    <cellStyle name="Финансовый 5 4" xfId="410"/>
    <cellStyle name="Финансовый 5 4 2" xfId="511"/>
    <cellStyle name="Финансовый 5 4 2 2" xfId="698"/>
    <cellStyle name="Финансовый 5 4 3" xfId="639"/>
    <cellStyle name="Финансовый 5 5" xfId="472"/>
    <cellStyle name="Финансовый 5 5 2" xfId="660"/>
    <cellStyle name="Финансовый 5 6" xfId="588"/>
    <cellStyle name="Финансовый 6" xfId="213"/>
    <cellStyle name="Финансовый 6 2" xfId="290"/>
    <cellStyle name="Финансовый 6 2 2" xfId="397"/>
    <cellStyle name="Финансовый 6 2 2 2" xfId="503"/>
    <cellStyle name="Финансовый 6 2 2 2 2" xfId="690"/>
    <cellStyle name="Финансовый 6 2 2 3" xfId="630"/>
    <cellStyle name="Финансовый 6 2 3" xfId="421"/>
    <cellStyle name="Финансовый 6 2 3 2" xfId="522"/>
    <cellStyle name="Финансовый 6 2 3 2 2" xfId="709"/>
    <cellStyle name="Финансовый 6 2 3 3" xfId="650"/>
    <cellStyle name="Финансовый 6 2 4" xfId="484"/>
    <cellStyle name="Финансовый 6 2 4 2" xfId="671"/>
    <cellStyle name="Финансовый 6 2 5" xfId="604"/>
    <cellStyle name="Финансовый 6 3" xfId="383"/>
    <cellStyle name="Финансовый 6 3 2" xfId="493"/>
    <cellStyle name="Финансовый 6 3 2 2" xfId="680"/>
    <cellStyle name="Финансовый 6 3 3" xfId="620"/>
    <cellStyle name="Финансовый 6 4" xfId="411"/>
    <cellStyle name="Финансовый 6 4 2" xfId="512"/>
    <cellStyle name="Финансовый 6 4 2 2" xfId="699"/>
    <cellStyle name="Финансовый 6 4 3" xfId="640"/>
    <cellStyle name="Финансовый 6 5" xfId="473"/>
    <cellStyle name="Финансовый 6 5 2" xfId="661"/>
    <cellStyle name="Финансовый 6 6" xfId="589"/>
    <cellStyle name="Финансовый 7" xfId="291"/>
    <cellStyle name="Финансовый 8" xfId="310"/>
    <cellStyle name="Финансовый 9" xfId="328"/>
    <cellStyle name="Хороший" xfId="53" builtinId="26" customBuiltin="1"/>
    <cellStyle name="Хороший 2" xfId="94"/>
    <cellStyle name="Хороший 2 2" xfId="189"/>
    <cellStyle name="Хороший 3" xfId="135"/>
    <cellStyle name="Хороший 4" xfId="264"/>
    <cellStyle name="Хороший 5" xfId="374"/>
    <cellStyle name="Хороший 6" xfId="464"/>
    <cellStyle name="Хороший 7" xfId="565"/>
    <cellStyle name="Хороший 8" xfId="651"/>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95250</xdr:rowOff>
    </xdr:from>
    <xdr:to>
      <xdr:col>9</xdr:col>
      <xdr:colOff>0</xdr:colOff>
      <xdr:row>5</xdr:row>
      <xdr:rowOff>95250</xdr:rowOff>
    </xdr:to>
    <xdr:sp macro="" textlink="">
      <xdr:nvSpPr>
        <xdr:cNvPr id="2"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3"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4"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5"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42"/>
  <sheetViews>
    <sheetView tabSelected="1" view="pageBreakPreview" zoomScale="85" zoomScaleNormal="85" zoomScaleSheetLayoutView="85" workbookViewId="0">
      <selection activeCell="P15" sqref="P15"/>
    </sheetView>
  </sheetViews>
  <sheetFormatPr defaultRowHeight="14.25" x14ac:dyDescent="0.2"/>
  <cols>
    <col min="1" max="1" width="35.85546875" style="1" customWidth="1"/>
    <col min="2" max="6" width="16.28515625" style="2" customWidth="1"/>
    <col min="7" max="7" width="39.28515625" style="1" customWidth="1"/>
    <col min="8" max="8" width="9.140625" style="1"/>
    <col min="9" max="9" width="9.28515625" style="1" bestFit="1" customWidth="1"/>
    <col min="10" max="10" width="10.140625" style="1" bestFit="1" customWidth="1"/>
    <col min="11" max="16384" width="9.140625" style="1"/>
  </cols>
  <sheetData>
    <row r="1" spans="1:12" s="39" customFormat="1" ht="15" x14ac:dyDescent="0.2">
      <c r="A1" s="39" t="s">
        <v>190</v>
      </c>
      <c r="B1" s="143"/>
      <c r="C1" s="143"/>
      <c r="D1" s="143"/>
      <c r="E1" s="143"/>
      <c r="F1" s="143"/>
      <c r="G1" s="145" t="s">
        <v>191</v>
      </c>
    </row>
    <row r="2" spans="1:12" ht="8.4499999999999993" customHeight="1" x14ac:dyDescent="0.2">
      <c r="G2" s="3"/>
    </row>
    <row r="3" spans="1:12" ht="15" x14ac:dyDescent="0.25">
      <c r="A3" s="927" t="s">
        <v>482</v>
      </c>
      <c r="B3" s="927"/>
      <c r="C3" s="927"/>
      <c r="D3" s="927"/>
      <c r="E3" s="927"/>
      <c r="F3" s="927"/>
      <c r="G3" s="927"/>
    </row>
    <row r="4" spans="1:12" ht="15" x14ac:dyDescent="0.25">
      <c r="A4" s="927" t="s">
        <v>506</v>
      </c>
      <c r="B4" s="927"/>
      <c r="C4" s="927"/>
      <c r="D4" s="927"/>
      <c r="E4" s="927"/>
      <c r="F4" s="927"/>
      <c r="G4" s="927"/>
    </row>
    <row r="6" spans="1:12" ht="67.7" customHeight="1" x14ac:dyDescent="0.2">
      <c r="A6" s="130" t="s">
        <v>507</v>
      </c>
      <c r="B6" s="130" t="s">
        <v>3196</v>
      </c>
      <c r="C6" s="130" t="s">
        <v>3195</v>
      </c>
      <c r="D6" s="130" t="s">
        <v>3194</v>
      </c>
      <c r="E6" s="130" t="s">
        <v>3193</v>
      </c>
      <c r="F6" s="130" t="s">
        <v>3578</v>
      </c>
      <c r="G6" s="130" t="s">
        <v>343</v>
      </c>
    </row>
    <row r="7" spans="1:12" s="66" customFormat="1" ht="15" x14ac:dyDescent="0.2">
      <c r="A7" s="151">
        <v>1</v>
      </c>
      <c r="B7" s="179">
        <v>2</v>
      </c>
      <c r="C7" s="179">
        <v>3</v>
      </c>
      <c r="D7" s="179">
        <v>4</v>
      </c>
      <c r="E7" s="179">
        <v>5</v>
      </c>
      <c r="F7" s="179">
        <v>6</v>
      </c>
      <c r="G7" s="179">
        <v>7</v>
      </c>
      <c r="K7" s="106"/>
      <c r="L7" s="98"/>
    </row>
    <row r="8" spans="1:12" ht="30" x14ac:dyDescent="0.2">
      <c r="A8" s="4" t="s">
        <v>2287</v>
      </c>
      <c r="B8" s="228">
        <v>46971.199999999997</v>
      </c>
      <c r="C8" s="228">
        <v>54378.9</v>
      </c>
      <c r="D8" s="308">
        <v>61819.536399999997</v>
      </c>
      <c r="E8" s="228">
        <v>69532.626499999998</v>
      </c>
      <c r="F8" s="228" t="s">
        <v>3586</v>
      </c>
      <c r="G8" s="5" t="s">
        <v>3582</v>
      </c>
      <c r="J8" s="199"/>
    </row>
    <row r="9" spans="1:12" ht="32.25" customHeight="1" x14ac:dyDescent="0.2">
      <c r="A9" s="6" t="s">
        <v>411</v>
      </c>
      <c r="B9" s="230">
        <v>101.1</v>
      </c>
      <c r="C9" s="231">
        <v>104</v>
      </c>
      <c r="D9" s="231">
        <v>104.1</v>
      </c>
      <c r="E9" s="231">
        <v>104.5</v>
      </c>
      <c r="F9" s="231">
        <v>97.2</v>
      </c>
      <c r="G9" s="7" t="s">
        <v>207</v>
      </c>
    </row>
    <row r="10" spans="1:12" ht="30" x14ac:dyDescent="0.2">
      <c r="A10" s="8" t="s">
        <v>150</v>
      </c>
      <c r="B10" s="228">
        <v>19026.8</v>
      </c>
      <c r="C10" s="228">
        <v>22790.208999999999</v>
      </c>
      <c r="D10" s="228">
        <v>27218.062999999998</v>
      </c>
      <c r="E10" s="228">
        <v>29380.342000000001</v>
      </c>
      <c r="F10" s="228">
        <v>21437</v>
      </c>
      <c r="G10" s="8" t="s">
        <v>545</v>
      </c>
    </row>
    <row r="11" spans="1:12" ht="28.5" x14ac:dyDescent="0.2">
      <c r="A11" s="6" t="s">
        <v>2279</v>
      </c>
      <c r="B11" s="229">
        <v>98.9</v>
      </c>
      <c r="C11" s="229">
        <v>107.3</v>
      </c>
      <c r="D11" s="229">
        <v>104.4</v>
      </c>
      <c r="E11" s="229">
        <v>104.1</v>
      </c>
      <c r="F11" s="229">
        <v>47.820985285850682</v>
      </c>
      <c r="G11" s="6" t="s">
        <v>207</v>
      </c>
    </row>
    <row r="12" spans="1:12" ht="30" x14ac:dyDescent="0.2">
      <c r="A12" s="8" t="s">
        <v>2278</v>
      </c>
      <c r="B12" s="228">
        <v>9308.48518668416</v>
      </c>
      <c r="C12" s="228">
        <v>11567.691455080099</v>
      </c>
      <c r="D12" s="228">
        <v>10808.572891390801</v>
      </c>
      <c r="E12" s="228">
        <v>12758.4791813212</v>
      </c>
      <c r="F12" s="228">
        <f>'табл 3'!F9/1000</f>
        <v>11098.7915925257</v>
      </c>
      <c r="G12" s="162" t="s">
        <v>821</v>
      </c>
    </row>
    <row r="13" spans="1:12" x14ac:dyDescent="0.2">
      <c r="A13" s="6" t="s">
        <v>85</v>
      </c>
      <c r="B13" s="229">
        <v>19.817431078371769</v>
      </c>
      <c r="C13" s="229">
        <v>21.272406084042647</v>
      </c>
      <c r="D13" s="232">
        <v>17.484073030658966</v>
      </c>
      <c r="E13" s="232">
        <v>18.50224080915071</v>
      </c>
      <c r="F13" s="229">
        <v>24.758835165223438</v>
      </c>
      <c r="G13" s="107" t="s">
        <v>86</v>
      </c>
    </row>
    <row r="14" spans="1:12" ht="30" x14ac:dyDescent="0.2">
      <c r="A14" s="8" t="s">
        <v>2280</v>
      </c>
      <c r="B14" s="228">
        <v>9433.7448919866401</v>
      </c>
      <c r="C14" s="228">
        <v>12485.3781000244</v>
      </c>
      <c r="D14" s="228">
        <v>11346.0543608034</v>
      </c>
      <c r="E14" s="228">
        <v>13535.5813367589</v>
      </c>
      <c r="F14" s="228">
        <f>'табл 3'!F19/1000</f>
        <v>12901.081146394101</v>
      </c>
      <c r="G14" s="10" t="s">
        <v>519</v>
      </c>
      <c r="J14" s="199"/>
      <c r="L14" s="200"/>
    </row>
    <row r="15" spans="1:12" x14ac:dyDescent="0.2">
      <c r="A15" s="6" t="s">
        <v>85</v>
      </c>
      <c r="B15" s="229">
        <v>20.084104498046976</v>
      </c>
      <c r="C15" s="233">
        <v>22.959985930459172</v>
      </c>
      <c r="D15" s="232">
        <v>18.353509297432065</v>
      </c>
      <c r="E15" s="232">
        <v>19.629187916943025</v>
      </c>
      <c r="F15" s="229">
        <v>28.779326009855762</v>
      </c>
      <c r="G15" s="107" t="s">
        <v>86</v>
      </c>
    </row>
    <row r="16" spans="1:12" ht="30" x14ac:dyDescent="0.2">
      <c r="A16" s="8" t="s">
        <v>266</v>
      </c>
      <c r="B16" s="228">
        <v>249.84219262131001</v>
      </c>
      <c r="C16" s="228">
        <v>201.45132157984</v>
      </c>
      <c r="D16" s="228">
        <v>162.839576206</v>
      </c>
      <c r="E16" s="228">
        <v>262.88083721708</v>
      </c>
      <c r="F16" s="228">
        <f>'табл 3'!F35/1000</f>
        <v>262.80411650798999</v>
      </c>
      <c r="G16" s="513" t="s">
        <v>2277</v>
      </c>
    </row>
    <row r="17" spans="1:9" x14ac:dyDescent="0.2">
      <c r="A17" s="6" t="s">
        <v>85</v>
      </c>
      <c r="B17" s="229">
        <v>0.53190506655420777</v>
      </c>
      <c r="C17" s="229">
        <v>0.3704589057768698</v>
      </c>
      <c r="D17" s="232">
        <v>0.26341118955075182</v>
      </c>
      <c r="E17" s="232">
        <v>0.38122761225510615</v>
      </c>
      <c r="F17" s="229">
        <v>0.58625515643931414</v>
      </c>
      <c r="G17" s="107" t="s">
        <v>86</v>
      </c>
    </row>
    <row r="18" spans="1:9" ht="45" customHeight="1" x14ac:dyDescent="0.2">
      <c r="A18" s="310" t="s">
        <v>54</v>
      </c>
      <c r="B18" s="228">
        <v>362.61572724180002</v>
      </c>
      <c r="C18" s="228">
        <v>336.18180879317998</v>
      </c>
      <c r="D18" s="228">
        <v>132.75129118999999</v>
      </c>
      <c r="E18" s="228">
        <v>245.32372572150001</v>
      </c>
      <c r="F18" s="228">
        <f>'табл 3'!F38/1000</f>
        <v>300.54396209957002</v>
      </c>
      <c r="G18" s="163" t="s">
        <v>161</v>
      </c>
    </row>
    <row r="19" spans="1:9" x14ac:dyDescent="0.2">
      <c r="A19" s="6" t="s">
        <v>85</v>
      </c>
      <c r="B19" s="229">
        <v>0.77199587671126146</v>
      </c>
      <c r="C19" s="229">
        <v>0.61822153387190126</v>
      </c>
      <c r="D19" s="232">
        <v>0.21474003028919508</v>
      </c>
      <c r="E19" s="232">
        <v>0.35576643461883167</v>
      </c>
      <c r="F19" s="229">
        <v>0.67044401685472788</v>
      </c>
      <c r="G19" s="107" t="s">
        <v>86</v>
      </c>
    </row>
    <row r="20" spans="1:9" ht="36" customHeight="1" x14ac:dyDescent="0.2">
      <c r="A20" s="8" t="s">
        <v>144</v>
      </c>
      <c r="B20" s="228">
        <v>-737.71762516558999</v>
      </c>
      <c r="C20" s="228">
        <v>-1455.3197753173699</v>
      </c>
      <c r="D20" s="228">
        <v>-833.07233680799993</v>
      </c>
      <c r="E20" s="228">
        <v>-1285.3067183763001</v>
      </c>
      <c r="F20" s="228">
        <f>'табл 3'!F41/1000</f>
        <v>-2365.6376324759699</v>
      </c>
      <c r="G20" s="163" t="s">
        <v>725</v>
      </c>
    </row>
    <row r="21" spans="1:9" x14ac:dyDescent="0.2">
      <c r="A21" s="6" t="s">
        <v>85</v>
      </c>
      <c r="B21" s="230">
        <v>-1.5705743629406743</v>
      </c>
      <c r="C21" s="233">
        <v>-2.676260286065387</v>
      </c>
      <c r="D21" s="232">
        <v>-1.3475874866120801</v>
      </c>
      <c r="E21" s="232">
        <v>-1.8639411546662821</v>
      </c>
      <c r="F21" s="229">
        <v>-5.2771900179263893</v>
      </c>
      <c r="G21" s="6" t="s">
        <v>86</v>
      </c>
    </row>
    <row r="22" spans="1:9" ht="14.25" customHeight="1" x14ac:dyDescent="0.2">
      <c r="A22" s="8" t="s">
        <v>123</v>
      </c>
      <c r="B22" s="229"/>
      <c r="C22" s="229"/>
      <c r="D22" s="229"/>
      <c r="E22" s="229"/>
      <c r="F22" s="229"/>
      <c r="G22" s="10" t="s">
        <v>22</v>
      </c>
    </row>
    <row r="23" spans="1:9" ht="30" customHeight="1" x14ac:dyDescent="0.2">
      <c r="A23" s="6" t="s">
        <v>504</v>
      </c>
      <c r="B23" s="229">
        <v>108.5</v>
      </c>
      <c r="C23" s="229">
        <v>107.1</v>
      </c>
      <c r="D23" s="229">
        <v>105.3</v>
      </c>
      <c r="E23" s="229">
        <v>105.4</v>
      </c>
      <c r="F23" s="229">
        <v>105.5</v>
      </c>
      <c r="G23" s="9" t="s">
        <v>2164</v>
      </c>
    </row>
    <row r="24" spans="1:9" ht="42.75" customHeight="1" x14ac:dyDescent="0.2">
      <c r="A24" s="6" t="s">
        <v>2281</v>
      </c>
      <c r="B24" s="229">
        <v>114.6</v>
      </c>
      <c r="C24" s="229">
        <v>107.4</v>
      </c>
      <c r="D24" s="229">
        <v>106</v>
      </c>
      <c r="E24" s="229">
        <v>105.3</v>
      </c>
      <c r="F24" s="229">
        <v>106.7</v>
      </c>
      <c r="G24" s="107" t="s">
        <v>498</v>
      </c>
    </row>
    <row r="25" spans="1:9" ht="32.25" customHeight="1" x14ac:dyDescent="0.2">
      <c r="A25" s="10" t="s">
        <v>2282</v>
      </c>
      <c r="B25" s="234">
        <v>142898</v>
      </c>
      <c r="C25" s="234">
        <v>150827</v>
      </c>
      <c r="D25" s="234">
        <v>162267</v>
      </c>
      <c r="E25" s="234">
        <v>186815</v>
      </c>
      <c r="F25" s="234">
        <v>209818</v>
      </c>
      <c r="G25" s="10" t="s">
        <v>822</v>
      </c>
    </row>
    <row r="26" spans="1:9" ht="28.5" x14ac:dyDescent="0.2">
      <c r="A26" s="6" t="s">
        <v>2283</v>
      </c>
      <c r="B26" s="229">
        <v>113.4</v>
      </c>
      <c r="C26" s="243">
        <v>105.5</v>
      </c>
      <c r="D26" s="243">
        <v>108.4</v>
      </c>
      <c r="E26" s="243">
        <v>114.8</v>
      </c>
      <c r="F26" s="243">
        <v>112.1</v>
      </c>
      <c r="G26" s="107" t="s">
        <v>207</v>
      </c>
      <c r="H26" s="1" t="s">
        <v>707</v>
      </c>
    </row>
    <row r="27" spans="1:9" ht="17.25" x14ac:dyDescent="0.2">
      <c r="A27" s="8" t="s">
        <v>499</v>
      </c>
      <c r="B27" s="63">
        <v>36736.9</v>
      </c>
      <c r="C27" s="244">
        <v>48503.3</v>
      </c>
      <c r="D27" s="244">
        <v>61111.199999999997</v>
      </c>
      <c r="E27" s="244">
        <v>58065.599999999999</v>
      </c>
      <c r="F27" s="244" t="s">
        <v>3580</v>
      </c>
      <c r="G27" s="11" t="s">
        <v>500</v>
      </c>
      <c r="I27" s="124"/>
    </row>
    <row r="28" spans="1:9" ht="28.5" x14ac:dyDescent="0.2">
      <c r="A28" s="6" t="s">
        <v>2284</v>
      </c>
      <c r="B28" s="229">
        <v>79.900000000000006</v>
      </c>
      <c r="C28" s="579">
        <v>132</v>
      </c>
      <c r="D28" s="579">
        <v>126</v>
      </c>
      <c r="E28" s="579">
        <v>95</v>
      </c>
      <c r="F28" s="579">
        <v>82</v>
      </c>
      <c r="G28" s="107" t="s">
        <v>207</v>
      </c>
    </row>
    <row r="29" spans="1:9" ht="17.25" x14ac:dyDescent="0.2">
      <c r="A29" s="8" t="s">
        <v>147</v>
      </c>
      <c r="B29" s="63">
        <v>25376.7</v>
      </c>
      <c r="C29" s="244">
        <v>29599.599999999999</v>
      </c>
      <c r="D29" s="244">
        <v>33658.5</v>
      </c>
      <c r="E29" s="244">
        <v>39709.300000000003</v>
      </c>
      <c r="F29" s="244" t="s">
        <v>3581</v>
      </c>
      <c r="G29" s="11" t="s">
        <v>245</v>
      </c>
    </row>
    <row r="30" spans="1:9" ht="30.75" customHeight="1" x14ac:dyDescent="0.2">
      <c r="A30" s="6" t="s">
        <v>2283</v>
      </c>
      <c r="B30" s="229">
        <v>83</v>
      </c>
      <c r="C30" s="579">
        <v>116.6</v>
      </c>
      <c r="D30" s="579">
        <v>113.7</v>
      </c>
      <c r="E30" s="579">
        <v>118</v>
      </c>
      <c r="F30" s="579">
        <v>94.9</v>
      </c>
      <c r="G30" s="107" t="s">
        <v>207</v>
      </c>
      <c r="I30" s="124"/>
    </row>
    <row r="31" spans="1:9" ht="30" x14ac:dyDescent="0.2">
      <c r="A31" s="8" t="s">
        <v>2285</v>
      </c>
      <c r="B31" s="63">
        <v>11360.2</v>
      </c>
      <c r="C31" s="244">
        <v>18903.700000000004</v>
      </c>
      <c r="D31" s="244">
        <v>27452.699999999997</v>
      </c>
      <c r="E31" s="244">
        <v>18356.299999999996</v>
      </c>
      <c r="F31" s="244">
        <f>35328.5-27497.4</f>
        <v>7831.0999999999985</v>
      </c>
      <c r="G31" s="8" t="s">
        <v>2286</v>
      </c>
    </row>
    <row r="32" spans="1:9" ht="45" x14ac:dyDescent="0.2">
      <c r="A32" s="8" t="s">
        <v>11</v>
      </c>
      <c r="B32" s="235"/>
      <c r="C32" s="235"/>
      <c r="D32" s="235"/>
      <c r="E32" s="235"/>
      <c r="F32" s="235"/>
      <c r="G32" s="8" t="s">
        <v>234</v>
      </c>
    </row>
    <row r="33" spans="1:7" x14ac:dyDescent="0.2">
      <c r="A33" s="6" t="s">
        <v>574</v>
      </c>
      <c r="B33" s="229">
        <v>333.29</v>
      </c>
      <c r="C33" s="229">
        <v>332.33</v>
      </c>
      <c r="D33" s="229">
        <v>384.2</v>
      </c>
      <c r="E33" s="229">
        <v>381.18</v>
      </c>
      <c r="F33" s="229">
        <v>432.64</v>
      </c>
      <c r="G33" s="7" t="s">
        <v>135</v>
      </c>
    </row>
    <row r="34" spans="1:7" x14ac:dyDescent="0.2">
      <c r="A34" s="12" t="s">
        <v>136</v>
      </c>
      <c r="B34" s="236">
        <v>342.16</v>
      </c>
      <c r="C34" s="236">
        <v>326</v>
      </c>
      <c r="D34" s="309">
        <v>344.7</v>
      </c>
      <c r="E34" s="236">
        <v>382.75</v>
      </c>
      <c r="F34" s="236">
        <v>411.09</v>
      </c>
      <c r="G34" s="13" t="s">
        <v>242</v>
      </c>
    </row>
    <row r="35" spans="1:7" x14ac:dyDescent="0.2">
      <c r="A35" s="64"/>
      <c r="B35" s="65"/>
      <c r="C35" s="65"/>
      <c r="D35" s="65"/>
      <c r="E35" s="65"/>
      <c r="F35" s="65"/>
      <c r="G35" s="64"/>
    </row>
    <row r="36" spans="1:7" s="267" customFormat="1" ht="12.75" x14ac:dyDescent="0.2">
      <c r="A36" s="267" t="s">
        <v>611</v>
      </c>
      <c r="B36" s="131"/>
      <c r="C36" s="131"/>
      <c r="D36" s="131"/>
      <c r="F36" s="476"/>
    </row>
    <row r="37" spans="1:7" s="267" customFormat="1" ht="12.75" x14ac:dyDescent="0.2">
      <c r="A37" s="267" t="s">
        <v>53</v>
      </c>
      <c r="B37" s="131"/>
      <c r="C37" s="131"/>
      <c r="D37" s="131"/>
      <c r="F37" s="476"/>
    </row>
    <row r="38" spans="1:7" s="221" customFormat="1" ht="26.25" customHeight="1" x14ac:dyDescent="0.2">
      <c r="A38" s="928" t="s">
        <v>1745</v>
      </c>
      <c r="B38" s="928"/>
      <c r="C38" s="928"/>
      <c r="D38" s="928"/>
      <c r="E38" s="928"/>
      <c r="F38" s="512"/>
    </row>
    <row r="39" spans="1:7" s="267" customFormat="1" ht="12.75" x14ac:dyDescent="0.2">
      <c r="A39" s="267" t="s">
        <v>603</v>
      </c>
      <c r="B39" s="131"/>
      <c r="C39" s="131"/>
      <c r="D39" s="131"/>
      <c r="F39" s="476"/>
    </row>
    <row r="40" spans="1:7" s="267" customFormat="1" ht="12.75" x14ac:dyDescent="0.2">
      <c r="A40" s="14" t="s">
        <v>520</v>
      </c>
      <c r="B40" s="131"/>
      <c r="C40" s="131"/>
      <c r="D40" s="131"/>
      <c r="F40" s="476"/>
    </row>
    <row r="41" spans="1:7" ht="27" customHeight="1" x14ac:dyDescent="0.2">
      <c r="A41" s="929" t="s">
        <v>3587</v>
      </c>
      <c r="B41" s="929"/>
      <c r="C41" s="929"/>
      <c r="D41" s="929"/>
      <c r="E41" s="929"/>
      <c r="F41" s="929"/>
      <c r="G41" s="929"/>
    </row>
    <row r="42" spans="1:7" ht="27" customHeight="1" x14ac:dyDescent="0.2">
      <c r="A42" s="929" t="s">
        <v>3579</v>
      </c>
      <c r="B42" s="929"/>
      <c r="C42" s="929"/>
      <c r="D42" s="929"/>
      <c r="E42" s="929"/>
      <c r="F42" s="929"/>
      <c r="G42" s="929"/>
    </row>
  </sheetData>
  <mergeCells count="5">
    <mergeCell ref="A3:G3"/>
    <mergeCell ref="A4:G4"/>
    <mergeCell ref="A38:E38"/>
    <mergeCell ref="A42:G42"/>
    <mergeCell ref="A41:G41"/>
  </mergeCells>
  <pageMargins left="0.43" right="0.35" top="0.57999999999999996" bottom="0.41" header="0.49" footer="0.5"/>
  <pageSetup paperSize="9" scale="6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7"/>
  <sheetViews>
    <sheetView view="pageBreakPreview" zoomScale="85" zoomScaleNormal="85" zoomScaleSheetLayoutView="85" workbookViewId="0">
      <selection activeCell="E7" sqref="E7"/>
    </sheetView>
  </sheetViews>
  <sheetFormatPr defaultRowHeight="12.75" x14ac:dyDescent="0.2"/>
  <cols>
    <col min="1" max="1" width="38.5703125" style="131" customWidth="1"/>
    <col min="2" max="5" width="18.42578125" style="131" customWidth="1"/>
    <col min="6" max="9" width="18.42578125" style="391" customWidth="1"/>
    <col min="10" max="10" width="39.85546875" style="391" customWidth="1"/>
    <col min="11" max="11" width="9.140625" style="391"/>
    <col min="12" max="13" width="9.42578125" style="391" customWidth="1"/>
    <col min="14" max="16384" width="9.140625" style="391"/>
  </cols>
  <sheetData>
    <row r="1" spans="1:10" x14ac:dyDescent="0.2">
      <c r="A1" s="443" t="s">
        <v>1909</v>
      </c>
      <c r="B1" s="443"/>
      <c r="C1" s="443"/>
      <c r="D1" s="443"/>
      <c r="E1" s="439"/>
      <c r="J1" s="150" t="s">
        <v>660</v>
      </c>
    </row>
    <row r="2" spans="1:10" ht="9" customHeight="1" x14ac:dyDescent="0.2">
      <c r="A2" s="374"/>
      <c r="B2" s="374"/>
      <c r="C2" s="374"/>
      <c r="D2" s="374"/>
      <c r="E2" s="439"/>
      <c r="J2" s="150"/>
    </row>
    <row r="3" spans="1:10" x14ac:dyDescent="0.2">
      <c r="A3" s="253" t="s">
        <v>1910</v>
      </c>
      <c r="B3" s="40"/>
      <c r="C3" s="40"/>
      <c r="D3" s="40"/>
      <c r="E3" s="439"/>
      <c r="F3" s="15"/>
      <c r="G3" s="15"/>
      <c r="H3" s="15"/>
      <c r="I3" s="15"/>
      <c r="J3" s="17" t="s">
        <v>609</v>
      </c>
    </row>
    <row r="4" spans="1:10" x14ac:dyDescent="0.2">
      <c r="A4" s="254" t="s">
        <v>1911</v>
      </c>
      <c r="B4" s="40"/>
      <c r="C4" s="40"/>
      <c r="D4" s="40"/>
      <c r="E4" s="439"/>
      <c r="F4" s="15"/>
      <c r="G4" s="15"/>
      <c r="H4" s="15"/>
      <c r="I4" s="15"/>
      <c r="J4" s="17" t="s">
        <v>64</v>
      </c>
    </row>
    <row r="5" spans="1:10" x14ac:dyDescent="0.2">
      <c r="A5" s="930"/>
      <c r="B5" s="930"/>
      <c r="C5" s="930"/>
      <c r="D5" s="930"/>
      <c r="E5" s="439"/>
    </row>
    <row r="6" spans="1:10" ht="19.5" customHeight="1" x14ac:dyDescent="0.2">
      <c r="A6" s="931" t="s">
        <v>507</v>
      </c>
      <c r="B6" s="933" t="s">
        <v>1912</v>
      </c>
      <c r="C6" s="933"/>
      <c r="D6" s="933"/>
      <c r="E6" s="933"/>
      <c r="F6" s="933" t="s">
        <v>1913</v>
      </c>
      <c r="G6" s="933"/>
      <c r="H6" s="933"/>
      <c r="I6" s="933"/>
      <c r="J6" s="931" t="s">
        <v>47</v>
      </c>
    </row>
    <row r="7" spans="1:10" ht="101.25" customHeight="1" x14ac:dyDescent="0.2">
      <c r="A7" s="932"/>
      <c r="B7" s="634" t="s">
        <v>3038</v>
      </c>
      <c r="C7" s="634" t="s">
        <v>3453</v>
      </c>
      <c r="D7" s="634" t="s">
        <v>3307</v>
      </c>
      <c r="E7" s="634" t="s">
        <v>3454</v>
      </c>
      <c r="F7" s="633" t="s">
        <v>3038</v>
      </c>
      <c r="G7" s="832" t="s">
        <v>3453</v>
      </c>
      <c r="H7" s="634" t="s">
        <v>3455</v>
      </c>
      <c r="I7" s="634" t="s">
        <v>3454</v>
      </c>
      <c r="J7" s="932"/>
    </row>
    <row r="8" spans="1:10" ht="12" customHeight="1" x14ac:dyDescent="0.2">
      <c r="A8" s="255" t="s">
        <v>685</v>
      </c>
      <c r="B8" s="255" t="s">
        <v>224</v>
      </c>
      <c r="C8" s="255" t="s">
        <v>345</v>
      </c>
      <c r="D8" s="255" t="s">
        <v>619</v>
      </c>
      <c r="E8" s="255" t="s">
        <v>968</v>
      </c>
      <c r="F8" s="255" t="s">
        <v>655</v>
      </c>
      <c r="G8" s="255" t="s">
        <v>969</v>
      </c>
      <c r="H8" s="255" t="s">
        <v>1065</v>
      </c>
      <c r="I8" s="255" t="s">
        <v>551</v>
      </c>
      <c r="J8" s="442" t="s">
        <v>1852</v>
      </c>
    </row>
    <row r="9" spans="1:10" x14ac:dyDescent="0.2">
      <c r="A9" s="503" t="s">
        <v>541</v>
      </c>
      <c r="B9" s="701">
        <v>14081400.563100001</v>
      </c>
      <c r="C9" s="701">
        <v>11098791.5925257</v>
      </c>
      <c r="D9" s="517">
        <v>78.818804584040194</v>
      </c>
      <c r="E9" s="517">
        <v>109.89748</v>
      </c>
      <c r="F9" s="701">
        <v>11721910.617000001</v>
      </c>
      <c r="G9" s="701">
        <v>9026731.3597004805</v>
      </c>
      <c r="H9" s="517">
        <v>77.007338262836001</v>
      </c>
      <c r="I9" s="517">
        <v>107.63271</v>
      </c>
      <c r="J9" s="508" t="s">
        <v>542</v>
      </c>
    </row>
    <row r="10" spans="1:10" ht="25.5" x14ac:dyDescent="0.2">
      <c r="A10" s="504" t="s">
        <v>1914</v>
      </c>
      <c r="B10" s="702">
        <v>8986149.1216000002</v>
      </c>
      <c r="C10" s="702">
        <v>6355355.9315253096</v>
      </c>
      <c r="D10" s="518">
        <v>70.723909046300406</v>
      </c>
      <c r="E10" s="518">
        <v>90.332909999999998</v>
      </c>
      <c r="F10" s="702">
        <v>6261091.551</v>
      </c>
      <c r="G10" s="702">
        <v>3996860.7909481698</v>
      </c>
      <c r="H10" s="518">
        <v>63.836485353896599</v>
      </c>
      <c r="I10" s="518">
        <v>77.720280000000002</v>
      </c>
      <c r="J10" s="509" t="s">
        <v>1402</v>
      </c>
    </row>
    <row r="11" spans="1:10" x14ac:dyDescent="0.2">
      <c r="A11" s="505" t="s">
        <v>1915</v>
      </c>
      <c r="B11" s="703">
        <v>2152695.2895999998</v>
      </c>
      <c r="C11" s="703">
        <v>1350408.8855983301</v>
      </c>
      <c r="D11" s="519">
        <v>62.731074487056397</v>
      </c>
      <c r="E11" s="519">
        <v>96.396749999999997</v>
      </c>
      <c r="F11" s="703">
        <v>1771744.0049999999</v>
      </c>
      <c r="G11" s="703">
        <v>991724.40151164995</v>
      </c>
      <c r="H11" s="519">
        <v>55.974474795056501</v>
      </c>
      <c r="I11" s="519">
        <v>70.792640000000006</v>
      </c>
      <c r="J11" s="510" t="s">
        <v>840</v>
      </c>
    </row>
    <row r="12" spans="1:10" x14ac:dyDescent="0.2">
      <c r="A12" s="505" t="s">
        <v>1403</v>
      </c>
      <c r="B12" s="703">
        <v>833487.67610000004</v>
      </c>
      <c r="C12" s="703">
        <v>756012.27554437995</v>
      </c>
      <c r="D12" s="519">
        <v>90.704673533010407</v>
      </c>
      <c r="E12" s="519">
        <v>105.75042999999999</v>
      </c>
      <c r="F12" s="703" t="s">
        <v>659</v>
      </c>
      <c r="G12" s="703" t="s">
        <v>659</v>
      </c>
      <c r="H12" s="519" t="s">
        <v>659</v>
      </c>
      <c r="I12" s="519" t="s">
        <v>659</v>
      </c>
      <c r="J12" s="510" t="s">
        <v>841</v>
      </c>
    </row>
    <row r="13" spans="1:10" x14ac:dyDescent="0.2">
      <c r="A13" s="505" t="s">
        <v>1404</v>
      </c>
      <c r="B13" s="703">
        <v>670230.82869999995</v>
      </c>
      <c r="C13" s="703">
        <v>585580.09329827002</v>
      </c>
      <c r="D13" s="519">
        <v>87.369913203497205</v>
      </c>
      <c r="E13" s="519">
        <v>104.39373999999999</v>
      </c>
      <c r="F13" s="703" t="s">
        <v>659</v>
      </c>
      <c r="G13" s="703" t="s">
        <v>659</v>
      </c>
      <c r="H13" s="519" t="s">
        <v>659</v>
      </c>
      <c r="I13" s="519" t="s">
        <v>659</v>
      </c>
      <c r="J13" s="510" t="s">
        <v>784</v>
      </c>
    </row>
    <row r="14" spans="1:10" x14ac:dyDescent="0.2">
      <c r="A14" s="505" t="s">
        <v>1916</v>
      </c>
      <c r="B14" s="703">
        <v>3380070.051</v>
      </c>
      <c r="C14" s="703">
        <v>1902982.34772755</v>
      </c>
      <c r="D14" s="519">
        <v>56.300086063735499</v>
      </c>
      <c r="E14" s="519">
        <v>92.449430000000007</v>
      </c>
      <c r="F14" s="703">
        <v>3380070.051</v>
      </c>
      <c r="G14" s="703">
        <v>1902982.34772755</v>
      </c>
      <c r="H14" s="519">
        <v>56.300086063735499</v>
      </c>
      <c r="I14" s="519">
        <v>92.449430000000007</v>
      </c>
      <c r="J14" s="510" t="s">
        <v>785</v>
      </c>
    </row>
    <row r="15" spans="1:10" x14ac:dyDescent="0.2">
      <c r="A15" s="505" t="s">
        <v>1405</v>
      </c>
      <c r="B15" s="703">
        <v>417085.47399999999</v>
      </c>
      <c r="C15" s="703">
        <v>360869.36219421</v>
      </c>
      <c r="D15" s="519">
        <v>86.521680732091397</v>
      </c>
      <c r="E15" s="519">
        <v>126.34969</v>
      </c>
      <c r="F15" s="703">
        <v>85370.84</v>
      </c>
      <c r="G15" s="703">
        <v>93210.303667679997</v>
      </c>
      <c r="H15" s="519">
        <v>109.18283534246601</v>
      </c>
      <c r="I15" s="519">
        <v>96.741389999999996</v>
      </c>
      <c r="J15" s="510" t="s">
        <v>769</v>
      </c>
    </row>
    <row r="16" spans="1:10" x14ac:dyDescent="0.2">
      <c r="A16" s="504" t="s">
        <v>1406</v>
      </c>
      <c r="B16" s="702">
        <v>213399.42879999999</v>
      </c>
      <c r="C16" s="702">
        <v>321519.62445052998</v>
      </c>
      <c r="D16" s="518">
        <v>150.66564435458801</v>
      </c>
      <c r="E16" s="518">
        <v>169.92420999999999</v>
      </c>
      <c r="F16" s="702">
        <v>148669.598</v>
      </c>
      <c r="G16" s="702">
        <v>264963.53789377998</v>
      </c>
      <c r="H16" s="518">
        <v>178.22308088421701</v>
      </c>
      <c r="I16" s="518">
        <v>196.20230000000001</v>
      </c>
      <c r="J16" s="504" t="s">
        <v>17</v>
      </c>
    </row>
    <row r="17" spans="1:13" ht="26.45" customHeight="1" x14ac:dyDescent="0.2">
      <c r="A17" s="504" t="s">
        <v>1407</v>
      </c>
      <c r="B17" s="702">
        <v>111852.01270000001</v>
      </c>
      <c r="C17" s="702">
        <v>76916.036549879995</v>
      </c>
      <c r="D17" s="518">
        <v>68.765894053402207</v>
      </c>
      <c r="E17" s="518">
        <v>88.738780000000006</v>
      </c>
      <c r="F17" s="702">
        <v>4347.7</v>
      </c>
      <c r="G17" s="702">
        <v>1720.5070984900001</v>
      </c>
      <c r="H17" s="518">
        <v>39.572810876785397</v>
      </c>
      <c r="I17" s="518">
        <v>22.867709999999999</v>
      </c>
      <c r="J17" s="504" t="s">
        <v>647</v>
      </c>
    </row>
    <row r="18" spans="1:13" ht="15" customHeight="1" x14ac:dyDescent="0.2">
      <c r="A18" s="504" t="s">
        <v>474</v>
      </c>
      <c r="B18" s="702">
        <v>4770000</v>
      </c>
      <c r="C18" s="702">
        <v>4345000</v>
      </c>
      <c r="D18" s="518">
        <v>91.090146750524099</v>
      </c>
      <c r="E18" s="518">
        <v>155.85487000000001</v>
      </c>
      <c r="F18" s="702">
        <v>5307801.7680000002</v>
      </c>
      <c r="G18" s="702">
        <v>4763186.5237600403</v>
      </c>
      <c r="H18" s="518">
        <v>89.739344684585404</v>
      </c>
      <c r="I18" s="518">
        <v>153.58115000000001</v>
      </c>
      <c r="J18" s="504" t="s">
        <v>1408</v>
      </c>
    </row>
    <row r="19" spans="1:13" x14ac:dyDescent="0.2">
      <c r="A19" s="33" t="s">
        <v>125</v>
      </c>
      <c r="B19" s="701">
        <v>17021517.542100001</v>
      </c>
      <c r="C19" s="701">
        <v>12901081.1463941</v>
      </c>
      <c r="D19" s="517">
        <v>75.792778842928499</v>
      </c>
      <c r="E19" s="517">
        <v>121.77947</v>
      </c>
      <c r="F19" s="701">
        <v>13803236.682</v>
      </c>
      <c r="G19" s="701">
        <v>10817154.945970999</v>
      </c>
      <c r="H19" s="517">
        <v>78.366800448166401</v>
      </c>
      <c r="I19" s="517">
        <v>119.08692000000001</v>
      </c>
      <c r="J19" s="506" t="s">
        <v>628</v>
      </c>
    </row>
    <row r="20" spans="1:13" ht="12.75" customHeight="1" x14ac:dyDescent="0.2">
      <c r="A20" s="121" t="s">
        <v>1409</v>
      </c>
      <c r="B20" s="703">
        <v>889100.59230000002</v>
      </c>
      <c r="C20" s="703">
        <v>650534.17007582996</v>
      </c>
      <c r="D20" s="520">
        <v>73.1676680580061</v>
      </c>
      <c r="E20" s="520">
        <v>115.56085</v>
      </c>
      <c r="F20" s="703">
        <v>644151.1825</v>
      </c>
      <c r="G20" s="703">
        <v>458332.57570212998</v>
      </c>
      <c r="H20" s="520">
        <v>71.152951070167504</v>
      </c>
      <c r="I20" s="520">
        <v>107.50941</v>
      </c>
      <c r="J20" s="505" t="s">
        <v>157</v>
      </c>
    </row>
    <row r="21" spans="1:13" x14ac:dyDescent="0.2">
      <c r="A21" s="121" t="s">
        <v>101</v>
      </c>
      <c r="B21" s="703">
        <v>631364.86289999995</v>
      </c>
      <c r="C21" s="703">
        <v>462969.53777719999</v>
      </c>
      <c r="D21" s="520">
        <v>73.328366049811095</v>
      </c>
      <c r="E21" s="520">
        <v>84.105509999999995</v>
      </c>
      <c r="F21" s="703">
        <v>597357.80709999998</v>
      </c>
      <c r="G21" s="703">
        <v>439320.34095627</v>
      </c>
      <c r="H21" s="520">
        <v>73.543918859794204</v>
      </c>
      <c r="I21" s="520">
        <v>83.061080000000004</v>
      </c>
      <c r="J21" s="505" t="s">
        <v>51</v>
      </c>
      <c r="L21" s="641"/>
    </row>
    <row r="22" spans="1:13" ht="38.25" x14ac:dyDescent="0.2">
      <c r="A22" s="121" t="s">
        <v>1410</v>
      </c>
      <c r="B22" s="703">
        <v>984489.15769999998</v>
      </c>
      <c r="C22" s="703">
        <v>743112.98370685999</v>
      </c>
      <c r="D22" s="520">
        <v>75.482089151997201</v>
      </c>
      <c r="E22" s="520">
        <v>116.22745999999999</v>
      </c>
      <c r="F22" s="703">
        <v>799325.11120000004</v>
      </c>
      <c r="G22" s="703">
        <v>601157.75993222999</v>
      </c>
      <c r="H22" s="520">
        <v>75.208166428017293</v>
      </c>
      <c r="I22" s="520">
        <v>114.66258000000001</v>
      </c>
      <c r="J22" s="505" t="s">
        <v>344</v>
      </c>
      <c r="M22" s="641"/>
    </row>
    <row r="23" spans="1:13" x14ac:dyDescent="0.2">
      <c r="A23" s="121" t="s">
        <v>48</v>
      </c>
      <c r="B23" s="703">
        <v>3202657.0343999998</v>
      </c>
      <c r="C23" s="703">
        <v>2462040.2300323602</v>
      </c>
      <c r="D23" s="520">
        <v>76.874926149986905</v>
      </c>
      <c r="E23" s="520">
        <v>132.38811000000001</v>
      </c>
      <c r="F23" s="703">
        <v>983318.7966</v>
      </c>
      <c r="G23" s="703">
        <v>670238.00970148004</v>
      </c>
      <c r="H23" s="520">
        <v>68.160805226031201</v>
      </c>
      <c r="I23" s="520">
        <v>147.23773</v>
      </c>
      <c r="J23" s="505" t="s">
        <v>49</v>
      </c>
    </row>
    <row r="24" spans="1:13" x14ac:dyDescent="0.2">
      <c r="A24" s="121" t="s">
        <v>375</v>
      </c>
      <c r="B24" s="703">
        <v>1938274.7749000001</v>
      </c>
      <c r="C24" s="703">
        <v>1468611.73838195</v>
      </c>
      <c r="D24" s="520">
        <v>75.769016725594</v>
      </c>
      <c r="E24" s="520">
        <v>153.94766999999999</v>
      </c>
      <c r="F24" s="703">
        <v>1620985.4312</v>
      </c>
      <c r="G24" s="703">
        <v>1284044.77822698</v>
      </c>
      <c r="H24" s="520">
        <v>79.213838293192694</v>
      </c>
      <c r="I24" s="520">
        <v>144.62539000000001</v>
      </c>
      <c r="J24" s="505" t="s">
        <v>376</v>
      </c>
    </row>
    <row r="25" spans="1:13" ht="25.5" x14ac:dyDescent="0.2">
      <c r="A25" s="121" t="s">
        <v>1411</v>
      </c>
      <c r="B25" s="703">
        <v>3904888.8385000001</v>
      </c>
      <c r="C25" s="703">
        <v>3136971.1478051101</v>
      </c>
      <c r="D25" s="520">
        <v>80.334454514462607</v>
      </c>
      <c r="E25" s="520">
        <v>109.83493</v>
      </c>
      <c r="F25" s="703">
        <v>3983063.0331000001</v>
      </c>
      <c r="G25" s="703">
        <v>3211738.38559095</v>
      </c>
      <c r="H25" s="520">
        <v>80.634887243832296</v>
      </c>
      <c r="I25" s="520">
        <v>119.4905</v>
      </c>
      <c r="J25" s="505" t="s">
        <v>34</v>
      </c>
    </row>
    <row r="26" spans="1:13" ht="25.5" x14ac:dyDescent="0.2">
      <c r="A26" s="121" t="s">
        <v>66</v>
      </c>
      <c r="B26" s="703">
        <v>1499443.0741999999</v>
      </c>
      <c r="C26" s="703">
        <v>1019891.5151929701</v>
      </c>
      <c r="D26" s="520">
        <v>68.018021673621305</v>
      </c>
      <c r="E26" s="520">
        <v>155.81034</v>
      </c>
      <c r="F26" s="703">
        <v>369007.41200000001</v>
      </c>
      <c r="G26" s="703">
        <v>261368.72055</v>
      </c>
      <c r="H26" s="520">
        <v>70.830208838732005</v>
      </c>
      <c r="I26" s="520">
        <v>107.29226</v>
      </c>
      <c r="J26" s="505" t="s">
        <v>588</v>
      </c>
    </row>
    <row r="27" spans="1:13" ht="25.5" x14ac:dyDescent="0.2">
      <c r="A27" s="121" t="s">
        <v>515</v>
      </c>
      <c r="B27" s="703">
        <v>518654.92359999998</v>
      </c>
      <c r="C27" s="703">
        <v>391202.07314244</v>
      </c>
      <c r="D27" s="520">
        <v>75.426271947269697</v>
      </c>
      <c r="E27" s="520">
        <v>108.03574</v>
      </c>
      <c r="F27" s="703">
        <v>162009.76519999999</v>
      </c>
      <c r="G27" s="703">
        <v>110919.32876567</v>
      </c>
      <c r="H27" s="520">
        <v>68.464594482154098</v>
      </c>
      <c r="I27" s="520">
        <v>108.33644</v>
      </c>
      <c r="J27" s="505" t="s">
        <v>598</v>
      </c>
    </row>
    <row r="28" spans="1:13" ht="25.5" x14ac:dyDescent="0.2">
      <c r="A28" s="121" t="s">
        <v>1412</v>
      </c>
      <c r="B28" s="703">
        <v>166284.42600000001</v>
      </c>
      <c r="C28" s="703">
        <v>124219.32900464001</v>
      </c>
      <c r="D28" s="520">
        <v>74.702924376477696</v>
      </c>
      <c r="E28" s="520">
        <v>136.47622000000001</v>
      </c>
      <c r="F28" s="703">
        <v>79190.645999999993</v>
      </c>
      <c r="G28" s="703">
        <v>66009.233013260004</v>
      </c>
      <c r="H28" s="520">
        <v>83.354835889658005</v>
      </c>
      <c r="I28" s="520">
        <v>108.63306</v>
      </c>
      <c r="J28" s="505" t="s">
        <v>437</v>
      </c>
    </row>
    <row r="29" spans="1:13" ht="63.75" x14ac:dyDescent="0.2">
      <c r="A29" s="121" t="s">
        <v>852</v>
      </c>
      <c r="B29" s="703">
        <v>661601.97479999997</v>
      </c>
      <c r="C29" s="703">
        <v>490346.84171171999</v>
      </c>
      <c r="D29" s="520">
        <v>74.115081331181102</v>
      </c>
      <c r="E29" s="520">
        <v>123.90302</v>
      </c>
      <c r="F29" s="703">
        <v>368910.72979999997</v>
      </c>
      <c r="G29" s="703">
        <v>246855.56599462</v>
      </c>
      <c r="H29" s="520">
        <v>66.914715689741399</v>
      </c>
      <c r="I29" s="520">
        <v>127.57147999999999</v>
      </c>
      <c r="J29" s="505" t="s">
        <v>1413</v>
      </c>
    </row>
    <row r="30" spans="1:13" ht="26.45" customHeight="1" x14ac:dyDescent="0.2">
      <c r="A30" s="121" t="s">
        <v>1414</v>
      </c>
      <c r="B30" s="703">
        <v>82895.103499999997</v>
      </c>
      <c r="C30" s="703">
        <v>58403.415643519998</v>
      </c>
      <c r="D30" s="520">
        <v>70.454602476634804</v>
      </c>
      <c r="E30" s="520">
        <v>136.07140999999999</v>
      </c>
      <c r="F30" s="703">
        <v>31249.032999999999</v>
      </c>
      <c r="G30" s="703">
        <v>25007.080448659999</v>
      </c>
      <c r="H30" s="520">
        <v>80.025133733450204</v>
      </c>
      <c r="I30" s="520">
        <v>287.22066000000001</v>
      </c>
      <c r="J30" s="505" t="s">
        <v>1415</v>
      </c>
    </row>
    <row r="31" spans="1:13" x14ac:dyDescent="0.2">
      <c r="A31" s="121" t="s">
        <v>264</v>
      </c>
      <c r="B31" s="703">
        <v>1105903.1554</v>
      </c>
      <c r="C31" s="703">
        <v>835860.79725077003</v>
      </c>
      <c r="D31" s="520">
        <v>75.581735450283901</v>
      </c>
      <c r="E31" s="520">
        <v>118.68465999999999</v>
      </c>
      <c r="F31" s="703">
        <v>579080.89</v>
      </c>
      <c r="G31" s="703">
        <v>424690.85861942999</v>
      </c>
      <c r="H31" s="520">
        <v>73.338779772102299</v>
      </c>
      <c r="I31" s="520">
        <v>87.23133</v>
      </c>
      <c r="J31" s="505" t="s">
        <v>1416</v>
      </c>
    </row>
    <row r="32" spans="1:13" x14ac:dyDescent="0.2">
      <c r="A32" s="121" t="s">
        <v>740</v>
      </c>
      <c r="B32" s="703">
        <v>634384.82860000001</v>
      </c>
      <c r="C32" s="703">
        <v>350365.99213476002</v>
      </c>
      <c r="D32" s="520">
        <v>55.22925144789</v>
      </c>
      <c r="E32" s="520">
        <v>117.28686999999999</v>
      </c>
      <c r="F32" s="703">
        <v>685023.26229999994</v>
      </c>
      <c r="G32" s="703">
        <v>487743.37342671998</v>
      </c>
      <c r="H32" s="520">
        <v>71.200994224502296</v>
      </c>
      <c r="I32" s="520">
        <v>104.92025</v>
      </c>
      <c r="J32" s="505" t="s">
        <v>1417</v>
      </c>
    </row>
    <row r="33" spans="1:16" x14ac:dyDescent="0.2">
      <c r="A33" s="121" t="s">
        <v>1418</v>
      </c>
      <c r="B33" s="703">
        <v>801574.7953</v>
      </c>
      <c r="C33" s="703">
        <v>706551.37453399994</v>
      </c>
      <c r="D33" s="520">
        <v>88.145408098761905</v>
      </c>
      <c r="E33" s="520">
        <v>113.97085</v>
      </c>
      <c r="F33" s="703">
        <v>796131.51300000004</v>
      </c>
      <c r="G33" s="703">
        <v>702139.19304263999</v>
      </c>
      <c r="H33" s="520">
        <v>88.193870180671993</v>
      </c>
      <c r="I33" s="520">
        <v>113.40622999999999</v>
      </c>
      <c r="J33" s="505" t="s">
        <v>1419</v>
      </c>
    </row>
    <row r="34" spans="1:16" x14ac:dyDescent="0.2">
      <c r="A34" s="121" t="s">
        <v>676</v>
      </c>
      <c r="B34" s="703"/>
      <c r="C34" s="704"/>
      <c r="D34" s="520"/>
      <c r="E34" s="521"/>
      <c r="F34" s="703">
        <v>2104432.0690000001</v>
      </c>
      <c r="G34" s="704">
        <v>1827589.7420000001</v>
      </c>
      <c r="H34" s="520">
        <v>86.844796224211095</v>
      </c>
      <c r="I34" s="521">
        <v>131.18301</v>
      </c>
      <c r="J34" s="505" t="s">
        <v>1420</v>
      </c>
    </row>
    <row r="35" spans="1:16" ht="18" customHeight="1" x14ac:dyDescent="0.2">
      <c r="A35" s="506" t="s">
        <v>846</v>
      </c>
      <c r="B35" s="701">
        <v>184400.67989999999</v>
      </c>
      <c r="C35" s="701">
        <v>262804.11650798999</v>
      </c>
      <c r="D35" s="577">
        <v>142.51797588301099</v>
      </c>
      <c r="E35" s="577">
        <v>90.239270000000005</v>
      </c>
      <c r="F35" s="701">
        <v>161336.97099999999</v>
      </c>
      <c r="G35" s="701">
        <v>236638.27812375</v>
      </c>
      <c r="H35" s="577">
        <v>146.673311552223</v>
      </c>
      <c r="I35" s="577">
        <v>84.85136</v>
      </c>
      <c r="J35" s="506" t="s">
        <v>730</v>
      </c>
    </row>
    <row r="36" spans="1:16" x14ac:dyDescent="0.2">
      <c r="A36" s="504" t="s">
        <v>1421</v>
      </c>
      <c r="B36" s="702">
        <v>301607.83720000001</v>
      </c>
      <c r="C36" s="702">
        <v>298412.87492700003</v>
      </c>
      <c r="D36" s="518">
        <v>98.940689902934693</v>
      </c>
      <c r="E36" s="518">
        <v>87.741609999999994</v>
      </c>
      <c r="F36" s="702">
        <v>271385.29300000001</v>
      </c>
      <c r="G36" s="702">
        <v>270982.54244599998</v>
      </c>
      <c r="H36" s="518">
        <v>99.851594554167704</v>
      </c>
      <c r="I36" s="518">
        <v>82.053299999999993</v>
      </c>
      <c r="J36" s="504" t="s">
        <v>1422</v>
      </c>
    </row>
    <row r="37" spans="1:16" x14ac:dyDescent="0.2">
      <c r="A37" s="504" t="s">
        <v>1423</v>
      </c>
      <c r="B37" s="702">
        <v>117207.15730000001</v>
      </c>
      <c r="C37" s="702">
        <v>35608.758419010002</v>
      </c>
      <c r="D37" s="518">
        <v>30.381044331505201</v>
      </c>
      <c r="E37" s="518">
        <v>72.858530000000002</v>
      </c>
      <c r="F37" s="702">
        <v>110048.322</v>
      </c>
      <c r="G37" s="702">
        <v>34344.264322249997</v>
      </c>
      <c r="H37" s="518">
        <v>31.208348930799701</v>
      </c>
      <c r="I37" s="518">
        <v>66.861639999999994</v>
      </c>
      <c r="J37" s="504" t="s">
        <v>1424</v>
      </c>
    </row>
    <row r="38" spans="1:16" ht="26.45" customHeight="1" x14ac:dyDescent="0.2">
      <c r="A38" s="506" t="s">
        <v>870</v>
      </c>
      <c r="B38" s="701">
        <v>314605.33529999998</v>
      </c>
      <c r="C38" s="701">
        <v>300543.96209957002</v>
      </c>
      <c r="D38" s="577">
        <v>95.530472111345006</v>
      </c>
      <c r="E38" s="577">
        <v>143.83752000000001</v>
      </c>
      <c r="F38" s="701">
        <v>196122.29699999999</v>
      </c>
      <c r="G38" s="701">
        <v>196121.74344838</v>
      </c>
      <c r="H38" s="577">
        <v>99.999717751816902</v>
      </c>
      <c r="I38" s="577">
        <v>129.74932000000001</v>
      </c>
      <c r="J38" s="506" t="s">
        <v>845</v>
      </c>
    </row>
    <row r="39" spans="1:16" x14ac:dyDescent="0.2">
      <c r="A39" s="504" t="s">
        <v>1427</v>
      </c>
      <c r="B39" s="702">
        <v>316129.68070000003</v>
      </c>
      <c r="C39" s="702">
        <v>303713.35457551997</v>
      </c>
      <c r="D39" s="518">
        <v>96.072394690373002</v>
      </c>
      <c r="E39" s="518">
        <v>141.62653</v>
      </c>
      <c r="F39" s="702">
        <v>196122.29699999999</v>
      </c>
      <c r="G39" s="702">
        <v>196121.74344838</v>
      </c>
      <c r="H39" s="518">
        <v>99.999717751816902</v>
      </c>
      <c r="I39" s="518">
        <v>129.74932000000001</v>
      </c>
      <c r="J39" s="504" t="s">
        <v>1428</v>
      </c>
    </row>
    <row r="40" spans="1:16" ht="25.5" x14ac:dyDescent="0.2">
      <c r="A40" s="504" t="s">
        <v>1425</v>
      </c>
      <c r="B40" s="702">
        <v>1524.3453999999999</v>
      </c>
      <c r="C40" s="702">
        <v>3169.3924759500001</v>
      </c>
      <c r="D40" s="518">
        <v>207.91826287860999</v>
      </c>
      <c r="E40" s="518">
        <v>57.627319999999997</v>
      </c>
      <c r="F40" s="702"/>
      <c r="G40" s="702"/>
      <c r="H40" s="518"/>
      <c r="I40" s="760" t="s">
        <v>659</v>
      </c>
      <c r="J40" s="504" t="s">
        <v>1426</v>
      </c>
    </row>
    <row r="41" spans="1:16" ht="29.25" customHeight="1" x14ac:dyDescent="0.2">
      <c r="A41" s="507" t="s">
        <v>956</v>
      </c>
      <c r="B41" s="738">
        <v>-3439122.9942000001</v>
      </c>
      <c r="C41" s="738">
        <v>-2365637.6324759698</v>
      </c>
      <c r="D41" s="739">
        <v>68.786072393036306</v>
      </c>
      <c r="E41" s="739">
        <v>-237.80984000000001</v>
      </c>
      <c r="F41" s="738">
        <v>-2438785.3330000001</v>
      </c>
      <c r="G41" s="738">
        <v>-2223183.6078426898</v>
      </c>
      <c r="H41" s="739">
        <v>91.159462776820405</v>
      </c>
      <c r="I41" s="739">
        <v>-197.29261</v>
      </c>
      <c r="J41" s="507" t="s">
        <v>847</v>
      </c>
    </row>
    <row r="42" spans="1:16" ht="23.25" hidden="1" customHeight="1" x14ac:dyDescent="0.2">
      <c r="A42" s="715" t="s">
        <v>735</v>
      </c>
      <c r="B42" s="139"/>
      <c r="C42" s="139"/>
      <c r="D42" s="139"/>
      <c r="E42" s="140"/>
      <c r="F42" s="139"/>
      <c r="G42" s="139"/>
      <c r="H42" s="139"/>
      <c r="I42" s="139"/>
      <c r="J42" s="139"/>
      <c r="K42" s="139"/>
      <c r="L42" s="139"/>
      <c r="M42" s="139"/>
      <c r="N42" s="139"/>
      <c r="O42" s="192"/>
      <c r="P42" s="99"/>
    </row>
    <row r="43" spans="1:16" ht="14.25" hidden="1" x14ac:dyDescent="0.2">
      <c r="A43" s="137" t="s">
        <v>1917</v>
      </c>
      <c r="B43" s="139"/>
      <c r="C43" s="139"/>
      <c r="D43" s="139"/>
      <c r="E43" s="139"/>
      <c r="F43" s="139"/>
      <c r="G43" s="139"/>
      <c r="H43" s="139"/>
      <c r="I43" s="139"/>
      <c r="J43" s="139"/>
      <c r="K43" s="139"/>
      <c r="L43" s="139"/>
      <c r="M43" s="139"/>
      <c r="N43" s="139"/>
      <c r="O43" s="192"/>
      <c r="P43" s="99"/>
    </row>
    <row r="44" spans="1:16" ht="14.25" customHeight="1" x14ac:dyDescent="0.2">
      <c r="A44" s="137"/>
      <c r="B44" s="137"/>
      <c r="C44" s="138"/>
      <c r="D44" s="27"/>
      <c r="E44" s="27"/>
      <c r="F44" s="24"/>
      <c r="G44" s="24" t="s">
        <v>140</v>
      </c>
      <c r="H44" s="25"/>
      <c r="I44" s="25"/>
      <c r="J44" s="22"/>
    </row>
    <row r="45" spans="1:16" x14ac:dyDescent="0.2">
      <c r="A45" s="28"/>
      <c r="B45" s="138"/>
      <c r="C45" s="138"/>
      <c r="D45" s="23"/>
      <c r="E45" s="23"/>
      <c r="F45" s="24"/>
      <c r="G45" s="24"/>
      <c r="H45" s="25"/>
      <c r="I45" s="25"/>
      <c r="J45" s="22"/>
    </row>
    <row r="46" spans="1:16" x14ac:dyDescent="0.2">
      <c r="C46" s="239"/>
      <c r="D46" s="23"/>
      <c r="E46" s="23"/>
      <c r="F46" s="24"/>
      <c r="G46" s="24"/>
      <c r="H46" s="25"/>
      <c r="I46" s="25"/>
      <c r="J46" s="22"/>
    </row>
    <row r="47" spans="1:16" x14ac:dyDescent="0.2">
      <c r="C47" s="239"/>
    </row>
  </sheetData>
  <sheetProtection formatCells="0" formatColumns="0" formatRows="0" insertColumns="0" insertRows="0" insertHyperlinks="0" deleteColumns="0" deleteRows="0" autoFilter="0"/>
  <mergeCells count="5">
    <mergeCell ref="A5:D5"/>
    <mergeCell ref="A6:A7"/>
    <mergeCell ref="B6:E6"/>
    <mergeCell ref="F6:I6"/>
    <mergeCell ref="J6:J7"/>
  </mergeCells>
  <pageMargins left="0.7" right="0.31" top="0.74" bottom="0.39" header="0.5" footer="0.5"/>
  <pageSetup paperSize="9" scale="81"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7" tint="0.59999389629810485"/>
  </sheetPr>
  <dimension ref="A1:S57"/>
  <sheetViews>
    <sheetView view="pageBreakPreview" zoomScale="85" zoomScaleNormal="85" zoomScaleSheetLayoutView="85" workbookViewId="0">
      <selection activeCell="E29" sqref="E29"/>
    </sheetView>
  </sheetViews>
  <sheetFormatPr defaultRowHeight="12.75" x14ac:dyDescent="0.2"/>
  <cols>
    <col min="1" max="1" width="44.5703125" style="476" customWidth="1"/>
    <col min="2" max="3" width="13.5703125" style="476" customWidth="1"/>
    <col min="4" max="6" width="13.5703125" style="116" customWidth="1"/>
    <col min="7" max="13" width="10.7109375" style="116" customWidth="1"/>
    <col min="14" max="14" width="44.5703125" style="476" customWidth="1"/>
    <col min="15" max="15" width="17.85546875" style="476" customWidth="1"/>
    <col min="16" max="16" width="10.28515625" style="476" bestFit="1" customWidth="1"/>
    <col min="17" max="16384" width="9.140625" style="476"/>
  </cols>
  <sheetData>
    <row r="1" spans="1:17" s="39" customFormat="1" ht="15" x14ac:dyDescent="0.2">
      <c r="A1" s="39" t="s">
        <v>457</v>
      </c>
      <c r="B1" s="143"/>
      <c r="C1" s="143"/>
      <c r="D1" s="143"/>
      <c r="E1" s="143"/>
      <c r="F1" s="143"/>
      <c r="G1" s="143"/>
      <c r="H1" s="143"/>
      <c r="I1" s="143"/>
      <c r="J1" s="143"/>
      <c r="K1" s="143"/>
      <c r="L1" s="143"/>
      <c r="M1" s="143"/>
      <c r="N1" s="145" t="s">
        <v>130</v>
      </c>
      <c r="O1" s="145"/>
    </row>
    <row r="2" spans="1:17" x14ac:dyDescent="0.2">
      <c r="B2" s="137"/>
      <c r="C2" s="137"/>
      <c r="D2" s="137"/>
      <c r="E2" s="137"/>
      <c r="F2" s="137"/>
      <c r="G2" s="131"/>
      <c r="H2" s="131"/>
      <c r="I2" s="131"/>
      <c r="J2" s="131"/>
      <c r="K2" s="131"/>
      <c r="L2" s="131"/>
      <c r="M2" s="131"/>
      <c r="N2" s="150"/>
      <c r="O2" s="150"/>
    </row>
    <row r="3" spans="1:17" x14ac:dyDescent="0.2">
      <c r="A3" s="15" t="s">
        <v>131</v>
      </c>
      <c r="B3" s="147"/>
      <c r="C3" s="147"/>
      <c r="D3" s="147"/>
      <c r="E3" s="147"/>
      <c r="F3" s="147"/>
      <c r="G3" s="16"/>
      <c r="H3" s="16"/>
      <c r="I3" s="16"/>
      <c r="J3" s="16"/>
      <c r="K3" s="16"/>
      <c r="L3" s="16"/>
      <c r="M3" s="16"/>
      <c r="N3" s="17" t="s">
        <v>531</v>
      </c>
      <c r="O3" s="17"/>
    </row>
    <row r="4" spans="1:17" x14ac:dyDescent="0.2">
      <c r="B4" s="137"/>
      <c r="C4" s="137"/>
      <c r="D4" s="137"/>
      <c r="E4" s="137"/>
      <c r="F4" s="658"/>
      <c r="G4" s="172"/>
      <c r="H4" s="172"/>
      <c r="I4" s="172"/>
      <c r="J4" s="172"/>
      <c r="K4" s="172"/>
      <c r="L4" s="172"/>
      <c r="M4" s="172"/>
      <c r="N4" s="150"/>
      <c r="O4" s="150"/>
    </row>
    <row r="5" spans="1:17" x14ac:dyDescent="0.2">
      <c r="A5" s="476" t="s">
        <v>148</v>
      </c>
      <c r="B5" s="131"/>
      <c r="C5" s="131"/>
      <c r="D5" s="131"/>
      <c r="E5" s="131"/>
      <c r="F5" s="172"/>
      <c r="G5" s="172"/>
      <c r="H5" s="172"/>
      <c r="I5" s="172"/>
      <c r="J5" s="172"/>
      <c r="K5" s="172"/>
      <c r="L5" s="172"/>
      <c r="M5" s="172"/>
      <c r="N5" s="150" t="s">
        <v>480</v>
      </c>
      <c r="O5" s="150"/>
    </row>
    <row r="6" spans="1:17" ht="22.5" customHeight="1" x14ac:dyDescent="0.2">
      <c r="A6" s="934" t="s">
        <v>507</v>
      </c>
      <c r="B6" s="937" t="s">
        <v>1918</v>
      </c>
      <c r="C6" s="938" t="s">
        <v>2107</v>
      </c>
      <c r="D6" s="933" t="s">
        <v>2653</v>
      </c>
      <c r="E6" s="933"/>
      <c r="F6" s="938" t="s">
        <v>3452</v>
      </c>
      <c r="G6" s="939" t="s">
        <v>2653</v>
      </c>
      <c r="H6" s="940"/>
      <c r="I6" s="940"/>
      <c r="J6" s="941"/>
      <c r="K6" s="942" t="s">
        <v>3259</v>
      </c>
      <c r="L6" s="943"/>
      <c r="M6" s="944"/>
      <c r="N6" s="934" t="s">
        <v>47</v>
      </c>
      <c r="O6" s="936"/>
    </row>
    <row r="7" spans="1:17" ht="52.5" customHeight="1" x14ac:dyDescent="0.2">
      <c r="A7" s="935"/>
      <c r="B7" s="937"/>
      <c r="C7" s="937"/>
      <c r="D7" s="634" t="s">
        <v>3039</v>
      </c>
      <c r="E7" s="810" t="s">
        <v>3450</v>
      </c>
      <c r="F7" s="937"/>
      <c r="G7" s="132" t="s">
        <v>2073</v>
      </c>
      <c r="H7" s="132" t="s">
        <v>1919</v>
      </c>
      <c r="I7" s="132" t="s">
        <v>1920</v>
      </c>
      <c r="J7" s="132" t="s">
        <v>2273</v>
      </c>
      <c r="K7" s="132" t="s">
        <v>2073</v>
      </c>
      <c r="L7" s="132" t="s">
        <v>1919</v>
      </c>
      <c r="M7" s="132" t="s">
        <v>1920</v>
      </c>
      <c r="N7" s="935"/>
      <c r="O7" s="936"/>
    </row>
    <row r="8" spans="1:17" s="66" customFormat="1" x14ac:dyDescent="0.2">
      <c r="A8" s="67">
        <v>1</v>
      </c>
      <c r="B8" s="256" t="s">
        <v>224</v>
      </c>
      <c r="C8" s="516" t="s">
        <v>345</v>
      </c>
      <c r="D8" s="256" t="s">
        <v>619</v>
      </c>
      <c r="E8" s="256" t="s">
        <v>968</v>
      </c>
      <c r="F8" s="516" t="s">
        <v>655</v>
      </c>
      <c r="G8" s="256" t="s">
        <v>969</v>
      </c>
      <c r="H8" s="256" t="s">
        <v>1065</v>
      </c>
      <c r="I8" s="516" t="s">
        <v>551</v>
      </c>
      <c r="J8" s="256" t="s">
        <v>1852</v>
      </c>
      <c r="K8" s="256" t="s">
        <v>1855</v>
      </c>
      <c r="L8" s="516" t="s">
        <v>1856</v>
      </c>
      <c r="M8" s="256" t="s">
        <v>1853</v>
      </c>
      <c r="N8" s="256" t="s">
        <v>1854</v>
      </c>
      <c r="O8" s="100"/>
    </row>
    <row r="9" spans="1:17" x14ac:dyDescent="0.2">
      <c r="A9" s="18" t="s">
        <v>541</v>
      </c>
      <c r="B9" s="444">
        <v>11567691.455080099</v>
      </c>
      <c r="C9" s="444">
        <v>10808572.8913908</v>
      </c>
      <c r="D9" s="444">
        <v>12758479.1813212</v>
      </c>
      <c r="E9" s="444">
        <v>10099222.9859233</v>
      </c>
      <c r="F9" s="444">
        <v>11098791.5925257</v>
      </c>
      <c r="G9" s="444" t="s">
        <v>2654</v>
      </c>
      <c r="H9" s="444">
        <v>3275941.8696716996</v>
      </c>
      <c r="I9" s="444">
        <v>3036024.2496498795</v>
      </c>
      <c r="J9" s="643">
        <v>3519581.0619996218</v>
      </c>
      <c r="K9" s="444">
        <v>3340776.9968920699</v>
      </c>
      <c r="L9" s="444">
        <v>3728778.4480588804</v>
      </c>
      <c r="M9" s="444">
        <v>3173222.37734405</v>
      </c>
      <c r="N9" s="18" t="s">
        <v>542</v>
      </c>
      <c r="O9" s="649"/>
      <c r="P9" s="240"/>
      <c r="Q9" s="240"/>
    </row>
    <row r="10" spans="1:17" x14ac:dyDescent="0.2">
      <c r="A10" s="19" t="s">
        <v>965</v>
      </c>
      <c r="B10" s="445">
        <v>6810851.2895420399</v>
      </c>
      <c r="C10" s="445">
        <v>7890048.3414912196</v>
      </c>
      <c r="D10" s="445">
        <v>9216474.3228543997</v>
      </c>
      <c r="E10" s="445">
        <v>7035482.5295796497</v>
      </c>
      <c r="F10" s="445">
        <v>6355355.9315253096</v>
      </c>
      <c r="G10" s="445">
        <v>2066788.3133143799</v>
      </c>
      <c r="H10" s="445">
        <v>2158105.5815095799</v>
      </c>
      <c r="I10" s="445">
        <v>2201612.3533314597</v>
      </c>
      <c r="J10" s="644">
        <v>2789968.07469898</v>
      </c>
      <c r="K10" s="445">
        <v>2104480.7453491301</v>
      </c>
      <c r="L10" s="445">
        <v>1665565.3992895898</v>
      </c>
      <c r="M10" s="445">
        <v>1992457.8813469103</v>
      </c>
      <c r="N10" s="19" t="s">
        <v>967</v>
      </c>
      <c r="O10" s="649"/>
      <c r="P10" s="240"/>
      <c r="Q10" s="240"/>
    </row>
    <row r="11" spans="1:17" ht="15" customHeight="1" x14ac:dyDescent="0.2">
      <c r="A11" s="187" t="s">
        <v>612</v>
      </c>
      <c r="B11" s="446">
        <v>1538785.4516093901</v>
      </c>
      <c r="C11" s="446">
        <v>1687576.9781008</v>
      </c>
      <c r="D11" s="446">
        <v>1974763.4865675</v>
      </c>
      <c r="E11" s="446">
        <v>1400886.3294168899</v>
      </c>
      <c r="F11" s="446">
        <v>1350408.8855983301</v>
      </c>
      <c r="G11" s="446">
        <v>468506.33415410999</v>
      </c>
      <c r="H11" s="446">
        <v>452066.81566972</v>
      </c>
      <c r="I11" s="446">
        <v>352965.74377884995</v>
      </c>
      <c r="J11" s="645">
        <v>701224.5929648201</v>
      </c>
      <c r="K11" s="446">
        <v>492983.86571395001</v>
      </c>
      <c r="L11" s="446">
        <v>395703.74005818996</v>
      </c>
      <c r="M11" s="446">
        <v>318331.71797791007</v>
      </c>
      <c r="N11" s="187" t="s">
        <v>389</v>
      </c>
      <c r="O11" s="649"/>
      <c r="P11" s="240"/>
      <c r="Q11" s="240"/>
    </row>
    <row r="12" spans="1:17" ht="13.7" customHeight="1" x14ac:dyDescent="0.2">
      <c r="A12" s="187" t="s">
        <v>613</v>
      </c>
      <c r="B12" s="446">
        <v>750211.81607165001</v>
      </c>
      <c r="C12" s="446">
        <v>838394.47884443996</v>
      </c>
      <c r="D12" s="446">
        <v>876323.60119174002</v>
      </c>
      <c r="E12" s="446">
        <v>714902.29796540004</v>
      </c>
      <c r="F12" s="446">
        <v>756012.27554437995</v>
      </c>
      <c r="G12" s="446">
        <v>201382.26254170001</v>
      </c>
      <c r="H12" s="446">
        <v>224291.82029616999</v>
      </c>
      <c r="I12" s="446">
        <v>220960.89749123005</v>
      </c>
      <c r="J12" s="645">
        <v>229688.62086264</v>
      </c>
      <c r="K12" s="446">
        <v>240406.29933956001</v>
      </c>
      <c r="L12" s="446">
        <v>241530.49551556</v>
      </c>
      <c r="M12" s="446">
        <v>200771.91500253996</v>
      </c>
      <c r="N12" s="187" t="s">
        <v>347</v>
      </c>
      <c r="O12" s="649"/>
      <c r="P12" s="240"/>
      <c r="Q12" s="240"/>
    </row>
    <row r="13" spans="1:17" x14ac:dyDescent="0.2">
      <c r="A13" s="187" t="s">
        <v>132</v>
      </c>
      <c r="B13" s="446">
        <v>576606.59728846001</v>
      </c>
      <c r="C13" s="446">
        <v>618505.48059255001</v>
      </c>
      <c r="D13" s="446">
        <v>696634.93531892996</v>
      </c>
      <c r="E13" s="446">
        <v>560934.10992110998</v>
      </c>
      <c r="F13" s="446">
        <v>585580.09329827002</v>
      </c>
      <c r="G13" s="446">
        <v>157484.22878084</v>
      </c>
      <c r="H13" s="446">
        <v>165612.36068992002</v>
      </c>
      <c r="I13" s="446">
        <v>183588.76720706996</v>
      </c>
      <c r="J13" s="645">
        <v>189949.57864109997</v>
      </c>
      <c r="K13" s="446">
        <v>189649.52598934001</v>
      </c>
      <c r="L13" s="446">
        <v>175894.82096969002</v>
      </c>
      <c r="M13" s="446">
        <v>163903.18691356006</v>
      </c>
      <c r="N13" s="187" t="s">
        <v>306</v>
      </c>
      <c r="O13" s="649"/>
      <c r="P13" s="240"/>
      <c r="Q13" s="240"/>
    </row>
    <row r="14" spans="1:17" ht="15.75" customHeight="1" x14ac:dyDescent="0.2">
      <c r="A14" s="187" t="s">
        <v>418</v>
      </c>
      <c r="B14" s="446">
        <v>1664699.2701181599</v>
      </c>
      <c r="C14" s="446">
        <v>2034313.9348133299</v>
      </c>
      <c r="D14" s="446">
        <v>2693127.1934828502</v>
      </c>
      <c r="E14" s="446">
        <v>2058403.5952655999</v>
      </c>
      <c r="F14" s="446">
        <v>1902982.34772755</v>
      </c>
      <c r="G14" s="446">
        <v>592551.10303361004</v>
      </c>
      <c r="H14" s="446">
        <v>592385.12703990994</v>
      </c>
      <c r="I14" s="446">
        <v>698247.75173214008</v>
      </c>
      <c r="J14" s="645">
        <v>809943.21167719003</v>
      </c>
      <c r="K14" s="446">
        <v>590553.52834031999</v>
      </c>
      <c r="L14" s="446">
        <v>440555.58915967005</v>
      </c>
      <c r="M14" s="446">
        <v>698152.71428982995</v>
      </c>
      <c r="N14" s="187" t="s">
        <v>275</v>
      </c>
      <c r="O14" s="649"/>
      <c r="P14" s="240"/>
      <c r="Q14" s="240"/>
    </row>
    <row r="15" spans="1:17" x14ac:dyDescent="0.2">
      <c r="A15" s="187" t="s">
        <v>276</v>
      </c>
      <c r="B15" s="446">
        <v>255994.19902100001</v>
      </c>
      <c r="C15" s="446">
        <v>311855.91362151998</v>
      </c>
      <c r="D15" s="446">
        <v>343409.49020915001</v>
      </c>
      <c r="E15" s="446">
        <v>285611.59582320001</v>
      </c>
      <c r="F15" s="446">
        <v>360869.36219421</v>
      </c>
      <c r="G15" s="446">
        <v>68678.452677619993</v>
      </c>
      <c r="H15" s="446">
        <v>78527.575318949996</v>
      </c>
      <c r="I15" s="446">
        <v>106478.67058992002</v>
      </c>
      <c r="J15" s="645">
        <v>89724.791622660006</v>
      </c>
      <c r="K15" s="446">
        <v>96141.253415009996</v>
      </c>
      <c r="L15" s="446">
        <v>99443.855131660006</v>
      </c>
      <c r="M15" s="446">
        <v>127729.10357505997</v>
      </c>
      <c r="N15" s="187" t="s">
        <v>277</v>
      </c>
      <c r="O15" s="649"/>
      <c r="P15" s="240"/>
      <c r="Q15" s="240"/>
    </row>
    <row r="16" spans="1:17" x14ac:dyDescent="0.2">
      <c r="A16" s="19" t="s">
        <v>455</v>
      </c>
      <c r="B16" s="445">
        <v>273872.34376959997</v>
      </c>
      <c r="C16" s="445">
        <v>225988.26654660999</v>
      </c>
      <c r="D16" s="445">
        <v>354463.06491850002</v>
      </c>
      <c r="E16" s="445">
        <v>189213.54191207001</v>
      </c>
      <c r="F16" s="445">
        <v>321519.62445052998</v>
      </c>
      <c r="G16" s="445">
        <v>46481.214080160004</v>
      </c>
      <c r="H16" s="445">
        <v>56197.189445469994</v>
      </c>
      <c r="I16" s="445">
        <v>57645.769692370013</v>
      </c>
      <c r="J16" s="644">
        <v>194138.89170049998</v>
      </c>
      <c r="K16" s="445">
        <v>41054.30389943</v>
      </c>
      <c r="L16" s="445">
        <v>82797.290030310003</v>
      </c>
      <c r="M16" s="445">
        <v>176068.79669204002</v>
      </c>
      <c r="N16" s="19" t="s">
        <v>17</v>
      </c>
      <c r="O16" s="649"/>
      <c r="P16" s="240"/>
      <c r="Q16" s="240"/>
    </row>
    <row r="17" spans="1:19" ht="25.5" x14ac:dyDescent="0.2">
      <c r="A17" s="19" t="s">
        <v>288</v>
      </c>
      <c r="B17" s="445">
        <v>68650.409168419996</v>
      </c>
      <c r="C17" s="445">
        <v>92536.283352989994</v>
      </c>
      <c r="D17" s="445">
        <v>117541.79354829001</v>
      </c>
      <c r="E17" s="445">
        <v>86676.914431609999</v>
      </c>
      <c r="F17" s="445">
        <v>76916.036549879995</v>
      </c>
      <c r="G17" s="445">
        <v>23662.373333240001</v>
      </c>
      <c r="H17" s="445">
        <v>27789.197988870001</v>
      </c>
      <c r="I17" s="445">
        <v>23666.126626049998</v>
      </c>
      <c r="J17" s="644">
        <v>42424.095600130007</v>
      </c>
      <c r="K17" s="445">
        <v>16241.94764351</v>
      </c>
      <c r="L17" s="445">
        <v>16415.758738979999</v>
      </c>
      <c r="M17" s="445">
        <v>32695.699305049995</v>
      </c>
      <c r="N17" s="19" t="s">
        <v>647</v>
      </c>
      <c r="O17" s="649"/>
      <c r="P17" s="240"/>
      <c r="Q17" s="240"/>
    </row>
    <row r="18" spans="1:19" ht="15.75" customHeight="1" x14ac:dyDescent="0.2">
      <c r="A18" s="19" t="s">
        <v>497</v>
      </c>
      <c r="B18" s="445">
        <v>4414317.4126000004</v>
      </c>
      <c r="C18" s="445">
        <v>2600000</v>
      </c>
      <c r="D18" s="445">
        <v>3070000</v>
      </c>
      <c r="E18" s="445">
        <v>2787850</v>
      </c>
      <c r="F18" s="445">
        <v>4345000</v>
      </c>
      <c r="G18" s="445">
        <v>790000</v>
      </c>
      <c r="H18" s="445">
        <v>1033850</v>
      </c>
      <c r="I18" s="445">
        <v>753100</v>
      </c>
      <c r="J18" s="644">
        <v>493050</v>
      </c>
      <c r="K18" s="445">
        <v>1179000</v>
      </c>
      <c r="L18" s="445">
        <v>1964000</v>
      </c>
      <c r="M18" s="445">
        <v>972000</v>
      </c>
      <c r="N18" s="29" t="s">
        <v>722</v>
      </c>
      <c r="O18" s="649"/>
      <c r="P18" s="240"/>
      <c r="Q18" s="240"/>
    </row>
    <row r="19" spans="1:19" x14ac:dyDescent="0.2">
      <c r="A19" s="20" t="s">
        <v>125</v>
      </c>
      <c r="B19" s="444">
        <v>12485378.1000244</v>
      </c>
      <c r="C19" s="444">
        <v>11346054.360802401</v>
      </c>
      <c r="D19" s="444">
        <v>13535581.3367589</v>
      </c>
      <c r="E19" s="444">
        <v>10593806.005369499</v>
      </c>
      <c r="F19" s="444">
        <v>12901081.1463941</v>
      </c>
      <c r="G19" s="444" t="s">
        <v>2655</v>
      </c>
      <c r="H19" s="444">
        <v>3166446.3775127903</v>
      </c>
      <c r="I19" s="444">
        <v>3434079.6846175492</v>
      </c>
      <c r="J19" s="643">
        <v>4123374.274628561</v>
      </c>
      <c r="K19" s="444">
        <v>3232378.9369513099</v>
      </c>
      <c r="L19" s="444">
        <v>4166825.0510019702</v>
      </c>
      <c r="M19" s="444">
        <v>4178536.3708786196</v>
      </c>
      <c r="N19" s="20" t="s">
        <v>628</v>
      </c>
      <c r="O19" s="649"/>
      <c r="P19" s="240"/>
      <c r="Q19" s="240"/>
    </row>
    <row r="20" spans="1:19" x14ac:dyDescent="0.2">
      <c r="A20" s="188" t="s">
        <v>587</v>
      </c>
      <c r="B20" s="446">
        <v>652254.15424847999</v>
      </c>
      <c r="C20" s="446">
        <v>611025.82227578002</v>
      </c>
      <c r="D20" s="446">
        <v>744128.44051294995</v>
      </c>
      <c r="E20" s="446">
        <v>562936.45299321006</v>
      </c>
      <c r="F20" s="446">
        <v>650534.17007582996</v>
      </c>
      <c r="G20" s="446">
        <v>185155.18839423</v>
      </c>
      <c r="H20" s="446">
        <v>156425.57398305999</v>
      </c>
      <c r="I20" s="446">
        <v>169681.92348768999</v>
      </c>
      <c r="J20" s="645">
        <v>232865.75464797005</v>
      </c>
      <c r="K20" s="446">
        <v>209392.10888595</v>
      </c>
      <c r="L20" s="446">
        <v>176825.16624951997</v>
      </c>
      <c r="M20" s="446">
        <v>204356.82880492997</v>
      </c>
      <c r="N20" s="188" t="s">
        <v>157</v>
      </c>
      <c r="O20" s="649"/>
      <c r="P20" s="240"/>
      <c r="Q20" s="240"/>
    </row>
    <row r="21" spans="1:19" x14ac:dyDescent="0.2">
      <c r="A21" s="188" t="s">
        <v>101</v>
      </c>
      <c r="B21" s="446">
        <v>452375.21380487998</v>
      </c>
      <c r="C21" s="446">
        <v>542129.38206543005</v>
      </c>
      <c r="D21" s="446">
        <v>738655.27795825002</v>
      </c>
      <c r="E21" s="446">
        <v>550462.80978119001</v>
      </c>
      <c r="F21" s="446">
        <v>462969.53777719999</v>
      </c>
      <c r="G21" s="446">
        <v>172247.80886707999</v>
      </c>
      <c r="H21" s="446">
        <v>126601.82738473002</v>
      </c>
      <c r="I21" s="446">
        <v>115103.15963150997</v>
      </c>
      <c r="J21" s="645">
        <v>324702.4820749301</v>
      </c>
      <c r="K21" s="446">
        <v>144373.23942927999</v>
      </c>
      <c r="L21" s="446">
        <v>166997.35685079003</v>
      </c>
      <c r="M21" s="446">
        <v>104353.11379739997</v>
      </c>
      <c r="N21" s="188" t="s">
        <v>51</v>
      </c>
      <c r="O21" s="649"/>
      <c r="P21" s="240"/>
      <c r="Q21" s="240"/>
    </row>
    <row r="22" spans="1:19" ht="39" customHeight="1" x14ac:dyDescent="0.2">
      <c r="A22" s="188" t="s">
        <v>559</v>
      </c>
      <c r="B22" s="446">
        <v>709711.58436141</v>
      </c>
      <c r="C22" s="446">
        <v>795089.60514846002</v>
      </c>
      <c r="D22" s="446">
        <v>833305.49860424001</v>
      </c>
      <c r="E22" s="446">
        <v>639360.95892159001</v>
      </c>
      <c r="F22" s="446">
        <v>743112.98370685999</v>
      </c>
      <c r="G22" s="446">
        <v>164425.27703673</v>
      </c>
      <c r="H22" s="446">
        <v>174502.42313804998</v>
      </c>
      <c r="I22" s="446">
        <v>230689.02717390005</v>
      </c>
      <c r="J22" s="645">
        <v>263688.77125555999</v>
      </c>
      <c r="K22" s="446">
        <v>174503.51279219001</v>
      </c>
      <c r="L22" s="446">
        <v>238419.35059406998</v>
      </c>
      <c r="M22" s="446">
        <v>258892.65272021003</v>
      </c>
      <c r="N22" s="188" t="s">
        <v>344</v>
      </c>
      <c r="O22" s="649"/>
      <c r="P22" s="240"/>
      <c r="Q22" s="240"/>
    </row>
    <row r="23" spans="1:19" x14ac:dyDescent="0.2">
      <c r="A23" s="188" t="s">
        <v>48</v>
      </c>
      <c r="B23" s="446">
        <v>1843242.5367427401</v>
      </c>
      <c r="C23" s="446">
        <v>1948476.92124256</v>
      </c>
      <c r="D23" s="446">
        <v>2332035.3540600799</v>
      </c>
      <c r="E23" s="446">
        <v>1859713.97554174</v>
      </c>
      <c r="F23" s="446">
        <v>2462040.2300323602</v>
      </c>
      <c r="G23" s="446">
        <v>500566.59098198003</v>
      </c>
      <c r="H23" s="446">
        <v>634252.52220940986</v>
      </c>
      <c r="I23" s="446">
        <v>528455.04469261016</v>
      </c>
      <c r="J23" s="645">
        <v>668761.1961760798</v>
      </c>
      <c r="K23" s="446">
        <v>675138.07765153004</v>
      </c>
      <c r="L23" s="446">
        <v>862307.58960330999</v>
      </c>
      <c r="M23" s="446">
        <v>669675.4595160801</v>
      </c>
      <c r="N23" s="188" t="s">
        <v>49</v>
      </c>
      <c r="O23" s="649"/>
      <c r="P23" s="240"/>
      <c r="Q23" s="240"/>
    </row>
    <row r="24" spans="1:19" x14ac:dyDescent="0.2">
      <c r="A24" s="188" t="s">
        <v>375</v>
      </c>
      <c r="B24" s="446">
        <v>1128316.0652405601</v>
      </c>
      <c r="C24" s="446">
        <v>1173312.5543998</v>
      </c>
      <c r="D24" s="446">
        <v>1291789.0597079601</v>
      </c>
      <c r="E24" s="446">
        <v>953968.15117584995</v>
      </c>
      <c r="F24" s="446">
        <v>1468611.73838195</v>
      </c>
      <c r="G24" s="446">
        <v>342797.52766835003</v>
      </c>
      <c r="H24" s="446">
        <v>259427.08257550001</v>
      </c>
      <c r="I24" s="446">
        <v>256543.11515373993</v>
      </c>
      <c r="J24" s="645">
        <v>433021.33431037015</v>
      </c>
      <c r="K24" s="446">
        <v>392371.26958760002</v>
      </c>
      <c r="L24" s="446">
        <v>479426.63242803002</v>
      </c>
      <c r="M24" s="446">
        <v>459358.16494624002</v>
      </c>
      <c r="N24" s="188" t="s">
        <v>376</v>
      </c>
      <c r="O24" s="649"/>
      <c r="P24" s="240"/>
      <c r="Q24" s="240"/>
    </row>
    <row r="25" spans="1:19" ht="25.5" x14ac:dyDescent="0.2">
      <c r="A25" s="188" t="s">
        <v>183</v>
      </c>
      <c r="B25" s="446">
        <v>2302330.45388042</v>
      </c>
      <c r="C25" s="446">
        <v>2751353.5540804099</v>
      </c>
      <c r="D25" s="446">
        <v>3466723.7344176802</v>
      </c>
      <c r="E25" s="446">
        <v>2856077.8104972299</v>
      </c>
      <c r="F25" s="446">
        <v>3136971.1478051101</v>
      </c>
      <c r="G25" s="446">
        <v>781781.45749035</v>
      </c>
      <c r="H25" s="446">
        <v>844455.4113875</v>
      </c>
      <c r="I25" s="446">
        <v>946963.35857184976</v>
      </c>
      <c r="J25" s="645">
        <v>893523.50696798053</v>
      </c>
      <c r="K25" s="446">
        <v>894652.61879427999</v>
      </c>
      <c r="L25" s="446">
        <v>958257.58504330006</v>
      </c>
      <c r="M25" s="446">
        <v>962879.95109323005</v>
      </c>
      <c r="N25" s="188" t="s">
        <v>34</v>
      </c>
      <c r="O25" s="649"/>
      <c r="P25" s="240"/>
      <c r="Q25" s="240"/>
    </row>
    <row r="26" spans="1:19" ht="12.75" customHeight="1" x14ac:dyDescent="0.2">
      <c r="A26" s="188" t="s">
        <v>66</v>
      </c>
      <c r="B26" s="446">
        <v>688373.53255980997</v>
      </c>
      <c r="C26" s="446">
        <v>749030.37353993999</v>
      </c>
      <c r="D26" s="446">
        <v>913650.20390144002</v>
      </c>
      <c r="E26" s="446">
        <v>654572.40651447</v>
      </c>
      <c r="F26" s="446">
        <v>1019891.5151929701</v>
      </c>
      <c r="G26" s="446">
        <v>92841.696018069997</v>
      </c>
      <c r="H26" s="446">
        <v>212875.84158533002</v>
      </c>
      <c r="I26" s="446">
        <v>266462.29822543002</v>
      </c>
      <c r="J26" s="645">
        <v>341470.36807261006</v>
      </c>
      <c r="K26" s="446">
        <v>101751.15181285</v>
      </c>
      <c r="L26" s="446">
        <v>369061.32858386997</v>
      </c>
      <c r="M26" s="446">
        <v>412098.52347619995</v>
      </c>
      <c r="N26" s="188" t="s">
        <v>588</v>
      </c>
      <c r="O26" s="649"/>
      <c r="P26" s="240"/>
      <c r="Q26" s="240"/>
    </row>
    <row r="27" spans="1:19" ht="25.5" x14ac:dyDescent="0.2">
      <c r="A27" s="188" t="s">
        <v>515</v>
      </c>
      <c r="B27" s="446">
        <v>398540.35219671001</v>
      </c>
      <c r="C27" s="446">
        <v>449291.45590985997</v>
      </c>
      <c r="D27" s="446">
        <v>456200.94274470001</v>
      </c>
      <c r="E27" s="446">
        <v>362104.31088641001</v>
      </c>
      <c r="F27" s="446">
        <v>391202.07314244</v>
      </c>
      <c r="G27" s="446">
        <v>100299.19453232001</v>
      </c>
      <c r="H27" s="446">
        <v>117978.21472571998</v>
      </c>
      <c r="I27" s="446">
        <v>108025.73764620002</v>
      </c>
      <c r="J27" s="645">
        <v>129897.79584046001</v>
      </c>
      <c r="K27" s="446">
        <v>111635.46325217999</v>
      </c>
      <c r="L27" s="446">
        <v>113750.49440963002</v>
      </c>
      <c r="M27" s="446">
        <v>122514.49811242</v>
      </c>
      <c r="N27" s="188" t="s">
        <v>598</v>
      </c>
      <c r="O27" s="649"/>
      <c r="P27" s="240"/>
      <c r="Q27" s="240"/>
    </row>
    <row r="28" spans="1:19" ht="25.5" x14ac:dyDescent="0.2">
      <c r="A28" s="188" t="s">
        <v>726</v>
      </c>
      <c r="B28" s="446">
        <v>137939.43469076001</v>
      </c>
      <c r="C28" s="446">
        <v>130489.2409764</v>
      </c>
      <c r="D28" s="446">
        <v>127871.75138532001</v>
      </c>
      <c r="E28" s="446">
        <v>91019.029327609998</v>
      </c>
      <c r="F28" s="446">
        <v>124219.32900464001</v>
      </c>
      <c r="G28" s="446">
        <v>24178.294166920001</v>
      </c>
      <c r="H28" s="446">
        <v>28907.236334879999</v>
      </c>
      <c r="I28" s="446">
        <v>26402.988985180004</v>
      </c>
      <c r="J28" s="645">
        <v>48383.231898339996</v>
      </c>
      <c r="K28" s="446">
        <v>20465.722440109999</v>
      </c>
      <c r="L28" s="446">
        <v>41667.305830609999</v>
      </c>
      <c r="M28" s="446">
        <v>46599.70172812001</v>
      </c>
      <c r="N28" s="188" t="s">
        <v>437</v>
      </c>
      <c r="O28" s="649"/>
      <c r="P28" s="240"/>
      <c r="Q28" s="240"/>
    </row>
    <row r="29" spans="1:19" ht="51" customHeight="1" x14ac:dyDescent="0.2">
      <c r="A29" s="188" t="s">
        <v>852</v>
      </c>
      <c r="B29" s="446">
        <v>474307.16473788</v>
      </c>
      <c r="C29" s="446">
        <v>501835.42239552998</v>
      </c>
      <c r="D29" s="446">
        <v>583409.89215095004</v>
      </c>
      <c r="E29" s="446">
        <v>395750.51680347999</v>
      </c>
      <c r="F29" s="446">
        <v>490346.84171171999</v>
      </c>
      <c r="G29" s="446">
        <v>74350.793013009999</v>
      </c>
      <c r="H29" s="446">
        <v>137516.44491270001</v>
      </c>
      <c r="I29" s="446">
        <v>137495.31091907001</v>
      </c>
      <c r="J29" s="645">
        <v>234047.34330617002</v>
      </c>
      <c r="K29" s="446">
        <v>78848.864689010006</v>
      </c>
      <c r="L29" s="446">
        <v>178955.76918954001</v>
      </c>
      <c r="M29" s="446">
        <v>181220.43294794997</v>
      </c>
      <c r="N29" s="188" t="s">
        <v>516</v>
      </c>
      <c r="O29" s="649"/>
      <c r="P29" s="240"/>
      <c r="Q29" s="240"/>
    </row>
    <row r="30" spans="1:19" ht="41.25" customHeight="1" x14ac:dyDescent="0.2">
      <c r="A30" s="188" t="s">
        <v>761</v>
      </c>
      <c r="B30" s="446">
        <v>29790.938893809998</v>
      </c>
      <c r="C30" s="446">
        <v>35860.126939349997</v>
      </c>
      <c r="D30" s="446">
        <v>69566.014122549997</v>
      </c>
      <c r="E30" s="446">
        <v>42921.152781019999</v>
      </c>
      <c r="F30" s="446">
        <v>58403.415643519998</v>
      </c>
      <c r="G30" s="446">
        <v>5316.0314837599999</v>
      </c>
      <c r="H30" s="446">
        <v>7557.9680772499996</v>
      </c>
      <c r="I30" s="446">
        <v>23785.691509370001</v>
      </c>
      <c r="J30" s="645">
        <v>32906.323052169995</v>
      </c>
      <c r="K30" s="446">
        <v>8076.3733427200004</v>
      </c>
      <c r="L30" s="446">
        <v>24407.861610209999</v>
      </c>
      <c r="M30" s="446">
        <v>20351.649194490004</v>
      </c>
      <c r="N30" s="188" t="s">
        <v>585</v>
      </c>
      <c r="O30" s="649"/>
      <c r="P30" s="240"/>
      <c r="Q30" s="240"/>
      <c r="S30" s="136"/>
    </row>
    <row r="31" spans="1:19" x14ac:dyDescent="0.2">
      <c r="A31" s="188" t="s">
        <v>264</v>
      </c>
      <c r="B31" s="446">
        <v>850434.44453085004</v>
      </c>
      <c r="C31" s="446">
        <v>834187.23770433001</v>
      </c>
      <c r="D31" s="446">
        <v>893622.42899339006</v>
      </c>
      <c r="E31" s="446">
        <v>704270.29320404003</v>
      </c>
      <c r="F31" s="446">
        <v>835860.79725077003</v>
      </c>
      <c r="G31" s="446">
        <v>98050.14406146</v>
      </c>
      <c r="H31" s="446">
        <v>207724.90345735004</v>
      </c>
      <c r="I31" s="446">
        <v>306024.40236177994</v>
      </c>
      <c r="J31" s="645">
        <v>281822.97911280009</v>
      </c>
      <c r="K31" s="446">
        <v>116170.54935708</v>
      </c>
      <c r="L31" s="446">
        <v>248524.81316404999</v>
      </c>
      <c r="M31" s="446">
        <v>375789.59085769998</v>
      </c>
      <c r="N31" s="188" t="s">
        <v>268</v>
      </c>
      <c r="O31" s="649"/>
      <c r="P31" s="240"/>
      <c r="Q31" s="240"/>
    </row>
    <row r="32" spans="1:19" x14ac:dyDescent="0.2">
      <c r="A32" s="188" t="s">
        <v>269</v>
      </c>
      <c r="B32" s="446">
        <v>2334294.58056904</v>
      </c>
      <c r="C32" s="446">
        <v>225843.21318495</v>
      </c>
      <c r="D32" s="446">
        <v>402556.98294343997</v>
      </c>
      <c r="E32" s="446">
        <v>298725.66492233</v>
      </c>
      <c r="F32" s="446">
        <v>350365.99213476002</v>
      </c>
      <c r="G32" s="446">
        <v>84877.766800480007</v>
      </c>
      <c r="H32" s="446">
        <v>122835.01567586999</v>
      </c>
      <c r="I32" s="446">
        <v>67750.546411789983</v>
      </c>
      <c r="J32" s="645">
        <v>127093.65405530001</v>
      </c>
      <c r="K32" s="446">
        <v>90696.521412050002</v>
      </c>
      <c r="L32" s="446">
        <v>125898.55363904001</v>
      </c>
      <c r="M32" s="446">
        <v>100915.41543398998</v>
      </c>
      <c r="N32" s="188" t="s">
        <v>200</v>
      </c>
      <c r="O32" s="649"/>
      <c r="P32" s="240"/>
      <c r="Q32" s="240"/>
    </row>
    <row r="33" spans="1:17" x14ac:dyDescent="0.2">
      <c r="A33" s="188" t="s">
        <v>201</v>
      </c>
      <c r="B33" s="446">
        <v>458873.53866381</v>
      </c>
      <c r="C33" s="446">
        <v>587662.67615715996</v>
      </c>
      <c r="D33" s="446">
        <v>679643.69333488995</v>
      </c>
      <c r="E33" s="446">
        <v>619940.41888345999</v>
      </c>
      <c r="F33" s="446">
        <v>706551.37453399994</v>
      </c>
      <c r="G33" s="446">
        <v>184396.05976443001</v>
      </c>
      <c r="H33" s="446">
        <v>134507.61964880998</v>
      </c>
      <c r="I33" s="446">
        <v>250180.57617376006</v>
      </c>
      <c r="J33" s="645">
        <v>110559.43774788993</v>
      </c>
      <c r="K33" s="446">
        <v>214303.46350447999</v>
      </c>
      <c r="L33" s="446">
        <v>182325.24380600001</v>
      </c>
      <c r="M33" s="446">
        <v>259530.38824964999</v>
      </c>
      <c r="N33" s="188" t="s">
        <v>202</v>
      </c>
      <c r="O33" s="649"/>
      <c r="P33" s="240"/>
      <c r="Q33" s="240"/>
    </row>
    <row r="34" spans="1:17" x14ac:dyDescent="0.2">
      <c r="A34" s="188" t="s">
        <v>676</v>
      </c>
      <c r="B34" s="446">
        <v>24594.104903250001</v>
      </c>
      <c r="C34" s="446">
        <v>10466.77478243</v>
      </c>
      <c r="D34" s="446">
        <v>2422.0619210700002</v>
      </c>
      <c r="E34" s="446">
        <v>1982.0531358600001</v>
      </c>
      <c r="F34" s="446" t="s">
        <v>659</v>
      </c>
      <c r="G34" s="446">
        <v>397.00499903999997</v>
      </c>
      <c r="H34" s="446">
        <v>878.45713841999986</v>
      </c>
      <c r="I34" s="446">
        <v>516.50367367000013</v>
      </c>
      <c r="J34" s="645">
        <v>630.09610994000013</v>
      </c>
      <c r="K34" s="446" t="s">
        <v>659</v>
      </c>
      <c r="L34" s="446" t="s">
        <v>659</v>
      </c>
      <c r="M34" s="446" t="e">
        <v>#VALUE!</v>
      </c>
      <c r="N34" s="188" t="s">
        <v>458</v>
      </c>
      <c r="O34" s="649"/>
      <c r="P34" s="240"/>
      <c r="Q34" s="240"/>
    </row>
    <row r="35" spans="1:17" ht="11.25" customHeight="1" x14ac:dyDescent="0.2">
      <c r="A35" s="20" t="s">
        <v>846</v>
      </c>
      <c r="B35" s="444">
        <v>201451.32157984001</v>
      </c>
      <c r="C35" s="444">
        <v>162839.57620643999</v>
      </c>
      <c r="D35" s="444">
        <v>262880.83721708</v>
      </c>
      <c r="E35" s="444">
        <v>291230.33006926998</v>
      </c>
      <c r="F35" s="444">
        <v>262804.11650798999</v>
      </c>
      <c r="G35" s="444" t="s">
        <v>2656</v>
      </c>
      <c r="H35" s="444">
        <v>95069.589874469995</v>
      </c>
      <c r="I35" s="444">
        <v>92373.522479139996</v>
      </c>
      <c r="J35" s="643">
        <v>-14766.275136529992</v>
      </c>
      <c r="K35" s="444">
        <v>100831.85673588001</v>
      </c>
      <c r="L35" s="444">
        <v>113666.06085607001</v>
      </c>
      <c r="M35" s="444">
        <v>46494.680214769978</v>
      </c>
      <c r="N35" s="20" t="s">
        <v>730</v>
      </c>
      <c r="O35" s="649"/>
      <c r="P35" s="240"/>
      <c r="Q35" s="240"/>
    </row>
    <row r="36" spans="1:17" x14ac:dyDescent="0.2">
      <c r="A36" s="19" t="s">
        <v>631</v>
      </c>
      <c r="B36" s="445">
        <v>304168.71781427</v>
      </c>
      <c r="C36" s="445">
        <v>272937.05165893998</v>
      </c>
      <c r="D36" s="445">
        <v>392948.14909983001</v>
      </c>
      <c r="E36" s="445">
        <v>340104.16642972</v>
      </c>
      <c r="F36" s="445">
        <v>298412.87492700003</v>
      </c>
      <c r="G36" s="445">
        <v>105444.14294936</v>
      </c>
      <c r="H36" s="445">
        <v>103723.42311399999</v>
      </c>
      <c r="I36" s="445">
        <v>115360.60190536003</v>
      </c>
      <c r="J36" s="644">
        <v>68419.981131109947</v>
      </c>
      <c r="K36" s="445">
        <v>107073.22902975</v>
      </c>
      <c r="L36" s="445">
        <v>128348.81969600001</v>
      </c>
      <c r="M36" s="445">
        <v>58388.130227249974</v>
      </c>
      <c r="N36" s="19" t="s">
        <v>524</v>
      </c>
      <c r="O36" s="649"/>
      <c r="P36" s="240"/>
      <c r="Q36" s="240"/>
    </row>
    <row r="37" spans="1:17" ht="15.75" customHeight="1" x14ac:dyDescent="0.2">
      <c r="A37" s="19" t="s">
        <v>525</v>
      </c>
      <c r="B37" s="445">
        <v>102717.39623442999</v>
      </c>
      <c r="C37" s="445">
        <v>110097.4754525</v>
      </c>
      <c r="D37" s="445">
        <v>130067.31188275</v>
      </c>
      <c r="E37" s="445">
        <v>48873.836360449997</v>
      </c>
      <c r="F37" s="445">
        <v>35608.758419010002</v>
      </c>
      <c r="G37" s="445">
        <v>15240.148314669999</v>
      </c>
      <c r="H37" s="445">
        <v>8653.82787422</v>
      </c>
      <c r="I37" s="445">
        <v>22987.079426220003</v>
      </c>
      <c r="J37" s="644">
        <v>83186.256267639983</v>
      </c>
      <c r="K37" s="445">
        <v>6241.3722938700002</v>
      </c>
      <c r="L37" s="445">
        <v>14682.75883993</v>
      </c>
      <c r="M37" s="445">
        <v>11893.450012479996</v>
      </c>
      <c r="N37" s="19" t="s">
        <v>514</v>
      </c>
      <c r="O37" s="649"/>
      <c r="P37" s="240"/>
      <c r="Q37" s="240"/>
    </row>
    <row r="38" spans="1:17" ht="26.45" customHeight="1" x14ac:dyDescent="0.2">
      <c r="A38" s="20" t="s">
        <v>870</v>
      </c>
      <c r="B38" s="444">
        <v>336181.80879317998</v>
      </c>
      <c r="C38" s="444">
        <v>132751.29119046</v>
      </c>
      <c r="D38" s="444">
        <v>245323.7257215</v>
      </c>
      <c r="E38" s="444">
        <v>208946.84340509999</v>
      </c>
      <c r="F38" s="444">
        <v>300543.96209957002</v>
      </c>
      <c r="G38" s="444" t="s">
        <v>2657</v>
      </c>
      <c r="H38" s="444">
        <v>32897.091546440002</v>
      </c>
      <c r="I38" s="444">
        <v>42081.552564490004</v>
      </c>
      <c r="J38" s="643">
        <v>51541.081610569992</v>
      </c>
      <c r="K38" s="444">
        <v>42326.718236790002</v>
      </c>
      <c r="L38" s="444">
        <v>220545.33336915998</v>
      </c>
      <c r="M38" s="444">
        <v>34666.746516079998</v>
      </c>
      <c r="N38" s="20" t="s">
        <v>845</v>
      </c>
      <c r="O38" s="649"/>
      <c r="P38" s="240"/>
      <c r="Q38" s="240"/>
    </row>
    <row r="39" spans="1:17" ht="14.25" customHeight="1" x14ac:dyDescent="0.2">
      <c r="A39" s="19" t="s">
        <v>462</v>
      </c>
      <c r="B39" s="445">
        <v>339932.05964719999</v>
      </c>
      <c r="C39" s="445">
        <v>138748.12608836</v>
      </c>
      <c r="D39" s="445">
        <v>252016.35443671001</v>
      </c>
      <c r="E39" s="445">
        <v>214446.65222717999</v>
      </c>
      <c r="F39" s="445">
        <v>303713.35457551997</v>
      </c>
      <c r="G39" s="445">
        <v>121106.74992933001</v>
      </c>
      <c r="H39" s="445">
        <v>33912.250694570001</v>
      </c>
      <c r="I39" s="445">
        <v>44047.521158479998</v>
      </c>
      <c r="J39" s="644">
        <v>52949.832654330021</v>
      </c>
      <c r="K39" s="445">
        <v>43472.442206920001</v>
      </c>
      <c r="L39" s="445">
        <v>221456.95864699001</v>
      </c>
      <c r="M39" s="445">
        <v>35577.916523469969</v>
      </c>
      <c r="N39" s="19" t="s">
        <v>205</v>
      </c>
      <c r="O39" s="649"/>
      <c r="P39" s="240"/>
      <c r="Q39" s="240"/>
    </row>
    <row r="40" spans="1:17" ht="27.75" customHeight="1" x14ac:dyDescent="0.2">
      <c r="A40" s="19" t="s">
        <v>331</v>
      </c>
      <c r="B40" s="445">
        <v>3750.2508540200001</v>
      </c>
      <c r="C40" s="445">
        <v>5996.8348979000002</v>
      </c>
      <c r="D40" s="445">
        <v>6692.6287152100003</v>
      </c>
      <c r="E40" s="445">
        <v>5499.80882208</v>
      </c>
      <c r="F40" s="445">
        <v>3169.3924759500001</v>
      </c>
      <c r="G40" s="445">
        <v>2302.9450101900002</v>
      </c>
      <c r="H40" s="445">
        <v>1014.9640672699998</v>
      </c>
      <c r="I40" s="445">
        <v>1965.96859399</v>
      </c>
      <c r="J40" s="644">
        <v>1408.7510437600004</v>
      </c>
      <c r="K40" s="445">
        <v>1145.72397013</v>
      </c>
      <c r="L40" s="445">
        <v>911.62527782999996</v>
      </c>
      <c r="M40" s="445">
        <v>911.17000739000014</v>
      </c>
      <c r="N40" s="19" t="s">
        <v>456</v>
      </c>
      <c r="O40" s="649"/>
      <c r="P40" s="240"/>
      <c r="Q40" s="240"/>
    </row>
    <row r="41" spans="1:17" ht="14.25" customHeight="1" x14ac:dyDescent="0.2">
      <c r="A41" s="21" t="s">
        <v>731</v>
      </c>
      <c r="B41" s="444">
        <v>-1455319.77531737</v>
      </c>
      <c r="C41" s="444">
        <v>-833072.33680846996</v>
      </c>
      <c r="D41" s="444">
        <v>-1285306.7183763001</v>
      </c>
      <c r="E41" s="444">
        <v>-994760.19292052998</v>
      </c>
      <c r="F41" s="444">
        <v>-2365637.6324759698</v>
      </c>
      <c r="G41" s="444" t="s">
        <v>2658</v>
      </c>
      <c r="H41" s="444">
        <v>-18471.189262</v>
      </c>
      <c r="I41" s="444">
        <v>-532510.51001129998</v>
      </c>
      <c r="J41" s="643">
        <v>-640568.01910300006</v>
      </c>
      <c r="K41" s="444">
        <v>-34760.515031909999</v>
      </c>
      <c r="L41" s="444">
        <v>-772257.99716832</v>
      </c>
      <c r="M41" s="444">
        <v>-1086475.4202654599</v>
      </c>
      <c r="N41" s="20" t="s">
        <v>847</v>
      </c>
      <c r="O41" s="649"/>
      <c r="P41" s="240"/>
      <c r="Q41" s="240"/>
    </row>
    <row r="42" spans="1:17" ht="39.75" customHeight="1" x14ac:dyDescent="0.2">
      <c r="A42" s="20" t="s">
        <v>732</v>
      </c>
      <c r="B42" s="444">
        <v>1455319.77531737</v>
      </c>
      <c r="C42" s="444">
        <v>833072.33680846996</v>
      </c>
      <c r="D42" s="444">
        <v>1285306.7183763001</v>
      </c>
      <c r="E42" s="444">
        <v>994760.19292052998</v>
      </c>
      <c r="F42" s="444">
        <v>2365637.6324759698</v>
      </c>
      <c r="G42" s="444" t="s">
        <v>2659</v>
      </c>
      <c r="H42" s="444">
        <v>18471.189262</v>
      </c>
      <c r="I42" s="444">
        <v>532510.51001129998</v>
      </c>
      <c r="J42" s="643">
        <v>640568.01910300006</v>
      </c>
      <c r="K42" s="444">
        <v>34760.515031909999</v>
      </c>
      <c r="L42" s="444">
        <v>772257.99716832</v>
      </c>
      <c r="M42" s="444">
        <v>1086475.4202654599</v>
      </c>
      <c r="N42" s="20" t="s">
        <v>760</v>
      </c>
      <c r="O42" s="649"/>
      <c r="P42" s="240"/>
      <c r="Q42" s="240"/>
    </row>
    <row r="43" spans="1:17" x14ac:dyDescent="0.2">
      <c r="A43" s="30" t="s">
        <v>381</v>
      </c>
      <c r="B43" s="447">
        <v>1498821.3710793001</v>
      </c>
      <c r="C43" s="447">
        <v>483687.20949481998</v>
      </c>
      <c r="D43" s="447">
        <v>1071429.79282409</v>
      </c>
      <c r="E43" s="447">
        <v>770205.01855207002</v>
      </c>
      <c r="F43" s="447">
        <v>2450677.2749769301</v>
      </c>
      <c r="G43" s="447">
        <v>225418.85813748999</v>
      </c>
      <c r="H43" s="447">
        <v>28969.730151930009</v>
      </c>
      <c r="I43" s="447">
        <v>162707.81525222998</v>
      </c>
      <c r="J43" s="646">
        <v>654333.38928243995</v>
      </c>
      <c r="K43" s="447">
        <v>165249.87539233</v>
      </c>
      <c r="L43" s="447">
        <v>797041.72341292002</v>
      </c>
      <c r="M43" s="447">
        <v>1005683.25258597</v>
      </c>
      <c r="N43" s="31" t="s">
        <v>357</v>
      </c>
      <c r="O43" s="649"/>
      <c r="P43" s="240"/>
      <c r="Q43" s="240"/>
    </row>
    <row r="44" spans="1:17" x14ac:dyDescent="0.2">
      <c r="A44" s="189" t="s">
        <v>470</v>
      </c>
      <c r="B44" s="446">
        <v>1777801.9020793</v>
      </c>
      <c r="C44" s="446">
        <v>868168.82049482001</v>
      </c>
      <c r="D44" s="446">
        <v>1494015.55582409</v>
      </c>
      <c r="E44" s="446">
        <v>1181354.23155207</v>
      </c>
      <c r="F44" s="446">
        <v>2802820.58397693</v>
      </c>
      <c r="G44" s="446">
        <v>313630.70613748999</v>
      </c>
      <c r="H44" s="446">
        <v>172910.85615193</v>
      </c>
      <c r="I44" s="446">
        <v>249699.48125223006</v>
      </c>
      <c r="J44" s="645">
        <v>757774.51228243997</v>
      </c>
      <c r="K44" s="446">
        <v>307066.36339233001</v>
      </c>
      <c r="L44" s="446">
        <v>915595.17041291995</v>
      </c>
      <c r="M44" s="446">
        <v>1091776.4265859702</v>
      </c>
      <c r="N44" s="188" t="s">
        <v>682</v>
      </c>
      <c r="O44" s="649"/>
      <c r="P44" s="240"/>
      <c r="Q44" s="240"/>
    </row>
    <row r="45" spans="1:17" x14ac:dyDescent="0.2">
      <c r="A45" s="189" t="s">
        <v>185</v>
      </c>
      <c r="B45" s="585">
        <v>278980.53100000002</v>
      </c>
      <c r="C45" s="585">
        <v>384481.61099999998</v>
      </c>
      <c r="D45" s="585">
        <v>422585.76299999998</v>
      </c>
      <c r="E45" s="585">
        <v>411149.21299999999</v>
      </c>
      <c r="F45" s="585">
        <v>352143.30900000001</v>
      </c>
      <c r="G45" s="585">
        <v>88211.847999999998</v>
      </c>
      <c r="H45" s="585">
        <v>143941.12599999999</v>
      </c>
      <c r="I45" s="585">
        <v>86991.666000000027</v>
      </c>
      <c r="J45" s="647">
        <v>103441.12299999996</v>
      </c>
      <c r="K45" s="585">
        <v>141816.48800000001</v>
      </c>
      <c r="L45" s="585">
        <v>118553.44699999999</v>
      </c>
      <c r="M45" s="585">
        <v>86093.173999999999</v>
      </c>
      <c r="N45" s="188" t="s">
        <v>186</v>
      </c>
      <c r="O45" s="649"/>
      <c r="P45" s="240"/>
      <c r="Q45" s="240"/>
    </row>
    <row r="46" spans="1:17" x14ac:dyDescent="0.2">
      <c r="A46" s="30" t="s">
        <v>374</v>
      </c>
      <c r="B46" s="447">
        <v>-43501.595761930002</v>
      </c>
      <c r="C46" s="447">
        <v>349385.12731364998</v>
      </c>
      <c r="D46" s="447">
        <v>213876.92555221001</v>
      </c>
      <c r="E46" s="447">
        <v>224555.17436845999</v>
      </c>
      <c r="F46" s="447">
        <v>-85039.642500960006</v>
      </c>
      <c r="G46" s="447">
        <v>-131662.12403323001</v>
      </c>
      <c r="H46" s="447">
        <v>-10498.274994189997</v>
      </c>
      <c r="I46" s="447">
        <v>369802.69475907</v>
      </c>
      <c r="J46" s="646">
        <v>-13765.370179439982</v>
      </c>
      <c r="K46" s="447">
        <v>-130489.36036042</v>
      </c>
      <c r="L46" s="447">
        <v>-24783.72624460001</v>
      </c>
      <c r="M46" s="447">
        <v>80792.167679490012</v>
      </c>
      <c r="N46" s="31" t="s">
        <v>678</v>
      </c>
      <c r="O46" s="649"/>
      <c r="P46" s="240"/>
      <c r="Q46" s="240"/>
    </row>
    <row r="47" spans="1:17" x14ac:dyDescent="0.2">
      <c r="A47" s="189" t="s">
        <v>470</v>
      </c>
      <c r="B47" s="446">
        <v>71995.591199999995</v>
      </c>
      <c r="C47" s="446">
        <v>493660.18910000002</v>
      </c>
      <c r="D47" s="446">
        <v>566186.23499999999</v>
      </c>
      <c r="E47" s="446">
        <v>552420.52049999998</v>
      </c>
      <c r="F47" s="446">
        <v>263456.63007310999</v>
      </c>
      <c r="G47" s="446">
        <v>8228.4235000000008</v>
      </c>
      <c r="H47" s="446">
        <v>24294.471099999999</v>
      </c>
      <c r="I47" s="446">
        <v>511298.08790000004</v>
      </c>
      <c r="J47" s="645">
        <v>22365.252499999944</v>
      </c>
      <c r="K47" s="446">
        <v>10037.3833</v>
      </c>
      <c r="L47" s="446">
        <v>15127.614</v>
      </c>
      <c r="M47" s="446">
        <v>235480.21357311</v>
      </c>
      <c r="N47" s="188" t="s">
        <v>682</v>
      </c>
      <c r="O47" s="649"/>
      <c r="P47" s="240"/>
      <c r="Q47" s="240"/>
    </row>
    <row r="48" spans="1:17" x14ac:dyDescent="0.2">
      <c r="A48" s="190" t="s">
        <v>185</v>
      </c>
      <c r="B48" s="448">
        <v>115497.18696193</v>
      </c>
      <c r="C48" s="448">
        <v>144275.06178635001</v>
      </c>
      <c r="D48" s="448">
        <v>352309.30944778997</v>
      </c>
      <c r="E48" s="448">
        <v>327865.34613154002</v>
      </c>
      <c r="F48" s="448">
        <v>348496.27257407003</v>
      </c>
      <c r="G48" s="448">
        <v>139890.54753323001</v>
      </c>
      <c r="H48" s="448">
        <v>34792.746094189992</v>
      </c>
      <c r="I48" s="448">
        <v>141495.39314093001</v>
      </c>
      <c r="J48" s="683">
        <v>36130.622679439955</v>
      </c>
      <c r="K48" s="448">
        <v>140526.74366042</v>
      </c>
      <c r="L48" s="448">
        <v>39911.340244599996</v>
      </c>
      <c r="M48" s="448">
        <v>154688.04589361994</v>
      </c>
      <c r="N48" s="191" t="s">
        <v>186</v>
      </c>
      <c r="O48" s="649"/>
      <c r="P48" s="240"/>
      <c r="Q48" s="240"/>
    </row>
    <row r="49" spans="1:15" x14ac:dyDescent="0.2">
      <c r="A49" s="192"/>
      <c r="B49" s="139"/>
      <c r="C49" s="139"/>
      <c r="D49" s="140"/>
      <c r="E49" s="140"/>
      <c r="F49" s="140"/>
      <c r="G49" s="139"/>
      <c r="H49" s="139"/>
      <c r="I49" s="139"/>
      <c r="J49" s="139"/>
      <c r="K49" s="139"/>
      <c r="L49" s="139"/>
      <c r="M49" s="139"/>
      <c r="N49" s="192"/>
      <c r="O49" s="99"/>
    </row>
    <row r="50" spans="1:15" x14ac:dyDescent="0.2">
      <c r="A50" s="26"/>
      <c r="B50" s="139"/>
      <c r="C50" s="139"/>
      <c r="D50" s="140"/>
      <c r="E50" s="140"/>
      <c r="F50" s="140"/>
      <c r="G50" s="139"/>
      <c r="H50" s="139"/>
      <c r="I50" s="139"/>
      <c r="J50" s="139"/>
      <c r="K50" s="139"/>
      <c r="L50" s="139"/>
      <c r="M50" s="139"/>
      <c r="N50" s="192"/>
      <c r="O50" s="99"/>
    </row>
    <row r="51" spans="1:15" x14ac:dyDescent="0.2">
      <c r="A51" s="136"/>
      <c r="B51" s="139"/>
      <c r="C51" s="139"/>
      <c r="D51" s="139"/>
      <c r="E51" s="139"/>
      <c r="F51" s="139"/>
      <c r="G51" s="139"/>
      <c r="H51" s="139"/>
      <c r="I51" s="621"/>
      <c r="J51" s="621"/>
      <c r="K51" s="621"/>
      <c r="L51" s="621"/>
      <c r="M51" s="621"/>
      <c r="N51" s="192"/>
      <c r="O51" s="99"/>
    </row>
    <row r="52" spans="1:15" x14ac:dyDescent="0.2">
      <c r="A52" s="192"/>
      <c r="B52" s="139"/>
      <c r="C52" s="139"/>
      <c r="D52" s="115"/>
      <c r="E52" s="115"/>
      <c r="F52" s="115"/>
      <c r="G52" s="115"/>
      <c r="H52" s="115"/>
      <c r="I52" s="621"/>
      <c r="J52" s="621"/>
      <c r="K52" s="621"/>
      <c r="L52" s="621"/>
      <c r="M52" s="621"/>
      <c r="N52" s="192"/>
      <c r="O52" s="99"/>
    </row>
    <row r="53" spans="1:15" x14ac:dyDescent="0.2">
      <c r="A53" s="26"/>
      <c r="B53" s="139"/>
      <c r="C53" s="139"/>
      <c r="D53" s="115"/>
      <c r="E53" s="115"/>
      <c r="F53" s="115"/>
      <c r="G53" s="115"/>
      <c r="H53" s="115"/>
      <c r="I53" s="115"/>
      <c r="J53" s="115"/>
      <c r="K53" s="115"/>
      <c r="L53" s="115"/>
      <c r="M53" s="115"/>
      <c r="N53" s="192"/>
      <c r="O53" s="192"/>
    </row>
    <row r="54" spans="1:15" x14ac:dyDescent="0.2">
      <c r="A54" s="136"/>
      <c r="B54" s="139"/>
      <c r="C54" s="139"/>
      <c r="D54" s="115"/>
      <c r="E54" s="115"/>
      <c r="F54" s="115"/>
      <c r="G54" s="115"/>
      <c r="H54" s="115"/>
      <c r="I54" s="115"/>
      <c r="J54" s="115"/>
      <c r="K54" s="115"/>
      <c r="L54" s="115"/>
      <c r="M54" s="115"/>
      <c r="N54" s="192"/>
      <c r="O54" s="192"/>
    </row>
    <row r="55" spans="1:15" x14ac:dyDescent="0.2">
      <c r="A55" s="192"/>
      <c r="B55" s="139"/>
      <c r="C55" s="139"/>
      <c r="D55" s="115"/>
      <c r="E55" s="115"/>
      <c r="F55" s="115"/>
      <c r="G55" s="115"/>
      <c r="H55" s="115"/>
      <c r="I55" s="115"/>
      <c r="J55" s="115"/>
      <c r="K55" s="115"/>
      <c r="L55" s="115"/>
      <c r="M55" s="115"/>
      <c r="N55" s="139"/>
      <c r="O55" s="192"/>
    </row>
    <row r="56" spans="1:15" x14ac:dyDescent="0.2">
      <c r="A56" s="26"/>
      <c r="B56" s="135"/>
      <c r="C56" s="135"/>
      <c r="D56" s="193"/>
      <c r="E56" s="193"/>
      <c r="F56" s="193"/>
    </row>
    <row r="57" spans="1:15" ht="14.25" x14ac:dyDescent="0.2">
      <c r="A57" s="136"/>
      <c r="B57" s="138"/>
      <c r="C57" s="138"/>
      <c r="D57" s="108"/>
      <c r="E57" s="108"/>
      <c r="F57" s="108"/>
    </row>
  </sheetData>
  <mergeCells count="9">
    <mergeCell ref="N6:N7"/>
    <mergeCell ref="O6:O7"/>
    <mergeCell ref="A6:A7"/>
    <mergeCell ref="B6:B7"/>
    <mergeCell ref="C6:C7"/>
    <mergeCell ref="F6:F7"/>
    <mergeCell ref="G6:J6"/>
    <mergeCell ref="D6:E6"/>
    <mergeCell ref="K6:M6"/>
  </mergeCells>
  <phoneticPr fontId="0" type="noConversion"/>
  <pageMargins left="0.43307086614173229" right="0.23622047244094491" top="0.39370078740157483" bottom="0.27559055118110237" header="0.51181102362204722" footer="0.39370078740157483"/>
  <pageSetup paperSize="9" scale="64" orientation="portrait" r:id="rId1"/>
  <headerFooter alignWithMargins="0"/>
  <colBreaks count="1" manualBreakCount="1">
    <brk id="6"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85"/>
  <sheetViews>
    <sheetView showGridLines="0" view="pageBreakPreview" topLeftCell="A271" zoomScale="90" zoomScaleNormal="85" zoomScaleSheetLayoutView="90" workbookViewId="0">
      <selection activeCell="F8" sqref="F8:F282"/>
    </sheetView>
  </sheetViews>
  <sheetFormatPr defaultRowHeight="12.75" x14ac:dyDescent="0.2"/>
  <cols>
    <col min="1" max="4" width="5.42578125" style="369" customWidth="1"/>
    <col min="5" max="5" width="43.28515625" style="131" customWidth="1"/>
    <col min="6" max="6" width="17.7109375" style="131" customWidth="1"/>
    <col min="7" max="7" width="43.28515625" style="131" customWidth="1"/>
    <col min="8" max="8" width="4.85546875" style="476" customWidth="1"/>
    <col min="9" max="9" width="17.85546875" style="476" customWidth="1"/>
    <col min="10" max="16384" width="9.140625" style="476"/>
  </cols>
  <sheetData>
    <row r="1" spans="1:9" s="258" customFormat="1" ht="18.600000000000001" customHeight="1" x14ac:dyDescent="0.2">
      <c r="A1" s="366" t="s">
        <v>1846</v>
      </c>
      <c r="B1" s="367"/>
      <c r="C1" s="367"/>
      <c r="D1" s="367"/>
      <c r="E1" s="367"/>
      <c r="F1" s="367"/>
      <c r="G1" s="370" t="s">
        <v>142</v>
      </c>
    </row>
    <row r="2" spans="1:9" s="258" customFormat="1" ht="9" customHeight="1" x14ac:dyDescent="0.2">
      <c r="A2" s="367"/>
      <c r="B2" s="367"/>
      <c r="C2" s="367"/>
      <c r="D2" s="367"/>
      <c r="E2" s="367"/>
      <c r="F2" s="367"/>
      <c r="G2" s="367"/>
    </row>
    <row r="3" spans="1:9" s="258" customFormat="1" ht="41.65" customHeight="1" x14ac:dyDescent="0.2">
      <c r="A3" s="945" t="s">
        <v>3544</v>
      </c>
      <c r="B3" s="945"/>
      <c r="C3" s="945"/>
      <c r="D3" s="945"/>
      <c r="E3" s="945"/>
      <c r="F3" s="945"/>
      <c r="G3" s="945"/>
    </row>
    <row r="4" spans="1:9" s="258" customFormat="1" ht="8.4499999999999993" customHeight="1" x14ac:dyDescent="0.2">
      <c r="A4" s="367"/>
      <c r="B4" s="367"/>
      <c r="C4" s="367"/>
      <c r="D4" s="367"/>
      <c r="E4" s="367"/>
      <c r="F4" s="367"/>
      <c r="G4" s="367"/>
    </row>
    <row r="5" spans="1:9" s="258" customFormat="1" ht="18.600000000000001" customHeight="1" x14ac:dyDescent="0.2">
      <c r="A5" s="366" t="s">
        <v>148</v>
      </c>
      <c r="B5" s="367"/>
      <c r="C5" s="367"/>
      <c r="D5" s="367"/>
      <c r="E5" s="371"/>
      <c r="F5" s="372"/>
      <c r="G5" s="373" t="s">
        <v>480</v>
      </c>
    </row>
    <row r="6" spans="1:9" s="258" customFormat="1" ht="75" customHeight="1" x14ac:dyDescent="0.2">
      <c r="A6" s="368" t="s">
        <v>1847</v>
      </c>
      <c r="B6" s="368" t="s">
        <v>1848</v>
      </c>
      <c r="C6" s="368" t="s">
        <v>1849</v>
      </c>
      <c r="D6" s="368" t="s">
        <v>1850</v>
      </c>
      <c r="E6" s="311" t="s">
        <v>507</v>
      </c>
      <c r="F6" s="311" t="s">
        <v>3458</v>
      </c>
      <c r="G6" s="312" t="s">
        <v>47</v>
      </c>
    </row>
    <row r="7" spans="1:9" s="258" customFormat="1" ht="13.5" customHeight="1" x14ac:dyDescent="0.2">
      <c r="A7" s="587" t="s">
        <v>685</v>
      </c>
      <c r="B7" s="587" t="s">
        <v>224</v>
      </c>
      <c r="C7" s="587" t="s">
        <v>345</v>
      </c>
      <c r="D7" s="587" t="s">
        <v>619</v>
      </c>
      <c r="E7" s="312" t="s">
        <v>968</v>
      </c>
      <c r="F7" s="312" t="s">
        <v>655</v>
      </c>
      <c r="G7" s="312" t="s">
        <v>969</v>
      </c>
    </row>
    <row r="8" spans="1:9" s="381" customFormat="1" ht="19.5" customHeight="1" x14ac:dyDescent="0.2">
      <c r="A8" s="761"/>
      <c r="B8" s="761"/>
      <c r="C8" s="761"/>
      <c r="D8" s="761"/>
      <c r="E8" s="818" t="s">
        <v>3543</v>
      </c>
      <c r="F8" s="819">
        <v>11137569.74342066</v>
      </c>
      <c r="G8" s="818" t="s">
        <v>3542</v>
      </c>
      <c r="I8" s="382"/>
    </row>
    <row r="9" spans="1:9" s="381" customFormat="1" x14ac:dyDescent="0.2">
      <c r="A9" s="561"/>
      <c r="B9" s="561"/>
      <c r="C9" s="561"/>
      <c r="D9" s="561"/>
      <c r="E9" s="843" t="s">
        <v>88</v>
      </c>
      <c r="F9" s="561"/>
      <c r="G9" s="843" t="s">
        <v>388</v>
      </c>
    </row>
    <row r="10" spans="1:9" s="381" customFormat="1" x14ac:dyDescent="0.2">
      <c r="A10" s="561"/>
      <c r="B10" s="561"/>
      <c r="C10" s="561"/>
      <c r="D10" s="561"/>
      <c r="E10" s="560" t="s">
        <v>742</v>
      </c>
      <c r="F10" s="844">
        <v>11098791.5925257</v>
      </c>
      <c r="G10" s="560" t="s">
        <v>721</v>
      </c>
      <c r="I10" s="382"/>
    </row>
    <row r="11" spans="1:9" s="381" customFormat="1" x14ac:dyDescent="0.2">
      <c r="A11" s="811" t="s">
        <v>685</v>
      </c>
      <c r="B11" s="813" t="s">
        <v>2288</v>
      </c>
      <c r="C11" s="813" t="s">
        <v>2289</v>
      </c>
      <c r="D11" s="813" t="s">
        <v>2290</v>
      </c>
      <c r="E11" s="845" t="s">
        <v>232</v>
      </c>
      <c r="F11" s="846">
        <v>6355355.9315253096</v>
      </c>
      <c r="G11" s="845" t="s">
        <v>608</v>
      </c>
    </row>
    <row r="12" spans="1:9" s="381" customFormat="1" x14ac:dyDescent="0.2">
      <c r="A12" s="813" t="s">
        <v>2291</v>
      </c>
      <c r="B12" s="811" t="s">
        <v>1851</v>
      </c>
      <c r="C12" s="813" t="s">
        <v>2289</v>
      </c>
      <c r="D12" s="813" t="s">
        <v>2290</v>
      </c>
      <c r="E12" s="845" t="s">
        <v>970</v>
      </c>
      <c r="F12" s="846">
        <v>2106421.1611427101</v>
      </c>
      <c r="G12" s="845" t="s">
        <v>324</v>
      </c>
    </row>
    <row r="13" spans="1:9" s="381" customFormat="1" x14ac:dyDescent="0.2">
      <c r="A13" s="813" t="s">
        <v>2291</v>
      </c>
      <c r="B13" s="813" t="s">
        <v>2288</v>
      </c>
      <c r="C13" s="812" t="s">
        <v>685</v>
      </c>
      <c r="D13" s="813" t="s">
        <v>2290</v>
      </c>
      <c r="E13" s="847" t="s">
        <v>971</v>
      </c>
      <c r="F13" s="848">
        <v>1350408.8855983301</v>
      </c>
      <c r="G13" s="847" t="s">
        <v>325</v>
      </c>
    </row>
    <row r="14" spans="1:9" s="381" customFormat="1" ht="51" x14ac:dyDescent="0.2">
      <c r="A14" s="814" t="s">
        <v>685</v>
      </c>
      <c r="B14" s="815" t="s">
        <v>1851</v>
      </c>
      <c r="C14" s="815" t="s">
        <v>685</v>
      </c>
      <c r="D14" s="586" t="s">
        <v>1852</v>
      </c>
      <c r="E14" s="562" t="s">
        <v>3040</v>
      </c>
      <c r="F14" s="849">
        <v>991724.40151164995</v>
      </c>
      <c r="G14" s="562" t="s">
        <v>3041</v>
      </c>
    </row>
    <row r="15" spans="1:9" s="381" customFormat="1" ht="63.75" x14ac:dyDescent="0.2">
      <c r="A15" s="816"/>
      <c r="B15" s="816"/>
      <c r="C15" s="816"/>
      <c r="D15" s="586" t="s">
        <v>1855</v>
      </c>
      <c r="E15" s="562" t="s">
        <v>3042</v>
      </c>
      <c r="F15" s="849">
        <v>358684.48408667999</v>
      </c>
      <c r="G15" s="562" t="s">
        <v>3043</v>
      </c>
    </row>
    <row r="16" spans="1:9" s="381" customFormat="1" x14ac:dyDescent="0.2">
      <c r="A16" s="813" t="s">
        <v>2291</v>
      </c>
      <c r="B16" s="813" t="s">
        <v>2288</v>
      </c>
      <c r="C16" s="812" t="s">
        <v>224</v>
      </c>
      <c r="D16" s="813" t="s">
        <v>2290</v>
      </c>
      <c r="E16" s="847" t="s">
        <v>973</v>
      </c>
      <c r="F16" s="848">
        <v>756012.27554437995</v>
      </c>
      <c r="G16" s="847" t="s">
        <v>416</v>
      </c>
    </row>
    <row r="17" spans="1:7" s="381" customFormat="1" ht="25.5" x14ac:dyDescent="0.2">
      <c r="A17" s="817"/>
      <c r="B17" s="816"/>
      <c r="C17" s="815" t="s">
        <v>224</v>
      </c>
      <c r="D17" s="586" t="s">
        <v>1851</v>
      </c>
      <c r="E17" s="562" t="s">
        <v>974</v>
      </c>
      <c r="F17" s="849">
        <v>679125.39963169</v>
      </c>
      <c r="G17" s="562" t="s">
        <v>115</v>
      </c>
    </row>
    <row r="18" spans="1:7" s="381" customFormat="1" ht="25.5" x14ac:dyDescent="0.2">
      <c r="A18" s="816"/>
      <c r="B18" s="816"/>
      <c r="C18" s="816"/>
      <c r="D18" s="586" t="s">
        <v>2292</v>
      </c>
      <c r="E18" s="562" t="s">
        <v>975</v>
      </c>
      <c r="F18" s="849">
        <v>71689.028054039998</v>
      </c>
      <c r="G18" s="562" t="s">
        <v>351</v>
      </c>
    </row>
    <row r="19" spans="1:7" s="381" customFormat="1" ht="38.25" x14ac:dyDescent="0.2">
      <c r="A19" s="817"/>
      <c r="B19" s="816"/>
      <c r="C19" s="816"/>
      <c r="D19" s="586" t="s">
        <v>976</v>
      </c>
      <c r="E19" s="562" t="s">
        <v>977</v>
      </c>
      <c r="F19" s="849">
        <v>5197.8478586499996</v>
      </c>
      <c r="G19" s="562" t="s">
        <v>198</v>
      </c>
    </row>
    <row r="20" spans="1:7" s="381" customFormat="1" x14ac:dyDescent="0.2">
      <c r="A20" s="813" t="s">
        <v>2291</v>
      </c>
      <c r="B20" s="811" t="s">
        <v>2293</v>
      </c>
      <c r="C20" s="813" t="s">
        <v>2289</v>
      </c>
      <c r="D20" s="813" t="s">
        <v>2290</v>
      </c>
      <c r="E20" s="845" t="s">
        <v>978</v>
      </c>
      <c r="F20" s="846">
        <v>585580.09329827002</v>
      </c>
      <c r="G20" s="845" t="s">
        <v>46</v>
      </c>
    </row>
    <row r="21" spans="1:7" s="381" customFormat="1" x14ac:dyDescent="0.2">
      <c r="A21" s="813" t="s">
        <v>2291</v>
      </c>
      <c r="B21" s="813" t="s">
        <v>2288</v>
      </c>
      <c r="C21" s="812" t="s">
        <v>685</v>
      </c>
      <c r="D21" s="813" t="s">
        <v>2290</v>
      </c>
      <c r="E21" s="847" t="s">
        <v>530</v>
      </c>
      <c r="F21" s="848">
        <v>585580.09329827002</v>
      </c>
      <c r="G21" s="847" t="s">
        <v>46</v>
      </c>
    </row>
    <row r="22" spans="1:7" s="381" customFormat="1" x14ac:dyDescent="0.2">
      <c r="A22" s="816"/>
      <c r="B22" s="815" t="s">
        <v>2293</v>
      </c>
      <c r="C22" s="815" t="s">
        <v>685</v>
      </c>
      <c r="D22" s="586" t="s">
        <v>1851</v>
      </c>
      <c r="E22" s="562" t="s">
        <v>530</v>
      </c>
      <c r="F22" s="849">
        <v>585580.09329827002</v>
      </c>
      <c r="G22" s="562" t="s">
        <v>46</v>
      </c>
    </row>
    <row r="23" spans="1:7" s="381" customFormat="1" x14ac:dyDescent="0.2">
      <c r="A23" s="813" t="s">
        <v>2291</v>
      </c>
      <c r="B23" s="811" t="s">
        <v>972</v>
      </c>
      <c r="C23" s="813" t="s">
        <v>2289</v>
      </c>
      <c r="D23" s="813" t="s">
        <v>2290</v>
      </c>
      <c r="E23" s="845" t="s">
        <v>979</v>
      </c>
      <c r="F23" s="846">
        <v>275368.93578195001</v>
      </c>
      <c r="G23" s="845" t="s">
        <v>352</v>
      </c>
    </row>
    <row r="24" spans="1:7" s="381" customFormat="1" x14ac:dyDescent="0.2">
      <c r="A24" s="813" t="s">
        <v>2291</v>
      </c>
      <c r="B24" s="813" t="s">
        <v>2288</v>
      </c>
      <c r="C24" s="812" t="s">
        <v>685</v>
      </c>
      <c r="D24" s="813" t="s">
        <v>2290</v>
      </c>
      <c r="E24" s="847" t="s">
        <v>980</v>
      </c>
      <c r="F24" s="848">
        <v>219672.24301938</v>
      </c>
      <c r="G24" s="847" t="s">
        <v>353</v>
      </c>
    </row>
    <row r="25" spans="1:7" s="381" customFormat="1" ht="25.5" x14ac:dyDescent="0.2">
      <c r="A25" s="817"/>
      <c r="B25" s="815" t="s">
        <v>972</v>
      </c>
      <c r="C25" s="815" t="s">
        <v>685</v>
      </c>
      <c r="D25" s="586" t="s">
        <v>1851</v>
      </c>
      <c r="E25" s="562" t="s">
        <v>981</v>
      </c>
      <c r="F25" s="849">
        <v>208608.73877221</v>
      </c>
      <c r="G25" s="562" t="s">
        <v>78</v>
      </c>
    </row>
    <row r="26" spans="1:7" s="381" customFormat="1" x14ac:dyDescent="0.2">
      <c r="A26" s="816"/>
      <c r="B26" s="816"/>
      <c r="C26" s="816"/>
      <c r="D26" s="586" t="s">
        <v>2292</v>
      </c>
      <c r="E26" s="562" t="s">
        <v>982</v>
      </c>
      <c r="F26" s="849">
        <v>11063.50424717</v>
      </c>
      <c r="G26" s="562" t="s">
        <v>109</v>
      </c>
    </row>
    <row r="27" spans="1:7" s="381" customFormat="1" x14ac:dyDescent="0.2">
      <c r="A27" s="813" t="s">
        <v>2291</v>
      </c>
      <c r="B27" s="813" t="s">
        <v>2288</v>
      </c>
      <c r="C27" s="812" t="s">
        <v>345</v>
      </c>
      <c r="D27" s="813" t="s">
        <v>2290</v>
      </c>
      <c r="E27" s="847" t="s">
        <v>448</v>
      </c>
      <c r="F27" s="848">
        <v>13061.049173580001</v>
      </c>
      <c r="G27" s="847" t="s">
        <v>5</v>
      </c>
    </row>
    <row r="28" spans="1:7" s="381" customFormat="1" x14ac:dyDescent="0.2">
      <c r="A28" s="817"/>
      <c r="B28" s="816"/>
      <c r="C28" s="815" t="s">
        <v>345</v>
      </c>
      <c r="D28" s="586" t="s">
        <v>2292</v>
      </c>
      <c r="E28" s="562" t="s">
        <v>448</v>
      </c>
      <c r="F28" s="849">
        <v>13061.049173580001</v>
      </c>
      <c r="G28" s="562" t="s">
        <v>5</v>
      </c>
    </row>
    <row r="29" spans="1:7" s="381" customFormat="1" x14ac:dyDescent="0.2">
      <c r="A29" s="813" t="s">
        <v>2291</v>
      </c>
      <c r="B29" s="813" t="s">
        <v>2288</v>
      </c>
      <c r="C29" s="812" t="s">
        <v>619</v>
      </c>
      <c r="D29" s="813" t="s">
        <v>2290</v>
      </c>
      <c r="E29" s="847" t="s">
        <v>984</v>
      </c>
      <c r="F29" s="848">
        <v>42304.626082629999</v>
      </c>
      <c r="G29" s="847" t="s">
        <v>581</v>
      </c>
    </row>
    <row r="30" spans="1:7" s="381" customFormat="1" ht="25.5" x14ac:dyDescent="0.2">
      <c r="A30" s="816"/>
      <c r="B30" s="816"/>
      <c r="C30" s="815" t="s">
        <v>619</v>
      </c>
      <c r="D30" s="586" t="s">
        <v>1851</v>
      </c>
      <c r="E30" s="562" t="s">
        <v>985</v>
      </c>
      <c r="F30" s="849">
        <v>9727.7045372199991</v>
      </c>
      <c r="G30" s="562" t="s">
        <v>356</v>
      </c>
    </row>
    <row r="31" spans="1:7" s="381" customFormat="1" ht="25.5" x14ac:dyDescent="0.2">
      <c r="A31" s="817"/>
      <c r="B31" s="816"/>
      <c r="C31" s="816"/>
      <c r="D31" s="586" t="s">
        <v>2292</v>
      </c>
      <c r="E31" s="562" t="s">
        <v>986</v>
      </c>
      <c r="F31" s="849">
        <v>32576.921545410001</v>
      </c>
      <c r="G31" s="562" t="s">
        <v>529</v>
      </c>
    </row>
    <row r="32" spans="1:7" s="381" customFormat="1" x14ac:dyDescent="0.2">
      <c r="A32" s="813" t="s">
        <v>2291</v>
      </c>
      <c r="B32" s="813" t="s">
        <v>2288</v>
      </c>
      <c r="C32" s="812" t="s">
        <v>968</v>
      </c>
      <c r="D32" s="813" t="s">
        <v>2290</v>
      </c>
      <c r="E32" s="847" t="s">
        <v>987</v>
      </c>
      <c r="F32" s="848">
        <v>331.01750636000003</v>
      </c>
      <c r="G32" s="847" t="s">
        <v>89</v>
      </c>
    </row>
    <row r="33" spans="1:7" s="381" customFormat="1" x14ac:dyDescent="0.2">
      <c r="A33" s="816"/>
      <c r="B33" s="816"/>
      <c r="C33" s="815" t="s">
        <v>968</v>
      </c>
      <c r="D33" s="586" t="s">
        <v>1851</v>
      </c>
      <c r="E33" s="562" t="s">
        <v>987</v>
      </c>
      <c r="F33" s="849">
        <v>331.01750636000003</v>
      </c>
      <c r="G33" s="562" t="s">
        <v>89</v>
      </c>
    </row>
    <row r="34" spans="1:7" s="381" customFormat="1" ht="25.5" x14ac:dyDescent="0.2">
      <c r="A34" s="813" t="s">
        <v>2291</v>
      </c>
      <c r="B34" s="811" t="s">
        <v>976</v>
      </c>
      <c r="C34" s="813" t="s">
        <v>2289</v>
      </c>
      <c r="D34" s="813" t="s">
        <v>2290</v>
      </c>
      <c r="E34" s="845" t="s">
        <v>988</v>
      </c>
      <c r="F34" s="846">
        <v>2648667.59023098</v>
      </c>
      <c r="G34" s="845" t="s">
        <v>441</v>
      </c>
    </row>
    <row r="35" spans="1:7" s="381" customFormat="1" x14ac:dyDescent="0.2">
      <c r="A35" s="813" t="s">
        <v>2291</v>
      </c>
      <c r="B35" s="813" t="s">
        <v>2288</v>
      </c>
      <c r="C35" s="812" t="s">
        <v>685</v>
      </c>
      <c r="D35" s="813" t="s">
        <v>2290</v>
      </c>
      <c r="E35" s="847" t="s">
        <v>989</v>
      </c>
      <c r="F35" s="848">
        <v>1902982.34772755</v>
      </c>
      <c r="G35" s="847" t="s">
        <v>2294</v>
      </c>
    </row>
    <row r="36" spans="1:7" s="381" customFormat="1" ht="51" x14ac:dyDescent="0.2">
      <c r="A36" s="817"/>
      <c r="B36" s="815" t="s">
        <v>976</v>
      </c>
      <c r="C36" s="815" t="s">
        <v>685</v>
      </c>
      <c r="D36" s="586" t="s">
        <v>1851</v>
      </c>
      <c r="E36" s="562" t="s">
        <v>1921</v>
      </c>
      <c r="F36" s="849">
        <v>753237.38369496004</v>
      </c>
      <c r="G36" s="562" t="s">
        <v>19</v>
      </c>
    </row>
    <row r="37" spans="1:7" s="381" customFormat="1" ht="76.5" x14ac:dyDescent="0.2">
      <c r="A37" s="816"/>
      <c r="B37" s="816"/>
      <c r="C37" s="816"/>
      <c r="D37" s="586" t="s">
        <v>2292</v>
      </c>
      <c r="E37" s="562" t="s">
        <v>2295</v>
      </c>
      <c r="F37" s="849">
        <v>525129.65333024994</v>
      </c>
      <c r="G37" s="562" t="s">
        <v>2296</v>
      </c>
    </row>
    <row r="38" spans="1:7" s="381" customFormat="1" ht="25.5" x14ac:dyDescent="0.2">
      <c r="A38" s="817"/>
      <c r="B38" s="816"/>
      <c r="C38" s="816"/>
      <c r="D38" s="586" t="s">
        <v>972</v>
      </c>
      <c r="E38" s="562" t="s">
        <v>990</v>
      </c>
      <c r="F38" s="849">
        <v>90779.361511109993</v>
      </c>
      <c r="G38" s="562" t="s">
        <v>253</v>
      </c>
    </row>
    <row r="39" spans="1:7" s="381" customFormat="1" ht="76.5" x14ac:dyDescent="0.2">
      <c r="A39" s="816"/>
      <c r="B39" s="816"/>
      <c r="C39" s="816"/>
      <c r="D39" s="586" t="s">
        <v>1854</v>
      </c>
      <c r="E39" s="562" t="s">
        <v>2297</v>
      </c>
      <c r="F39" s="849">
        <v>7532.1667261499997</v>
      </c>
      <c r="G39" s="562" t="s">
        <v>1570</v>
      </c>
    </row>
    <row r="40" spans="1:7" s="381" customFormat="1" ht="38.25" x14ac:dyDescent="0.2">
      <c r="A40" s="817"/>
      <c r="B40" s="816"/>
      <c r="C40" s="816"/>
      <c r="D40" s="586" t="s">
        <v>2298</v>
      </c>
      <c r="E40" s="562" t="s">
        <v>2299</v>
      </c>
      <c r="F40" s="849">
        <v>526303.78246508003</v>
      </c>
      <c r="G40" s="562" t="s">
        <v>1922</v>
      </c>
    </row>
    <row r="41" spans="1:7" s="381" customFormat="1" x14ac:dyDescent="0.2">
      <c r="A41" s="813" t="s">
        <v>2291</v>
      </c>
      <c r="B41" s="813" t="s">
        <v>2288</v>
      </c>
      <c r="C41" s="812" t="s">
        <v>224</v>
      </c>
      <c r="D41" s="813" t="s">
        <v>2290</v>
      </c>
      <c r="E41" s="847" t="s">
        <v>668</v>
      </c>
      <c r="F41" s="848">
        <v>360869.36219421</v>
      </c>
      <c r="G41" s="847" t="s">
        <v>79</v>
      </c>
    </row>
    <row r="42" spans="1:7" s="381" customFormat="1" ht="38.25" x14ac:dyDescent="0.2">
      <c r="A42" s="816"/>
      <c r="B42" s="816"/>
      <c r="C42" s="815" t="s">
        <v>224</v>
      </c>
      <c r="D42" s="586" t="s">
        <v>2346</v>
      </c>
      <c r="E42" s="562" t="s">
        <v>2635</v>
      </c>
      <c r="F42" s="849">
        <v>-1.6757830000000001E-2</v>
      </c>
      <c r="G42" s="562" t="s">
        <v>2636</v>
      </c>
    </row>
    <row r="43" spans="1:7" s="381" customFormat="1" ht="51" x14ac:dyDescent="0.2">
      <c r="A43" s="817"/>
      <c r="B43" s="816"/>
      <c r="C43" s="816"/>
      <c r="D43" s="586" t="s">
        <v>2300</v>
      </c>
      <c r="E43" s="562" t="s">
        <v>2301</v>
      </c>
      <c r="F43" s="849">
        <v>50000.245176409997</v>
      </c>
      <c r="G43" s="562" t="s">
        <v>1572</v>
      </c>
    </row>
    <row r="44" spans="1:7" s="381" customFormat="1" ht="76.5" x14ac:dyDescent="0.2">
      <c r="A44" s="816"/>
      <c r="B44" s="816"/>
      <c r="C44" s="816"/>
      <c r="D44" s="586" t="s">
        <v>2302</v>
      </c>
      <c r="E44" s="562" t="s">
        <v>2303</v>
      </c>
      <c r="F44" s="849">
        <v>114487.239185</v>
      </c>
      <c r="G44" s="562" t="s">
        <v>1573</v>
      </c>
    </row>
    <row r="45" spans="1:7" s="381" customFormat="1" ht="38.25" x14ac:dyDescent="0.2">
      <c r="A45" s="817"/>
      <c r="B45" s="816"/>
      <c r="C45" s="816"/>
      <c r="D45" s="586" t="s">
        <v>2304</v>
      </c>
      <c r="E45" s="562" t="s">
        <v>2305</v>
      </c>
      <c r="F45" s="849">
        <v>65647.082918</v>
      </c>
      <c r="G45" s="562" t="s">
        <v>1574</v>
      </c>
    </row>
    <row r="46" spans="1:7" s="381" customFormat="1" ht="63.75" x14ac:dyDescent="0.2">
      <c r="A46" s="816"/>
      <c r="B46" s="816"/>
      <c r="C46" s="816"/>
      <c r="D46" s="586" t="s">
        <v>2306</v>
      </c>
      <c r="E46" s="562" t="s">
        <v>2307</v>
      </c>
      <c r="F46" s="849">
        <v>11255.23530936</v>
      </c>
      <c r="G46" s="562" t="s">
        <v>2308</v>
      </c>
    </row>
    <row r="47" spans="1:7" s="381" customFormat="1" ht="51" x14ac:dyDescent="0.2">
      <c r="A47" s="817"/>
      <c r="B47" s="816"/>
      <c r="C47" s="816"/>
      <c r="D47" s="586" t="s">
        <v>2309</v>
      </c>
      <c r="E47" s="562" t="s">
        <v>2310</v>
      </c>
      <c r="F47" s="849">
        <v>4093.8799802100002</v>
      </c>
      <c r="G47" s="562" t="s">
        <v>2311</v>
      </c>
    </row>
    <row r="48" spans="1:7" s="381" customFormat="1" ht="51" x14ac:dyDescent="0.2">
      <c r="A48" s="816"/>
      <c r="B48" s="816"/>
      <c r="C48" s="816"/>
      <c r="D48" s="586" t="s">
        <v>2312</v>
      </c>
      <c r="E48" s="562" t="s">
        <v>2313</v>
      </c>
      <c r="F48" s="849">
        <v>309.44664124000002</v>
      </c>
      <c r="G48" s="562" t="s">
        <v>2314</v>
      </c>
    </row>
    <row r="49" spans="1:7" s="381" customFormat="1" ht="76.5" x14ac:dyDescent="0.2">
      <c r="A49" s="817"/>
      <c r="B49" s="816"/>
      <c r="C49" s="816"/>
      <c r="D49" s="586" t="s">
        <v>2315</v>
      </c>
      <c r="E49" s="562" t="s">
        <v>2316</v>
      </c>
      <c r="F49" s="849">
        <v>5709.1854496100004</v>
      </c>
      <c r="G49" s="562" t="s">
        <v>1575</v>
      </c>
    </row>
    <row r="50" spans="1:7" s="381" customFormat="1" ht="51" x14ac:dyDescent="0.2">
      <c r="A50" s="816"/>
      <c r="B50" s="816"/>
      <c r="C50" s="816"/>
      <c r="D50" s="586" t="s">
        <v>2317</v>
      </c>
      <c r="E50" s="562" t="s">
        <v>2318</v>
      </c>
      <c r="F50" s="849">
        <v>5415.7938284600004</v>
      </c>
      <c r="G50" s="562" t="s">
        <v>2319</v>
      </c>
    </row>
    <row r="51" spans="1:7" s="381" customFormat="1" ht="63.75" x14ac:dyDescent="0.2">
      <c r="A51" s="817"/>
      <c r="B51" s="816"/>
      <c r="C51" s="816"/>
      <c r="D51" s="586" t="s">
        <v>2320</v>
      </c>
      <c r="E51" s="562" t="s">
        <v>2321</v>
      </c>
      <c r="F51" s="849">
        <v>779.69032154000001</v>
      </c>
      <c r="G51" s="562" t="s">
        <v>2322</v>
      </c>
    </row>
    <row r="52" spans="1:7" s="381" customFormat="1" ht="63.75" x14ac:dyDescent="0.2">
      <c r="A52" s="816"/>
      <c r="B52" s="816"/>
      <c r="C52" s="816"/>
      <c r="D52" s="586" t="s">
        <v>3198</v>
      </c>
      <c r="E52" s="562" t="s">
        <v>3199</v>
      </c>
      <c r="F52" s="849">
        <v>5.97709E-3</v>
      </c>
      <c r="G52" s="562" t="s">
        <v>3200</v>
      </c>
    </row>
    <row r="53" spans="1:7" s="381" customFormat="1" ht="38.25" x14ac:dyDescent="0.2">
      <c r="A53" s="817"/>
      <c r="B53" s="816"/>
      <c r="C53" s="816"/>
      <c r="D53" s="586" t="s">
        <v>2323</v>
      </c>
      <c r="E53" s="562" t="s">
        <v>2324</v>
      </c>
      <c r="F53" s="849">
        <v>103171.57416511999</v>
      </c>
      <c r="G53" s="562" t="s">
        <v>1576</v>
      </c>
    </row>
    <row r="54" spans="1:7" s="381" customFormat="1" ht="25.5" x14ac:dyDescent="0.2">
      <c r="A54" s="813" t="s">
        <v>2291</v>
      </c>
      <c r="B54" s="813" t="s">
        <v>2288</v>
      </c>
      <c r="C54" s="812" t="s">
        <v>345</v>
      </c>
      <c r="D54" s="813" t="s">
        <v>2290</v>
      </c>
      <c r="E54" s="847" t="s">
        <v>991</v>
      </c>
      <c r="F54" s="848">
        <v>352500.73236180999</v>
      </c>
      <c r="G54" s="847" t="s">
        <v>70</v>
      </c>
    </row>
    <row r="55" spans="1:7" s="381" customFormat="1" ht="38.25" x14ac:dyDescent="0.2">
      <c r="A55" s="816"/>
      <c r="B55" s="816"/>
      <c r="C55" s="815" t="s">
        <v>345</v>
      </c>
      <c r="D55" s="586" t="s">
        <v>1851</v>
      </c>
      <c r="E55" s="562" t="s">
        <v>992</v>
      </c>
      <c r="F55" s="849">
        <v>7515.8843759700003</v>
      </c>
      <c r="G55" s="562" t="s">
        <v>2325</v>
      </c>
    </row>
    <row r="56" spans="1:7" s="381" customFormat="1" ht="25.5" x14ac:dyDescent="0.2">
      <c r="A56" s="817"/>
      <c r="B56" s="816"/>
      <c r="C56" s="816"/>
      <c r="D56" s="586" t="s">
        <v>2292</v>
      </c>
      <c r="E56" s="562" t="s">
        <v>1480</v>
      </c>
      <c r="F56" s="849">
        <v>1435.05735385</v>
      </c>
      <c r="G56" s="562" t="s">
        <v>1481</v>
      </c>
    </row>
    <row r="57" spans="1:7" s="381" customFormat="1" ht="25.5" x14ac:dyDescent="0.2">
      <c r="A57" s="816"/>
      <c r="B57" s="816"/>
      <c r="C57" s="816"/>
      <c r="D57" s="586" t="s">
        <v>2293</v>
      </c>
      <c r="E57" s="562" t="s">
        <v>993</v>
      </c>
      <c r="F57" s="849">
        <v>1385.05411327</v>
      </c>
      <c r="G57" s="562" t="s">
        <v>417</v>
      </c>
    </row>
    <row r="58" spans="1:7" s="381" customFormat="1" x14ac:dyDescent="0.2">
      <c r="A58" s="817"/>
      <c r="B58" s="816"/>
      <c r="C58" s="816"/>
      <c r="D58" s="586" t="s">
        <v>972</v>
      </c>
      <c r="E58" s="562" t="s">
        <v>994</v>
      </c>
      <c r="F58" s="849">
        <v>973.24822809</v>
      </c>
      <c r="G58" s="562" t="s">
        <v>705</v>
      </c>
    </row>
    <row r="59" spans="1:7" s="381" customFormat="1" ht="25.5" x14ac:dyDescent="0.2">
      <c r="A59" s="816"/>
      <c r="B59" s="816"/>
      <c r="C59" s="816"/>
      <c r="D59" s="586" t="s">
        <v>976</v>
      </c>
      <c r="E59" s="562" t="s">
        <v>995</v>
      </c>
      <c r="F59" s="849">
        <v>2532.4772853899999</v>
      </c>
      <c r="G59" s="562" t="s">
        <v>2326</v>
      </c>
    </row>
    <row r="60" spans="1:7" s="381" customFormat="1" ht="38.25" x14ac:dyDescent="0.2">
      <c r="A60" s="817"/>
      <c r="B60" s="816"/>
      <c r="C60" s="816"/>
      <c r="D60" s="586" t="s">
        <v>983</v>
      </c>
      <c r="E60" s="562" t="s">
        <v>996</v>
      </c>
      <c r="F60" s="849">
        <v>223260.85635274</v>
      </c>
      <c r="G60" s="562" t="s">
        <v>93</v>
      </c>
    </row>
    <row r="61" spans="1:7" s="381" customFormat="1" ht="38.25" x14ac:dyDescent="0.2">
      <c r="A61" s="816"/>
      <c r="B61" s="816"/>
      <c r="C61" s="816"/>
      <c r="D61" s="586" t="s">
        <v>2327</v>
      </c>
      <c r="E61" s="562" t="s">
        <v>997</v>
      </c>
      <c r="F61" s="849">
        <v>7482.60437955</v>
      </c>
      <c r="G61" s="562" t="s">
        <v>146</v>
      </c>
    </row>
    <row r="62" spans="1:7" s="381" customFormat="1" ht="51" x14ac:dyDescent="0.2">
      <c r="A62" s="817"/>
      <c r="B62" s="816"/>
      <c r="C62" s="816"/>
      <c r="D62" s="586" t="s">
        <v>2355</v>
      </c>
      <c r="E62" s="562" t="s">
        <v>3201</v>
      </c>
      <c r="F62" s="849">
        <v>2.8302399999999999E-3</v>
      </c>
      <c r="G62" s="562" t="s">
        <v>3202</v>
      </c>
    </row>
    <row r="63" spans="1:7" s="381" customFormat="1" ht="25.5" x14ac:dyDescent="0.2">
      <c r="A63" s="816"/>
      <c r="B63" s="816"/>
      <c r="C63" s="816"/>
      <c r="D63" s="586" t="s">
        <v>2328</v>
      </c>
      <c r="E63" s="562" t="s">
        <v>285</v>
      </c>
      <c r="F63" s="849">
        <v>16993.595626300001</v>
      </c>
      <c r="G63" s="562" t="s">
        <v>505</v>
      </c>
    </row>
    <row r="64" spans="1:7" s="381" customFormat="1" x14ac:dyDescent="0.2">
      <c r="A64" s="817"/>
      <c r="B64" s="816"/>
      <c r="C64" s="816"/>
      <c r="D64" s="586" t="s">
        <v>1855</v>
      </c>
      <c r="E64" s="562" t="s">
        <v>998</v>
      </c>
      <c r="F64" s="849">
        <v>939.64677462999998</v>
      </c>
      <c r="G64" s="562" t="s">
        <v>209</v>
      </c>
    </row>
    <row r="65" spans="1:7" s="381" customFormat="1" ht="38.25" x14ac:dyDescent="0.2">
      <c r="A65" s="816"/>
      <c r="B65" s="816"/>
      <c r="C65" s="816"/>
      <c r="D65" s="586" t="s">
        <v>1853</v>
      </c>
      <c r="E65" s="562" t="s">
        <v>999</v>
      </c>
      <c r="F65" s="849">
        <v>369.30989320999998</v>
      </c>
      <c r="G65" s="562" t="s">
        <v>527</v>
      </c>
    </row>
    <row r="66" spans="1:7" s="381" customFormat="1" ht="25.5" x14ac:dyDescent="0.2">
      <c r="A66" s="817"/>
      <c r="B66" s="816"/>
      <c r="C66" s="816"/>
      <c r="D66" s="586" t="s">
        <v>1854</v>
      </c>
      <c r="E66" s="562" t="s">
        <v>2329</v>
      </c>
      <c r="F66" s="849">
        <v>4.0188618099999998</v>
      </c>
      <c r="G66" s="562" t="s">
        <v>1482</v>
      </c>
    </row>
    <row r="67" spans="1:7" s="381" customFormat="1" x14ac:dyDescent="0.2">
      <c r="A67" s="816"/>
      <c r="B67" s="816"/>
      <c r="C67" s="816"/>
      <c r="D67" s="586" t="s">
        <v>2298</v>
      </c>
      <c r="E67" s="562" t="s">
        <v>1000</v>
      </c>
      <c r="F67" s="849">
        <v>14149.252411379999</v>
      </c>
      <c r="G67" s="562" t="s">
        <v>493</v>
      </c>
    </row>
    <row r="68" spans="1:7" s="381" customFormat="1" ht="25.5" x14ac:dyDescent="0.2">
      <c r="A68" s="817"/>
      <c r="B68" s="816"/>
      <c r="C68" s="816"/>
      <c r="D68" s="586" t="s">
        <v>2330</v>
      </c>
      <c r="E68" s="562" t="s">
        <v>1001</v>
      </c>
      <c r="F68" s="849">
        <v>64155.223439369998</v>
      </c>
      <c r="G68" s="562" t="s">
        <v>844</v>
      </c>
    </row>
    <row r="69" spans="1:7" s="381" customFormat="1" x14ac:dyDescent="0.2">
      <c r="A69" s="816"/>
      <c r="B69" s="816"/>
      <c r="C69" s="816"/>
      <c r="D69" s="586" t="s">
        <v>2331</v>
      </c>
      <c r="E69" s="562" t="s">
        <v>23</v>
      </c>
      <c r="F69" s="849">
        <v>8575.6133142300005</v>
      </c>
      <c r="G69" s="562" t="s">
        <v>220</v>
      </c>
    </row>
    <row r="70" spans="1:7" s="381" customFormat="1" ht="25.5" x14ac:dyDescent="0.2">
      <c r="A70" s="817"/>
      <c r="B70" s="816"/>
      <c r="C70" s="816"/>
      <c r="D70" s="586" t="s">
        <v>2332</v>
      </c>
      <c r="E70" s="562" t="s">
        <v>2333</v>
      </c>
      <c r="F70" s="849">
        <v>2728.8871217800001</v>
      </c>
      <c r="G70" s="562" t="s">
        <v>2334</v>
      </c>
    </row>
    <row r="71" spans="1:7" s="381" customFormat="1" ht="25.5" x14ac:dyDescent="0.2">
      <c r="A71" s="813" t="s">
        <v>2291</v>
      </c>
      <c r="B71" s="813" t="s">
        <v>2288</v>
      </c>
      <c r="C71" s="812" t="s">
        <v>619</v>
      </c>
      <c r="D71" s="813" t="s">
        <v>2290</v>
      </c>
      <c r="E71" s="847" t="s">
        <v>1002</v>
      </c>
      <c r="F71" s="848">
        <v>23716.0027954</v>
      </c>
      <c r="G71" s="847" t="s">
        <v>289</v>
      </c>
    </row>
    <row r="72" spans="1:7" s="381" customFormat="1" ht="25.5" x14ac:dyDescent="0.2">
      <c r="A72" s="816"/>
      <c r="B72" s="816"/>
      <c r="C72" s="815" t="s">
        <v>619</v>
      </c>
      <c r="D72" s="586" t="s">
        <v>2292</v>
      </c>
      <c r="E72" s="562" t="s">
        <v>1003</v>
      </c>
      <c r="F72" s="849">
        <v>1856.97069382</v>
      </c>
      <c r="G72" s="562" t="s">
        <v>297</v>
      </c>
    </row>
    <row r="73" spans="1:7" s="381" customFormat="1" ht="38.25" x14ac:dyDescent="0.2">
      <c r="A73" s="817"/>
      <c r="B73" s="816"/>
      <c r="C73" s="816"/>
      <c r="D73" s="586" t="s">
        <v>983</v>
      </c>
      <c r="E73" s="562" t="s">
        <v>1004</v>
      </c>
      <c r="F73" s="849">
        <v>3251.9994309899998</v>
      </c>
      <c r="G73" s="562" t="s">
        <v>896</v>
      </c>
    </row>
    <row r="74" spans="1:7" s="381" customFormat="1" ht="38.25" x14ac:dyDescent="0.2">
      <c r="A74" s="816"/>
      <c r="B74" s="816"/>
      <c r="C74" s="816"/>
      <c r="D74" s="586" t="s">
        <v>1853</v>
      </c>
      <c r="E74" s="562" t="s">
        <v>1005</v>
      </c>
      <c r="F74" s="849">
        <v>3.7237390000000001</v>
      </c>
      <c r="G74" s="562" t="s">
        <v>281</v>
      </c>
    </row>
    <row r="75" spans="1:7" s="381" customFormat="1" ht="140.25" x14ac:dyDescent="0.2">
      <c r="A75" s="817"/>
      <c r="B75" s="816"/>
      <c r="C75" s="816"/>
      <c r="D75" s="586" t="s">
        <v>2331</v>
      </c>
      <c r="E75" s="850" t="s">
        <v>2335</v>
      </c>
      <c r="F75" s="849">
        <v>26.736634240000001</v>
      </c>
      <c r="G75" s="850" t="s">
        <v>2336</v>
      </c>
    </row>
    <row r="76" spans="1:7" s="381" customFormat="1" ht="140.25" x14ac:dyDescent="0.2">
      <c r="A76" s="816"/>
      <c r="B76" s="816"/>
      <c r="C76" s="816"/>
      <c r="D76" s="586" t="s">
        <v>2337</v>
      </c>
      <c r="E76" s="850" t="s">
        <v>2338</v>
      </c>
      <c r="F76" s="849">
        <v>-1.6402E-2</v>
      </c>
      <c r="G76" s="850" t="s">
        <v>2339</v>
      </c>
    </row>
    <row r="77" spans="1:7" s="381" customFormat="1" ht="51" x14ac:dyDescent="0.2">
      <c r="A77" s="817"/>
      <c r="B77" s="816"/>
      <c r="C77" s="816"/>
      <c r="D77" s="586" t="s">
        <v>2340</v>
      </c>
      <c r="E77" s="562" t="s">
        <v>2066</v>
      </c>
      <c r="F77" s="849">
        <v>2788.8053528700002</v>
      </c>
      <c r="G77" s="562" t="s">
        <v>2067</v>
      </c>
    </row>
    <row r="78" spans="1:7" s="381" customFormat="1" ht="140.25" x14ac:dyDescent="0.2">
      <c r="A78" s="816"/>
      <c r="B78" s="816"/>
      <c r="C78" s="816"/>
      <c r="D78" s="586" t="s">
        <v>2341</v>
      </c>
      <c r="E78" s="850" t="s">
        <v>2342</v>
      </c>
      <c r="F78" s="849">
        <v>1153.2221013000001</v>
      </c>
      <c r="G78" s="850" t="s">
        <v>2343</v>
      </c>
    </row>
    <row r="79" spans="1:7" s="381" customFormat="1" ht="25.5" x14ac:dyDescent="0.2">
      <c r="A79" s="817"/>
      <c r="B79" s="816"/>
      <c r="C79" s="816"/>
      <c r="D79" s="586" t="s">
        <v>2344</v>
      </c>
      <c r="E79" s="562" t="s">
        <v>2345</v>
      </c>
      <c r="F79" s="849">
        <v>153.09256196999999</v>
      </c>
      <c r="G79" s="562" t="s">
        <v>1577</v>
      </c>
    </row>
    <row r="80" spans="1:7" s="381" customFormat="1" ht="25.5" x14ac:dyDescent="0.2">
      <c r="A80" s="816"/>
      <c r="B80" s="816"/>
      <c r="C80" s="816"/>
      <c r="D80" s="586" t="s">
        <v>2346</v>
      </c>
      <c r="E80" s="562" t="s">
        <v>2347</v>
      </c>
      <c r="F80" s="849">
        <v>3310.8023495000002</v>
      </c>
      <c r="G80" s="562" t="s">
        <v>1578</v>
      </c>
    </row>
    <row r="81" spans="1:7" s="381" customFormat="1" ht="140.25" x14ac:dyDescent="0.2">
      <c r="A81" s="817"/>
      <c r="B81" s="816"/>
      <c r="C81" s="816"/>
      <c r="D81" s="586" t="s">
        <v>2332</v>
      </c>
      <c r="E81" s="850" t="s">
        <v>2113</v>
      </c>
      <c r="F81" s="849">
        <v>112.03582011</v>
      </c>
      <c r="G81" s="850" t="s">
        <v>2348</v>
      </c>
    </row>
    <row r="82" spans="1:7" s="381" customFormat="1" ht="38.25" x14ac:dyDescent="0.2">
      <c r="A82" s="816"/>
      <c r="B82" s="816"/>
      <c r="C82" s="816"/>
      <c r="D82" s="586" t="s">
        <v>2349</v>
      </c>
      <c r="E82" s="562" t="s">
        <v>2114</v>
      </c>
      <c r="F82" s="849">
        <v>27.377617000000001</v>
      </c>
      <c r="G82" s="562" t="s">
        <v>2115</v>
      </c>
    </row>
    <row r="83" spans="1:7" s="381" customFormat="1" ht="38.25" x14ac:dyDescent="0.2">
      <c r="A83" s="817"/>
      <c r="B83" s="816"/>
      <c r="C83" s="816"/>
      <c r="D83" s="586" t="s">
        <v>2350</v>
      </c>
      <c r="E83" s="562" t="s">
        <v>2126</v>
      </c>
      <c r="F83" s="849">
        <v>9.2250150000000009</v>
      </c>
      <c r="G83" s="562" t="s">
        <v>2127</v>
      </c>
    </row>
    <row r="84" spans="1:7" s="381" customFormat="1" ht="51" x14ac:dyDescent="0.2">
      <c r="A84" s="816"/>
      <c r="B84" s="816"/>
      <c r="C84" s="816"/>
      <c r="D84" s="586" t="s">
        <v>2351</v>
      </c>
      <c r="E84" s="562" t="s">
        <v>2116</v>
      </c>
      <c r="F84" s="849">
        <v>5471.19589533</v>
      </c>
      <c r="G84" s="562" t="s">
        <v>2117</v>
      </c>
    </row>
    <row r="85" spans="1:7" s="381" customFormat="1" ht="25.5" x14ac:dyDescent="0.2">
      <c r="A85" s="817"/>
      <c r="B85" s="816"/>
      <c r="C85" s="816"/>
      <c r="D85" s="586" t="s">
        <v>2352</v>
      </c>
      <c r="E85" s="562" t="s">
        <v>2118</v>
      </c>
      <c r="F85" s="849">
        <v>5456.1448552700003</v>
      </c>
      <c r="G85" s="562" t="s">
        <v>2119</v>
      </c>
    </row>
    <row r="86" spans="1:7" s="381" customFormat="1" ht="25.5" x14ac:dyDescent="0.2">
      <c r="A86" s="816"/>
      <c r="B86" s="816"/>
      <c r="C86" s="816"/>
      <c r="D86" s="586" t="s">
        <v>2353</v>
      </c>
      <c r="E86" s="562" t="s">
        <v>2162</v>
      </c>
      <c r="F86" s="849">
        <v>94.687130999999994</v>
      </c>
      <c r="G86" s="562" t="s">
        <v>2163</v>
      </c>
    </row>
    <row r="87" spans="1:7" s="381" customFormat="1" x14ac:dyDescent="0.2">
      <c r="A87" s="813" t="s">
        <v>2291</v>
      </c>
      <c r="B87" s="813" t="s">
        <v>2288</v>
      </c>
      <c r="C87" s="812" t="s">
        <v>968</v>
      </c>
      <c r="D87" s="813" t="s">
        <v>2290</v>
      </c>
      <c r="E87" s="847" t="s">
        <v>1006</v>
      </c>
      <c r="F87" s="848">
        <v>8599.1451520099999</v>
      </c>
      <c r="G87" s="847" t="s">
        <v>780</v>
      </c>
    </row>
    <row r="88" spans="1:7" s="381" customFormat="1" x14ac:dyDescent="0.2">
      <c r="A88" s="817"/>
      <c r="B88" s="816"/>
      <c r="C88" s="815" t="s">
        <v>968</v>
      </c>
      <c r="D88" s="586" t="s">
        <v>1851</v>
      </c>
      <c r="E88" s="562" t="s">
        <v>1006</v>
      </c>
      <c r="F88" s="849">
        <v>8207.7780505800001</v>
      </c>
      <c r="G88" s="562" t="s">
        <v>780</v>
      </c>
    </row>
    <row r="89" spans="1:7" s="381" customFormat="1" x14ac:dyDescent="0.2">
      <c r="A89" s="816"/>
      <c r="B89" s="816"/>
      <c r="C89" s="816"/>
      <c r="D89" s="586" t="s">
        <v>2292</v>
      </c>
      <c r="E89" s="562" t="s">
        <v>643</v>
      </c>
      <c r="F89" s="849">
        <v>391.36710142999999</v>
      </c>
      <c r="G89" s="562" t="s">
        <v>568</v>
      </c>
    </row>
    <row r="90" spans="1:7" s="381" customFormat="1" ht="25.5" x14ac:dyDescent="0.2">
      <c r="A90" s="813" t="s">
        <v>2291</v>
      </c>
      <c r="B90" s="811" t="s">
        <v>983</v>
      </c>
      <c r="C90" s="813" t="s">
        <v>2289</v>
      </c>
      <c r="D90" s="813" t="s">
        <v>2290</v>
      </c>
      <c r="E90" s="845" t="s">
        <v>1007</v>
      </c>
      <c r="F90" s="846">
        <v>697923.45202921994</v>
      </c>
      <c r="G90" s="845" t="s">
        <v>422</v>
      </c>
    </row>
    <row r="91" spans="1:7" s="381" customFormat="1" x14ac:dyDescent="0.2">
      <c r="A91" s="813" t="s">
        <v>2291</v>
      </c>
      <c r="B91" s="813" t="s">
        <v>2288</v>
      </c>
      <c r="C91" s="812" t="s">
        <v>685</v>
      </c>
      <c r="D91" s="813" t="s">
        <v>2290</v>
      </c>
      <c r="E91" s="847" t="s">
        <v>1008</v>
      </c>
      <c r="F91" s="848">
        <v>681676.77085981006</v>
      </c>
      <c r="G91" s="847" t="s">
        <v>775</v>
      </c>
    </row>
    <row r="92" spans="1:7" s="381" customFormat="1" ht="63.75" x14ac:dyDescent="0.2">
      <c r="A92" s="817"/>
      <c r="B92" s="815" t="s">
        <v>983</v>
      </c>
      <c r="C92" s="815" t="s">
        <v>685</v>
      </c>
      <c r="D92" s="586" t="s">
        <v>1851</v>
      </c>
      <c r="E92" s="562" t="s">
        <v>1509</v>
      </c>
      <c r="F92" s="849">
        <v>14509.329304430001</v>
      </c>
      <c r="G92" s="562" t="s">
        <v>1510</v>
      </c>
    </row>
    <row r="93" spans="1:7" s="381" customFormat="1" ht="25.5" x14ac:dyDescent="0.2">
      <c r="A93" s="816"/>
      <c r="B93" s="816"/>
      <c r="C93" s="816"/>
      <c r="D93" s="586" t="s">
        <v>2292</v>
      </c>
      <c r="E93" s="562" t="s">
        <v>1009</v>
      </c>
      <c r="F93" s="849">
        <v>443.94176076000002</v>
      </c>
      <c r="G93" s="562" t="s">
        <v>681</v>
      </c>
    </row>
    <row r="94" spans="1:7" s="381" customFormat="1" ht="63.75" x14ac:dyDescent="0.2">
      <c r="A94" s="817"/>
      <c r="B94" s="816"/>
      <c r="C94" s="816"/>
      <c r="D94" s="586" t="s">
        <v>972</v>
      </c>
      <c r="E94" s="562" t="s">
        <v>1010</v>
      </c>
      <c r="F94" s="849">
        <v>617.31202000999997</v>
      </c>
      <c r="G94" s="562" t="s">
        <v>854</v>
      </c>
    </row>
    <row r="95" spans="1:7" s="381" customFormat="1" ht="25.5" x14ac:dyDescent="0.2">
      <c r="A95" s="816"/>
      <c r="B95" s="816"/>
      <c r="C95" s="816"/>
      <c r="D95" s="586" t="s">
        <v>976</v>
      </c>
      <c r="E95" s="562" t="s">
        <v>1011</v>
      </c>
      <c r="F95" s="849">
        <v>14.022325759999999</v>
      </c>
      <c r="G95" s="562" t="s">
        <v>293</v>
      </c>
    </row>
    <row r="96" spans="1:7" s="381" customFormat="1" ht="25.5" x14ac:dyDescent="0.2">
      <c r="A96" s="817"/>
      <c r="B96" s="816"/>
      <c r="C96" s="816"/>
      <c r="D96" s="586" t="s">
        <v>983</v>
      </c>
      <c r="E96" s="562" t="s">
        <v>1012</v>
      </c>
      <c r="F96" s="849">
        <v>220215.39375326</v>
      </c>
      <c r="G96" s="562" t="s">
        <v>153</v>
      </c>
    </row>
    <row r="97" spans="1:7" s="381" customFormat="1" ht="25.5" x14ac:dyDescent="0.2">
      <c r="A97" s="816"/>
      <c r="B97" s="816"/>
      <c r="C97" s="816"/>
      <c r="D97" s="586" t="s">
        <v>2327</v>
      </c>
      <c r="E97" s="562" t="s">
        <v>1013</v>
      </c>
      <c r="F97" s="849">
        <v>13536.31829322</v>
      </c>
      <c r="G97" s="562" t="s">
        <v>154</v>
      </c>
    </row>
    <row r="98" spans="1:7" s="381" customFormat="1" ht="25.5" x14ac:dyDescent="0.2">
      <c r="A98" s="817"/>
      <c r="B98" s="816"/>
      <c r="C98" s="816"/>
      <c r="D98" s="586" t="s">
        <v>1852</v>
      </c>
      <c r="E98" s="562" t="s">
        <v>1014</v>
      </c>
      <c r="F98" s="849">
        <v>425978.62864233</v>
      </c>
      <c r="G98" s="562" t="s">
        <v>139</v>
      </c>
    </row>
    <row r="99" spans="1:7" s="381" customFormat="1" ht="25.5" x14ac:dyDescent="0.2">
      <c r="A99" s="816"/>
      <c r="B99" s="816"/>
      <c r="C99" s="816"/>
      <c r="D99" s="586" t="s">
        <v>1855</v>
      </c>
      <c r="E99" s="562" t="s">
        <v>1015</v>
      </c>
      <c r="F99" s="849">
        <v>2012.49661816</v>
      </c>
      <c r="G99" s="562" t="s">
        <v>211</v>
      </c>
    </row>
    <row r="100" spans="1:7" s="381" customFormat="1" ht="114.75" x14ac:dyDescent="0.2">
      <c r="A100" s="817"/>
      <c r="B100" s="816"/>
      <c r="C100" s="816"/>
      <c r="D100" s="586" t="s">
        <v>1856</v>
      </c>
      <c r="E100" s="850" t="s">
        <v>1923</v>
      </c>
      <c r="F100" s="849">
        <v>-17.553516330000001</v>
      </c>
      <c r="G100" s="850" t="s">
        <v>1924</v>
      </c>
    </row>
    <row r="101" spans="1:7" s="381" customFormat="1" ht="25.5" x14ac:dyDescent="0.2">
      <c r="A101" s="816"/>
      <c r="B101" s="816"/>
      <c r="C101" s="816"/>
      <c r="D101" s="586" t="s">
        <v>1853</v>
      </c>
      <c r="E101" s="562" t="s">
        <v>1511</v>
      </c>
      <c r="F101" s="849">
        <v>2569.7310200699999</v>
      </c>
      <c r="G101" s="562" t="s">
        <v>1512</v>
      </c>
    </row>
    <row r="102" spans="1:7" s="381" customFormat="1" ht="38.25" x14ac:dyDescent="0.2">
      <c r="A102" s="817"/>
      <c r="B102" s="816"/>
      <c r="C102" s="816"/>
      <c r="D102" s="586" t="s">
        <v>2298</v>
      </c>
      <c r="E102" s="562" t="s">
        <v>3203</v>
      </c>
      <c r="F102" s="849">
        <v>2.2754199999999999E-2</v>
      </c>
      <c r="G102" s="562" t="s">
        <v>3204</v>
      </c>
    </row>
    <row r="103" spans="1:7" s="381" customFormat="1" ht="25.5" x14ac:dyDescent="0.2">
      <c r="A103" s="816"/>
      <c r="B103" s="816"/>
      <c r="C103" s="816"/>
      <c r="D103" s="586" t="s">
        <v>2354</v>
      </c>
      <c r="E103" s="562" t="s">
        <v>1612</v>
      </c>
      <c r="F103" s="849">
        <v>1796.95449648</v>
      </c>
      <c r="G103" s="562" t="s">
        <v>1613</v>
      </c>
    </row>
    <row r="104" spans="1:7" s="381" customFormat="1" ht="140.25" x14ac:dyDescent="0.2">
      <c r="A104" s="817"/>
      <c r="B104" s="816"/>
      <c r="C104" s="816"/>
      <c r="D104" s="586" t="s">
        <v>2331</v>
      </c>
      <c r="E104" s="850" t="s">
        <v>3308</v>
      </c>
      <c r="F104" s="849">
        <v>0.17338745999999999</v>
      </c>
      <c r="G104" s="850" t="s">
        <v>3309</v>
      </c>
    </row>
    <row r="105" spans="1:7" s="381" customFormat="1" ht="25.5" x14ac:dyDescent="0.2">
      <c r="A105" s="813" t="s">
        <v>2291</v>
      </c>
      <c r="B105" s="813" t="s">
        <v>2288</v>
      </c>
      <c r="C105" s="812" t="s">
        <v>224</v>
      </c>
      <c r="D105" s="813" t="s">
        <v>2290</v>
      </c>
      <c r="E105" s="847" t="s">
        <v>1016</v>
      </c>
      <c r="F105" s="848">
        <v>16246.68116941</v>
      </c>
      <c r="G105" s="847" t="s">
        <v>30</v>
      </c>
    </row>
    <row r="106" spans="1:7" s="381" customFormat="1" ht="38.25" x14ac:dyDescent="0.2">
      <c r="A106" s="816"/>
      <c r="B106" s="816"/>
      <c r="C106" s="815" t="s">
        <v>224</v>
      </c>
      <c r="D106" s="586" t="s">
        <v>1851</v>
      </c>
      <c r="E106" s="562" t="s">
        <v>2068</v>
      </c>
      <c r="F106" s="849">
        <v>12499.236895210001</v>
      </c>
      <c r="G106" s="562" t="s">
        <v>2069</v>
      </c>
    </row>
    <row r="107" spans="1:7" s="381" customFormat="1" ht="51" x14ac:dyDescent="0.2">
      <c r="A107" s="817"/>
      <c r="B107" s="816"/>
      <c r="C107" s="816"/>
      <c r="D107" s="586" t="s">
        <v>2292</v>
      </c>
      <c r="E107" s="562" t="s">
        <v>1925</v>
      </c>
      <c r="F107" s="849">
        <v>382.88707362000002</v>
      </c>
      <c r="G107" s="562" t="s">
        <v>1926</v>
      </c>
    </row>
    <row r="108" spans="1:7" s="381" customFormat="1" ht="38.25" x14ac:dyDescent="0.2">
      <c r="A108" s="816"/>
      <c r="B108" s="816"/>
      <c r="C108" s="816"/>
      <c r="D108" s="586" t="s">
        <v>976</v>
      </c>
      <c r="E108" s="562" t="s">
        <v>1927</v>
      </c>
      <c r="F108" s="849">
        <v>266.07611689999999</v>
      </c>
      <c r="G108" s="562" t="s">
        <v>1928</v>
      </c>
    </row>
    <row r="109" spans="1:7" s="381" customFormat="1" ht="38.25" x14ac:dyDescent="0.2">
      <c r="A109" s="817"/>
      <c r="B109" s="816"/>
      <c r="C109" s="816"/>
      <c r="D109" s="586" t="s">
        <v>983</v>
      </c>
      <c r="E109" s="562" t="s">
        <v>1929</v>
      </c>
      <c r="F109" s="849">
        <v>3023.1418870699999</v>
      </c>
      <c r="G109" s="562" t="s">
        <v>1930</v>
      </c>
    </row>
    <row r="110" spans="1:7" s="381" customFormat="1" ht="38.25" x14ac:dyDescent="0.2">
      <c r="A110" s="816"/>
      <c r="B110" s="816"/>
      <c r="C110" s="816"/>
      <c r="D110" s="586" t="s">
        <v>2355</v>
      </c>
      <c r="E110" s="562" t="s">
        <v>2070</v>
      </c>
      <c r="F110" s="849">
        <v>0.51140291000000004</v>
      </c>
      <c r="G110" s="562" t="s">
        <v>2071</v>
      </c>
    </row>
    <row r="111" spans="1:7" s="381" customFormat="1" ht="38.25" x14ac:dyDescent="0.2">
      <c r="A111" s="817"/>
      <c r="B111" s="816"/>
      <c r="C111" s="816"/>
      <c r="D111" s="586" t="s">
        <v>2328</v>
      </c>
      <c r="E111" s="562" t="s">
        <v>1499</v>
      </c>
      <c r="F111" s="849">
        <v>30.453037330000001</v>
      </c>
      <c r="G111" s="562" t="s">
        <v>1500</v>
      </c>
    </row>
    <row r="112" spans="1:7" s="381" customFormat="1" ht="38.25" x14ac:dyDescent="0.2">
      <c r="A112" s="816"/>
      <c r="B112" s="816"/>
      <c r="C112" s="816"/>
      <c r="D112" s="586" t="s">
        <v>1855</v>
      </c>
      <c r="E112" s="562" t="s">
        <v>1614</v>
      </c>
      <c r="F112" s="849">
        <v>44.37475637</v>
      </c>
      <c r="G112" s="562" t="s">
        <v>1615</v>
      </c>
    </row>
    <row r="113" spans="1:7" s="381" customFormat="1" x14ac:dyDescent="0.2">
      <c r="A113" s="813" t="s">
        <v>2291</v>
      </c>
      <c r="B113" s="811" t="s">
        <v>2327</v>
      </c>
      <c r="C113" s="813" t="s">
        <v>2289</v>
      </c>
      <c r="D113" s="813" t="s">
        <v>2290</v>
      </c>
      <c r="E113" s="845" t="s">
        <v>1017</v>
      </c>
      <c r="F113" s="846">
        <v>832.92080940999995</v>
      </c>
      <c r="G113" s="845" t="s">
        <v>258</v>
      </c>
    </row>
    <row r="114" spans="1:7" s="381" customFormat="1" x14ac:dyDescent="0.2">
      <c r="A114" s="813" t="s">
        <v>2291</v>
      </c>
      <c r="B114" s="813" t="s">
        <v>2288</v>
      </c>
      <c r="C114" s="812" t="s">
        <v>685</v>
      </c>
      <c r="D114" s="813" t="s">
        <v>2290</v>
      </c>
      <c r="E114" s="847" t="s">
        <v>1017</v>
      </c>
      <c r="F114" s="848">
        <v>832.92080940999995</v>
      </c>
      <c r="G114" s="847" t="s">
        <v>258</v>
      </c>
    </row>
    <row r="115" spans="1:7" s="381" customFormat="1" ht="25.5" x14ac:dyDescent="0.2">
      <c r="A115" s="817"/>
      <c r="B115" s="815" t="s">
        <v>2327</v>
      </c>
      <c r="C115" s="815" t="s">
        <v>685</v>
      </c>
      <c r="D115" s="586" t="s">
        <v>2328</v>
      </c>
      <c r="E115" s="562" t="s">
        <v>1483</v>
      </c>
      <c r="F115" s="849">
        <v>880.89233029000002</v>
      </c>
      <c r="G115" s="562" t="s">
        <v>1484</v>
      </c>
    </row>
    <row r="116" spans="1:7" s="381" customFormat="1" ht="25.5" x14ac:dyDescent="0.2">
      <c r="A116" s="816"/>
      <c r="B116" s="816"/>
      <c r="C116" s="816"/>
      <c r="D116" s="586" t="s">
        <v>1852</v>
      </c>
      <c r="E116" s="562" t="s">
        <v>1018</v>
      </c>
      <c r="F116" s="849">
        <v>-47.97152088</v>
      </c>
      <c r="G116" s="562" t="s">
        <v>446</v>
      </c>
    </row>
    <row r="117" spans="1:7" s="381" customFormat="1" ht="76.5" x14ac:dyDescent="0.2">
      <c r="A117" s="813" t="s">
        <v>2291</v>
      </c>
      <c r="B117" s="811" t="s">
        <v>2355</v>
      </c>
      <c r="C117" s="813" t="s">
        <v>2289</v>
      </c>
      <c r="D117" s="813" t="s">
        <v>2290</v>
      </c>
      <c r="E117" s="845" t="s">
        <v>2356</v>
      </c>
      <c r="F117" s="846">
        <v>40561.778232769997</v>
      </c>
      <c r="G117" s="845" t="s">
        <v>1931</v>
      </c>
    </row>
    <row r="118" spans="1:7" s="381" customFormat="1" x14ac:dyDescent="0.2">
      <c r="A118" s="813" t="s">
        <v>2291</v>
      </c>
      <c r="B118" s="813" t="s">
        <v>2288</v>
      </c>
      <c r="C118" s="812" t="s">
        <v>685</v>
      </c>
      <c r="D118" s="813" t="s">
        <v>2290</v>
      </c>
      <c r="E118" s="847" t="s">
        <v>443</v>
      </c>
      <c r="F118" s="848">
        <v>40561.778232769997</v>
      </c>
      <c r="G118" s="847" t="s">
        <v>479</v>
      </c>
    </row>
    <row r="119" spans="1:7" s="381" customFormat="1" x14ac:dyDescent="0.2">
      <c r="A119" s="817"/>
      <c r="B119" s="815" t="s">
        <v>2355</v>
      </c>
      <c r="C119" s="815" t="s">
        <v>685</v>
      </c>
      <c r="D119" s="586" t="s">
        <v>1851</v>
      </c>
      <c r="E119" s="562" t="s">
        <v>1019</v>
      </c>
      <c r="F119" s="849">
        <v>1455.2181421299999</v>
      </c>
      <c r="G119" s="562" t="s">
        <v>56</v>
      </c>
    </row>
    <row r="120" spans="1:7" s="381" customFormat="1" ht="38.25" x14ac:dyDescent="0.2">
      <c r="A120" s="816"/>
      <c r="B120" s="816"/>
      <c r="C120" s="816"/>
      <c r="D120" s="586" t="s">
        <v>2341</v>
      </c>
      <c r="E120" s="850" t="s">
        <v>2357</v>
      </c>
      <c r="F120" s="849">
        <v>25075.62005198</v>
      </c>
      <c r="G120" s="562" t="s">
        <v>1571</v>
      </c>
    </row>
    <row r="121" spans="1:7" s="381" customFormat="1" ht="25.5" x14ac:dyDescent="0.2">
      <c r="A121" s="817"/>
      <c r="B121" s="816"/>
      <c r="C121" s="816"/>
      <c r="D121" s="586" t="s">
        <v>2358</v>
      </c>
      <c r="E121" s="562" t="s">
        <v>1579</v>
      </c>
      <c r="F121" s="849">
        <v>14030.940038659999</v>
      </c>
      <c r="G121" s="562" t="s">
        <v>1580</v>
      </c>
    </row>
    <row r="122" spans="1:7" s="381" customFormat="1" x14ac:dyDescent="0.2">
      <c r="A122" s="811" t="s">
        <v>224</v>
      </c>
      <c r="B122" s="813" t="s">
        <v>2288</v>
      </c>
      <c r="C122" s="813" t="s">
        <v>2289</v>
      </c>
      <c r="D122" s="813" t="s">
        <v>2290</v>
      </c>
      <c r="E122" s="845" t="s">
        <v>962</v>
      </c>
      <c r="F122" s="846">
        <v>321519.62445052998</v>
      </c>
      <c r="G122" s="845" t="s">
        <v>213</v>
      </c>
    </row>
    <row r="123" spans="1:7" s="381" customFormat="1" ht="25.5" x14ac:dyDescent="0.2">
      <c r="A123" s="813" t="s">
        <v>2291</v>
      </c>
      <c r="B123" s="811" t="s">
        <v>1851</v>
      </c>
      <c r="C123" s="813" t="s">
        <v>2289</v>
      </c>
      <c r="D123" s="813" t="s">
        <v>2290</v>
      </c>
      <c r="E123" s="845" t="s">
        <v>2359</v>
      </c>
      <c r="F123" s="846">
        <v>207313.03094495999</v>
      </c>
      <c r="G123" s="845" t="s">
        <v>415</v>
      </c>
    </row>
    <row r="124" spans="1:7" s="381" customFormat="1" ht="25.5" x14ac:dyDescent="0.2">
      <c r="A124" s="813" t="s">
        <v>2291</v>
      </c>
      <c r="B124" s="813" t="s">
        <v>2288</v>
      </c>
      <c r="C124" s="812" t="s">
        <v>685</v>
      </c>
      <c r="D124" s="813" t="s">
        <v>2290</v>
      </c>
      <c r="E124" s="847" t="s">
        <v>1020</v>
      </c>
      <c r="F124" s="848">
        <v>2335.8396167599999</v>
      </c>
      <c r="G124" s="847" t="s">
        <v>649</v>
      </c>
    </row>
    <row r="125" spans="1:7" s="381" customFormat="1" ht="38.25" x14ac:dyDescent="0.2">
      <c r="A125" s="815" t="s">
        <v>224</v>
      </c>
      <c r="B125" s="815" t="s">
        <v>1851</v>
      </c>
      <c r="C125" s="815" t="s">
        <v>685</v>
      </c>
      <c r="D125" s="586" t="s">
        <v>1851</v>
      </c>
      <c r="E125" s="562" t="s">
        <v>1021</v>
      </c>
      <c r="F125" s="849">
        <v>1195.1532517099999</v>
      </c>
      <c r="G125" s="562" t="s">
        <v>122</v>
      </c>
    </row>
    <row r="126" spans="1:7" s="381" customFormat="1" ht="25.5" x14ac:dyDescent="0.2">
      <c r="A126" s="817"/>
      <c r="B126" s="816"/>
      <c r="C126" s="816"/>
      <c r="D126" s="586" t="s">
        <v>2292</v>
      </c>
      <c r="E126" s="562" t="s">
        <v>1022</v>
      </c>
      <c r="F126" s="849">
        <v>1140.6863650499999</v>
      </c>
      <c r="G126" s="562" t="s">
        <v>392</v>
      </c>
    </row>
    <row r="127" spans="1:7" s="381" customFormat="1" ht="38.25" x14ac:dyDescent="0.2">
      <c r="A127" s="813" t="s">
        <v>2291</v>
      </c>
      <c r="B127" s="813" t="s">
        <v>2288</v>
      </c>
      <c r="C127" s="812" t="s">
        <v>345</v>
      </c>
      <c r="D127" s="813" t="s">
        <v>2290</v>
      </c>
      <c r="E127" s="847" t="s">
        <v>1023</v>
      </c>
      <c r="F127" s="848">
        <v>138765.20148019001</v>
      </c>
      <c r="G127" s="847" t="s">
        <v>36</v>
      </c>
    </row>
    <row r="128" spans="1:7" s="381" customFormat="1" ht="38.25" x14ac:dyDescent="0.2">
      <c r="A128" s="816"/>
      <c r="B128" s="816"/>
      <c r="C128" s="815" t="s">
        <v>345</v>
      </c>
      <c r="D128" s="586" t="s">
        <v>1851</v>
      </c>
      <c r="E128" s="562" t="s">
        <v>1024</v>
      </c>
      <c r="F128" s="849">
        <v>138415.11087727</v>
      </c>
      <c r="G128" s="562" t="s">
        <v>444</v>
      </c>
    </row>
    <row r="129" spans="1:7" s="381" customFormat="1" ht="25.5" x14ac:dyDescent="0.2">
      <c r="A129" s="817"/>
      <c r="B129" s="816"/>
      <c r="C129" s="816"/>
      <c r="D129" s="586" t="s">
        <v>2292</v>
      </c>
      <c r="E129" s="562" t="s">
        <v>1709</v>
      </c>
      <c r="F129" s="849">
        <v>350.09060291999998</v>
      </c>
      <c r="G129" s="562" t="s">
        <v>1710</v>
      </c>
    </row>
    <row r="130" spans="1:7" s="381" customFormat="1" ht="38.25" x14ac:dyDescent="0.2">
      <c r="A130" s="813" t="s">
        <v>2291</v>
      </c>
      <c r="B130" s="813" t="s">
        <v>2288</v>
      </c>
      <c r="C130" s="812" t="s">
        <v>619</v>
      </c>
      <c r="D130" s="813" t="s">
        <v>2290</v>
      </c>
      <c r="E130" s="847" t="s">
        <v>1747</v>
      </c>
      <c r="F130" s="848">
        <v>4511.0224576000001</v>
      </c>
      <c r="G130" s="847" t="s">
        <v>882</v>
      </c>
    </row>
    <row r="131" spans="1:7" s="381" customFormat="1" ht="38.25" x14ac:dyDescent="0.2">
      <c r="A131" s="816"/>
      <c r="B131" s="816"/>
      <c r="C131" s="815" t="s">
        <v>619</v>
      </c>
      <c r="D131" s="586" t="s">
        <v>1851</v>
      </c>
      <c r="E131" s="562" t="s">
        <v>1711</v>
      </c>
      <c r="F131" s="849">
        <v>3017.9996168600001</v>
      </c>
      <c r="G131" s="562" t="s">
        <v>1712</v>
      </c>
    </row>
    <row r="132" spans="1:7" s="381" customFormat="1" ht="25.5" x14ac:dyDescent="0.2">
      <c r="A132" s="817"/>
      <c r="B132" s="816"/>
      <c r="C132" s="816"/>
      <c r="D132" s="586" t="s">
        <v>2292</v>
      </c>
      <c r="E132" s="562" t="s">
        <v>1485</v>
      </c>
      <c r="F132" s="849">
        <v>1493.02284074</v>
      </c>
      <c r="G132" s="562" t="s">
        <v>1486</v>
      </c>
    </row>
    <row r="133" spans="1:7" s="381" customFormat="1" ht="38.25" x14ac:dyDescent="0.2">
      <c r="A133" s="813" t="s">
        <v>2291</v>
      </c>
      <c r="B133" s="813" t="s">
        <v>2288</v>
      </c>
      <c r="C133" s="812" t="s">
        <v>968</v>
      </c>
      <c r="D133" s="813" t="s">
        <v>2290</v>
      </c>
      <c r="E133" s="847" t="s">
        <v>1748</v>
      </c>
      <c r="F133" s="848">
        <v>53179.571467479996</v>
      </c>
      <c r="G133" s="847" t="s">
        <v>2360</v>
      </c>
    </row>
    <row r="134" spans="1:7" s="381" customFormat="1" ht="25.5" x14ac:dyDescent="0.2">
      <c r="A134" s="816"/>
      <c r="B134" s="816"/>
      <c r="C134" s="815" t="s">
        <v>968</v>
      </c>
      <c r="D134" s="586" t="s">
        <v>1851</v>
      </c>
      <c r="E134" s="562" t="s">
        <v>1025</v>
      </c>
      <c r="F134" s="849">
        <v>1295.99178104</v>
      </c>
      <c r="G134" s="562" t="s">
        <v>2361</v>
      </c>
    </row>
    <row r="135" spans="1:7" s="381" customFormat="1" ht="25.5" x14ac:dyDescent="0.2">
      <c r="A135" s="817"/>
      <c r="B135" s="816"/>
      <c r="C135" s="816"/>
      <c r="D135" s="586" t="s">
        <v>2292</v>
      </c>
      <c r="E135" s="562" t="s">
        <v>2128</v>
      </c>
      <c r="F135" s="849">
        <v>3993.672505</v>
      </c>
      <c r="G135" s="562" t="s">
        <v>2129</v>
      </c>
    </row>
    <row r="136" spans="1:7" s="381" customFormat="1" ht="25.5" x14ac:dyDescent="0.2">
      <c r="A136" s="816"/>
      <c r="B136" s="816"/>
      <c r="C136" s="816"/>
      <c r="D136" s="586" t="s">
        <v>2293</v>
      </c>
      <c r="E136" s="562" t="s">
        <v>1487</v>
      </c>
      <c r="F136" s="849">
        <v>43504.675000000003</v>
      </c>
      <c r="G136" s="562" t="s">
        <v>1488</v>
      </c>
    </row>
    <row r="137" spans="1:7" s="381" customFormat="1" ht="25.5" x14ac:dyDescent="0.2">
      <c r="A137" s="817"/>
      <c r="B137" s="816"/>
      <c r="C137" s="816"/>
      <c r="D137" s="586" t="s">
        <v>972</v>
      </c>
      <c r="E137" s="562" t="s">
        <v>1026</v>
      </c>
      <c r="F137" s="849">
        <v>594.63819947000002</v>
      </c>
      <c r="G137" s="562" t="s">
        <v>901</v>
      </c>
    </row>
    <row r="138" spans="1:7" s="381" customFormat="1" ht="38.25" x14ac:dyDescent="0.2">
      <c r="A138" s="816"/>
      <c r="B138" s="816"/>
      <c r="C138" s="816"/>
      <c r="D138" s="586" t="s">
        <v>976</v>
      </c>
      <c r="E138" s="562" t="s">
        <v>2362</v>
      </c>
      <c r="F138" s="849">
        <v>2.7721924800000002</v>
      </c>
      <c r="G138" s="562" t="s">
        <v>1489</v>
      </c>
    </row>
    <row r="139" spans="1:7" s="381" customFormat="1" ht="38.25" x14ac:dyDescent="0.2">
      <c r="A139" s="817"/>
      <c r="B139" s="816"/>
      <c r="C139" s="816"/>
      <c r="D139" s="586" t="s">
        <v>983</v>
      </c>
      <c r="E139" s="562" t="s">
        <v>1027</v>
      </c>
      <c r="F139" s="849">
        <v>589.67257379</v>
      </c>
      <c r="G139" s="562" t="s">
        <v>903</v>
      </c>
    </row>
    <row r="140" spans="1:7" s="381" customFormat="1" ht="51" x14ac:dyDescent="0.2">
      <c r="A140" s="816"/>
      <c r="B140" s="816"/>
      <c r="C140" s="816"/>
      <c r="D140" s="586" t="s">
        <v>2327</v>
      </c>
      <c r="E140" s="562" t="s">
        <v>1028</v>
      </c>
      <c r="F140" s="849">
        <v>794.00443184000005</v>
      </c>
      <c r="G140" s="562" t="s">
        <v>904</v>
      </c>
    </row>
    <row r="141" spans="1:7" s="381" customFormat="1" ht="102" x14ac:dyDescent="0.2">
      <c r="A141" s="817"/>
      <c r="B141" s="816"/>
      <c r="C141" s="816"/>
      <c r="D141" s="586" t="s">
        <v>2355</v>
      </c>
      <c r="E141" s="850" t="s">
        <v>2363</v>
      </c>
      <c r="F141" s="849">
        <v>656.92511947000003</v>
      </c>
      <c r="G141" s="850" t="s">
        <v>1932</v>
      </c>
    </row>
    <row r="142" spans="1:7" s="381" customFormat="1" ht="89.25" x14ac:dyDescent="0.2">
      <c r="A142" s="816"/>
      <c r="B142" s="816"/>
      <c r="C142" s="816"/>
      <c r="D142" s="586" t="s">
        <v>2328</v>
      </c>
      <c r="E142" s="850" t="s">
        <v>2364</v>
      </c>
      <c r="F142" s="849">
        <v>1616.88122888</v>
      </c>
      <c r="G142" s="850" t="s">
        <v>1933</v>
      </c>
    </row>
    <row r="143" spans="1:7" s="381" customFormat="1" ht="38.25" x14ac:dyDescent="0.2">
      <c r="A143" s="817"/>
      <c r="B143" s="816"/>
      <c r="C143" s="816"/>
      <c r="D143" s="586" t="s">
        <v>1852</v>
      </c>
      <c r="E143" s="562" t="s">
        <v>2120</v>
      </c>
      <c r="F143" s="849">
        <v>130.33843551000001</v>
      </c>
      <c r="G143" s="562" t="s">
        <v>2121</v>
      </c>
    </row>
    <row r="144" spans="1:7" s="381" customFormat="1" ht="25.5" x14ac:dyDescent="0.2">
      <c r="A144" s="813" t="s">
        <v>2291</v>
      </c>
      <c r="B144" s="813" t="s">
        <v>2288</v>
      </c>
      <c r="C144" s="812" t="s">
        <v>655</v>
      </c>
      <c r="D144" s="813" t="s">
        <v>2290</v>
      </c>
      <c r="E144" s="847" t="s">
        <v>1029</v>
      </c>
      <c r="F144" s="848">
        <v>1580.8608782900001</v>
      </c>
      <c r="G144" s="847" t="s">
        <v>450</v>
      </c>
    </row>
    <row r="145" spans="1:7" s="381" customFormat="1" ht="38.25" x14ac:dyDescent="0.2">
      <c r="A145" s="816"/>
      <c r="B145" s="816"/>
      <c r="C145" s="815" t="s">
        <v>655</v>
      </c>
      <c r="D145" s="586" t="s">
        <v>1851</v>
      </c>
      <c r="E145" s="562" t="s">
        <v>1030</v>
      </c>
      <c r="F145" s="849">
        <v>1477.6254614300001</v>
      </c>
      <c r="G145" s="562" t="s">
        <v>782</v>
      </c>
    </row>
    <row r="146" spans="1:7" s="381" customFormat="1" ht="38.25" x14ac:dyDescent="0.2">
      <c r="A146" s="817"/>
      <c r="B146" s="816"/>
      <c r="C146" s="816"/>
      <c r="D146" s="586" t="s">
        <v>2292</v>
      </c>
      <c r="E146" s="562" t="s">
        <v>1490</v>
      </c>
      <c r="F146" s="849">
        <v>103.23541686</v>
      </c>
      <c r="G146" s="562" t="s">
        <v>1491</v>
      </c>
    </row>
    <row r="147" spans="1:7" s="381" customFormat="1" ht="25.5" x14ac:dyDescent="0.2">
      <c r="A147" s="813" t="s">
        <v>2291</v>
      </c>
      <c r="B147" s="813" t="s">
        <v>2288</v>
      </c>
      <c r="C147" s="812" t="s">
        <v>969</v>
      </c>
      <c r="D147" s="813" t="s">
        <v>2290</v>
      </c>
      <c r="E147" s="847" t="s">
        <v>1031</v>
      </c>
      <c r="F147" s="848">
        <v>1404.2210086600001</v>
      </c>
      <c r="G147" s="847" t="s">
        <v>84</v>
      </c>
    </row>
    <row r="148" spans="1:7" s="381" customFormat="1" ht="51" x14ac:dyDescent="0.2">
      <c r="A148" s="816"/>
      <c r="B148" s="816"/>
      <c r="C148" s="815" t="s">
        <v>969</v>
      </c>
      <c r="D148" s="586" t="s">
        <v>972</v>
      </c>
      <c r="E148" s="562" t="s">
        <v>2365</v>
      </c>
      <c r="F148" s="849">
        <v>549.28315277000002</v>
      </c>
      <c r="G148" s="562" t="s">
        <v>1713</v>
      </c>
    </row>
    <row r="149" spans="1:7" s="381" customFormat="1" ht="51" x14ac:dyDescent="0.2">
      <c r="A149" s="817"/>
      <c r="B149" s="816"/>
      <c r="C149" s="816"/>
      <c r="D149" s="586" t="s">
        <v>976</v>
      </c>
      <c r="E149" s="562" t="s">
        <v>2366</v>
      </c>
      <c r="F149" s="849">
        <v>13.28569736</v>
      </c>
      <c r="G149" s="562" t="s">
        <v>2130</v>
      </c>
    </row>
    <row r="150" spans="1:7" s="381" customFormat="1" ht="38.25" x14ac:dyDescent="0.2">
      <c r="A150" s="816"/>
      <c r="B150" s="816"/>
      <c r="C150" s="816"/>
      <c r="D150" s="586" t="s">
        <v>983</v>
      </c>
      <c r="E150" s="562" t="s">
        <v>2367</v>
      </c>
      <c r="F150" s="849">
        <v>104.16050083</v>
      </c>
      <c r="G150" s="562" t="s">
        <v>1492</v>
      </c>
    </row>
    <row r="151" spans="1:7" s="381" customFormat="1" ht="51" x14ac:dyDescent="0.2">
      <c r="A151" s="817"/>
      <c r="B151" s="816"/>
      <c r="C151" s="816"/>
      <c r="D151" s="586" t="s">
        <v>1852</v>
      </c>
      <c r="E151" s="562" t="s">
        <v>2131</v>
      </c>
      <c r="F151" s="849">
        <v>0</v>
      </c>
      <c r="G151" s="562" t="s">
        <v>2132</v>
      </c>
    </row>
    <row r="152" spans="1:7" s="381" customFormat="1" ht="38.25" x14ac:dyDescent="0.2">
      <c r="A152" s="816"/>
      <c r="B152" s="816"/>
      <c r="C152" s="816"/>
      <c r="D152" s="586" t="s">
        <v>1855</v>
      </c>
      <c r="E152" s="562" t="s">
        <v>3044</v>
      </c>
      <c r="F152" s="849">
        <v>0</v>
      </c>
      <c r="G152" s="562" t="s">
        <v>3045</v>
      </c>
    </row>
    <row r="153" spans="1:7" s="381" customFormat="1" ht="38.25" x14ac:dyDescent="0.2">
      <c r="A153" s="817"/>
      <c r="B153" s="816"/>
      <c r="C153" s="816"/>
      <c r="D153" s="586" t="s">
        <v>1856</v>
      </c>
      <c r="E153" s="562" t="s">
        <v>1493</v>
      </c>
      <c r="F153" s="849">
        <v>5.3412010000000003E-2</v>
      </c>
      <c r="G153" s="562" t="s">
        <v>1494</v>
      </c>
    </row>
    <row r="154" spans="1:7" s="381" customFormat="1" ht="38.25" x14ac:dyDescent="0.2">
      <c r="A154" s="816"/>
      <c r="B154" s="816"/>
      <c r="C154" s="816"/>
      <c r="D154" s="586" t="s">
        <v>1853</v>
      </c>
      <c r="E154" s="562" t="s">
        <v>1495</v>
      </c>
      <c r="F154" s="849">
        <v>5.25222239</v>
      </c>
      <c r="G154" s="562" t="s">
        <v>1496</v>
      </c>
    </row>
    <row r="155" spans="1:7" s="381" customFormat="1" ht="25.5" x14ac:dyDescent="0.2">
      <c r="A155" s="817"/>
      <c r="B155" s="816"/>
      <c r="C155" s="816"/>
      <c r="D155" s="586" t="s">
        <v>1854</v>
      </c>
      <c r="E155" s="562" t="s">
        <v>2103</v>
      </c>
      <c r="F155" s="849">
        <v>722.20900220999999</v>
      </c>
      <c r="G155" s="562" t="s">
        <v>2104</v>
      </c>
    </row>
    <row r="156" spans="1:7" s="381" customFormat="1" ht="38.25" x14ac:dyDescent="0.2">
      <c r="A156" s="816"/>
      <c r="B156" s="816"/>
      <c r="C156" s="816"/>
      <c r="D156" s="586" t="s">
        <v>2298</v>
      </c>
      <c r="E156" s="562" t="s">
        <v>2133</v>
      </c>
      <c r="F156" s="849">
        <v>0</v>
      </c>
      <c r="G156" s="562" t="s">
        <v>2134</v>
      </c>
    </row>
    <row r="157" spans="1:7" s="381" customFormat="1" ht="51" x14ac:dyDescent="0.2">
      <c r="A157" s="817"/>
      <c r="B157" s="816"/>
      <c r="C157" s="816"/>
      <c r="D157" s="586" t="s">
        <v>2330</v>
      </c>
      <c r="E157" s="562" t="s">
        <v>1714</v>
      </c>
      <c r="F157" s="849">
        <v>6.2722652600000002</v>
      </c>
      <c r="G157" s="562" t="s">
        <v>1715</v>
      </c>
    </row>
    <row r="158" spans="1:7" s="381" customFormat="1" ht="51" x14ac:dyDescent="0.2">
      <c r="A158" s="816"/>
      <c r="B158" s="816"/>
      <c r="C158" s="816"/>
      <c r="D158" s="586" t="s">
        <v>2368</v>
      </c>
      <c r="E158" s="562" t="s">
        <v>2369</v>
      </c>
      <c r="F158" s="849">
        <v>3.7047558299999999</v>
      </c>
      <c r="G158" s="562" t="s">
        <v>2370</v>
      </c>
    </row>
    <row r="159" spans="1:7" s="381" customFormat="1" ht="25.5" x14ac:dyDescent="0.2">
      <c r="A159" s="813" t="s">
        <v>2291</v>
      </c>
      <c r="B159" s="813" t="s">
        <v>2288</v>
      </c>
      <c r="C159" s="812" t="s">
        <v>551</v>
      </c>
      <c r="D159" s="813" t="s">
        <v>2290</v>
      </c>
      <c r="E159" s="847" t="s">
        <v>1749</v>
      </c>
      <c r="F159" s="848">
        <v>5536.31403598</v>
      </c>
      <c r="G159" s="847" t="s">
        <v>332</v>
      </c>
    </row>
    <row r="160" spans="1:7" s="381" customFormat="1" ht="76.5" x14ac:dyDescent="0.2">
      <c r="A160" s="817"/>
      <c r="B160" s="816"/>
      <c r="C160" s="815" t="s">
        <v>551</v>
      </c>
      <c r="D160" s="586" t="s">
        <v>1851</v>
      </c>
      <c r="E160" s="562" t="s">
        <v>1874</v>
      </c>
      <c r="F160" s="849">
        <v>2471.5212765299998</v>
      </c>
      <c r="G160" s="562" t="s">
        <v>1875</v>
      </c>
    </row>
    <row r="161" spans="1:7" s="381" customFormat="1" ht="25.5" x14ac:dyDescent="0.2">
      <c r="A161" s="816"/>
      <c r="B161" s="816"/>
      <c r="C161" s="816"/>
      <c r="D161" s="586" t="s">
        <v>2293</v>
      </c>
      <c r="E161" s="562" t="s">
        <v>1032</v>
      </c>
      <c r="F161" s="849">
        <v>55.557718680000001</v>
      </c>
      <c r="G161" s="562" t="s">
        <v>463</v>
      </c>
    </row>
    <row r="162" spans="1:7" s="381" customFormat="1" ht="38.25" x14ac:dyDescent="0.2">
      <c r="A162" s="817"/>
      <c r="B162" s="816"/>
      <c r="C162" s="816"/>
      <c r="D162" s="586" t="s">
        <v>972</v>
      </c>
      <c r="E162" s="562" t="s">
        <v>3369</v>
      </c>
      <c r="F162" s="849">
        <v>8.9250000000000006E-3</v>
      </c>
      <c r="G162" s="562" t="s">
        <v>3370</v>
      </c>
    </row>
    <row r="163" spans="1:7" s="381" customFormat="1" ht="25.5" x14ac:dyDescent="0.2">
      <c r="A163" s="816"/>
      <c r="B163" s="816"/>
      <c r="C163" s="816"/>
      <c r="D163" s="586" t="s">
        <v>976</v>
      </c>
      <c r="E163" s="562" t="s">
        <v>1033</v>
      </c>
      <c r="F163" s="849">
        <v>248.453114</v>
      </c>
      <c r="G163" s="562" t="s">
        <v>334</v>
      </c>
    </row>
    <row r="164" spans="1:7" s="381" customFormat="1" ht="89.25" x14ac:dyDescent="0.2">
      <c r="A164" s="817"/>
      <c r="B164" s="816"/>
      <c r="C164" s="816"/>
      <c r="D164" s="586" t="s">
        <v>983</v>
      </c>
      <c r="E164" s="562" t="s">
        <v>1934</v>
      </c>
      <c r="F164" s="849">
        <v>2627.46619298</v>
      </c>
      <c r="G164" s="562" t="s">
        <v>1935</v>
      </c>
    </row>
    <row r="165" spans="1:7" s="381" customFormat="1" ht="89.25" x14ac:dyDescent="0.2">
      <c r="A165" s="816"/>
      <c r="B165" s="816"/>
      <c r="C165" s="816"/>
      <c r="D165" s="586" t="s">
        <v>2327</v>
      </c>
      <c r="E165" s="562" t="s">
        <v>1876</v>
      </c>
      <c r="F165" s="849">
        <v>73.24096188</v>
      </c>
      <c r="G165" s="562" t="s">
        <v>2371</v>
      </c>
    </row>
    <row r="166" spans="1:7" s="381" customFormat="1" ht="38.25" x14ac:dyDescent="0.2">
      <c r="A166" s="817"/>
      <c r="B166" s="816"/>
      <c r="C166" s="816"/>
      <c r="D166" s="586" t="s">
        <v>2355</v>
      </c>
      <c r="E166" s="562" t="s">
        <v>3310</v>
      </c>
      <c r="F166" s="849">
        <v>3.3772499999999997E-2</v>
      </c>
      <c r="G166" s="562" t="s">
        <v>3311</v>
      </c>
    </row>
    <row r="167" spans="1:7" s="381" customFormat="1" ht="38.25" x14ac:dyDescent="0.2">
      <c r="A167" s="816"/>
      <c r="B167" s="816"/>
      <c r="C167" s="816"/>
      <c r="D167" s="586" t="s">
        <v>2328</v>
      </c>
      <c r="E167" s="562" t="s">
        <v>1034</v>
      </c>
      <c r="F167" s="849">
        <v>24.549314370000001</v>
      </c>
      <c r="G167" s="562" t="s">
        <v>881</v>
      </c>
    </row>
    <row r="168" spans="1:7" s="381" customFormat="1" ht="25.5" x14ac:dyDescent="0.2">
      <c r="A168" s="817"/>
      <c r="B168" s="816"/>
      <c r="C168" s="816"/>
      <c r="D168" s="586" t="s">
        <v>1852</v>
      </c>
      <c r="E168" s="562" t="s">
        <v>1497</v>
      </c>
      <c r="F168" s="849">
        <v>35.482760040000002</v>
      </c>
      <c r="G168" s="562" t="s">
        <v>1498</v>
      </c>
    </row>
    <row r="169" spans="1:7" s="381" customFormat="1" ht="51" x14ac:dyDescent="0.2">
      <c r="A169" s="813" t="s">
        <v>2291</v>
      </c>
      <c r="B169" s="811" t="s">
        <v>2292</v>
      </c>
      <c r="C169" s="813" t="s">
        <v>2289</v>
      </c>
      <c r="D169" s="813" t="s">
        <v>2290</v>
      </c>
      <c r="E169" s="845" t="s">
        <v>1035</v>
      </c>
      <c r="F169" s="846">
        <v>2327.56401869</v>
      </c>
      <c r="G169" s="845" t="s">
        <v>622</v>
      </c>
    </row>
    <row r="170" spans="1:7" s="381" customFormat="1" ht="51" x14ac:dyDescent="0.2">
      <c r="A170" s="813" t="s">
        <v>2291</v>
      </c>
      <c r="B170" s="813" t="s">
        <v>2288</v>
      </c>
      <c r="C170" s="812" t="s">
        <v>685</v>
      </c>
      <c r="D170" s="813" t="s">
        <v>2290</v>
      </c>
      <c r="E170" s="847" t="s">
        <v>1035</v>
      </c>
      <c r="F170" s="848">
        <v>2327.56401869</v>
      </c>
      <c r="G170" s="847" t="s">
        <v>622</v>
      </c>
    </row>
    <row r="171" spans="1:7" s="381" customFormat="1" ht="51" x14ac:dyDescent="0.2">
      <c r="A171" s="816"/>
      <c r="B171" s="815" t="s">
        <v>2292</v>
      </c>
      <c r="C171" s="815" t="s">
        <v>685</v>
      </c>
      <c r="D171" s="586" t="s">
        <v>1851</v>
      </c>
      <c r="E171" s="562" t="s">
        <v>1036</v>
      </c>
      <c r="F171" s="849">
        <v>2298.7184953199999</v>
      </c>
      <c r="G171" s="562" t="s">
        <v>145</v>
      </c>
    </row>
    <row r="172" spans="1:7" s="381" customFormat="1" ht="51" x14ac:dyDescent="0.2">
      <c r="A172" s="817"/>
      <c r="B172" s="816"/>
      <c r="C172" s="816"/>
      <c r="D172" s="586" t="s">
        <v>2292</v>
      </c>
      <c r="E172" s="562" t="s">
        <v>2372</v>
      </c>
      <c r="F172" s="849">
        <v>28.845523369999999</v>
      </c>
      <c r="G172" s="562" t="s">
        <v>2373</v>
      </c>
    </row>
    <row r="173" spans="1:7" s="381" customFormat="1" ht="63.75" x14ac:dyDescent="0.2">
      <c r="A173" s="813" t="s">
        <v>2291</v>
      </c>
      <c r="B173" s="811" t="s">
        <v>2293</v>
      </c>
      <c r="C173" s="813" t="s">
        <v>2289</v>
      </c>
      <c r="D173" s="813" t="s">
        <v>2290</v>
      </c>
      <c r="E173" s="845" t="s">
        <v>2374</v>
      </c>
      <c r="F173" s="846">
        <v>401.80920441000001</v>
      </c>
      <c r="G173" s="845" t="s">
        <v>244</v>
      </c>
    </row>
    <row r="174" spans="1:7" s="381" customFormat="1" ht="63.75" x14ac:dyDescent="0.2">
      <c r="A174" s="813" t="s">
        <v>2291</v>
      </c>
      <c r="B174" s="813" t="s">
        <v>2288</v>
      </c>
      <c r="C174" s="812" t="s">
        <v>685</v>
      </c>
      <c r="D174" s="813" t="s">
        <v>2290</v>
      </c>
      <c r="E174" s="847" t="s">
        <v>2374</v>
      </c>
      <c r="F174" s="848">
        <v>401.80920441000001</v>
      </c>
      <c r="G174" s="847" t="s">
        <v>244</v>
      </c>
    </row>
    <row r="175" spans="1:7" s="381" customFormat="1" ht="63.75" x14ac:dyDescent="0.2">
      <c r="A175" s="816"/>
      <c r="B175" s="815" t="s">
        <v>2293</v>
      </c>
      <c r="C175" s="815" t="s">
        <v>685</v>
      </c>
      <c r="D175" s="586" t="s">
        <v>1851</v>
      </c>
      <c r="E175" s="562" t="s">
        <v>1037</v>
      </c>
      <c r="F175" s="849">
        <v>264.85293065000002</v>
      </c>
      <c r="G175" s="562" t="s">
        <v>82</v>
      </c>
    </row>
    <row r="176" spans="1:7" s="381" customFormat="1" ht="51" x14ac:dyDescent="0.2">
      <c r="A176" s="817"/>
      <c r="B176" s="816"/>
      <c r="C176" s="816"/>
      <c r="D176" s="586" t="s">
        <v>2292</v>
      </c>
      <c r="E176" s="562" t="s">
        <v>1038</v>
      </c>
      <c r="F176" s="849">
        <v>136.95627375999999</v>
      </c>
      <c r="G176" s="562" t="s">
        <v>105</v>
      </c>
    </row>
    <row r="177" spans="1:7" s="381" customFormat="1" ht="102" x14ac:dyDescent="0.2">
      <c r="A177" s="813" t="s">
        <v>2291</v>
      </c>
      <c r="B177" s="811" t="s">
        <v>972</v>
      </c>
      <c r="C177" s="813" t="s">
        <v>2289</v>
      </c>
      <c r="D177" s="813" t="s">
        <v>2290</v>
      </c>
      <c r="E177" s="845" t="s">
        <v>2375</v>
      </c>
      <c r="F177" s="846">
        <v>50144.152854250002</v>
      </c>
      <c r="G177" s="845" t="s">
        <v>2376</v>
      </c>
    </row>
    <row r="178" spans="1:7" s="381" customFormat="1" ht="114.75" x14ac:dyDescent="0.2">
      <c r="A178" s="813" t="s">
        <v>2291</v>
      </c>
      <c r="B178" s="813" t="s">
        <v>2288</v>
      </c>
      <c r="C178" s="812" t="s">
        <v>685</v>
      </c>
      <c r="D178" s="813" t="s">
        <v>2290</v>
      </c>
      <c r="E178" s="851" t="s">
        <v>2377</v>
      </c>
      <c r="F178" s="848">
        <v>50144.152854250002</v>
      </c>
      <c r="G178" s="851" t="s">
        <v>1936</v>
      </c>
    </row>
    <row r="179" spans="1:7" s="381" customFormat="1" x14ac:dyDescent="0.2">
      <c r="A179" s="816"/>
      <c r="B179" s="815" t="s">
        <v>972</v>
      </c>
      <c r="C179" s="815" t="s">
        <v>685</v>
      </c>
      <c r="D179" s="586" t="s">
        <v>2293</v>
      </c>
      <c r="E179" s="562" t="s">
        <v>1039</v>
      </c>
      <c r="F179" s="849">
        <v>288.92860052999998</v>
      </c>
      <c r="G179" s="562" t="s">
        <v>593</v>
      </c>
    </row>
    <row r="180" spans="1:7" s="381" customFormat="1" ht="51" x14ac:dyDescent="0.2">
      <c r="A180" s="817"/>
      <c r="B180" s="816"/>
      <c r="C180" s="816"/>
      <c r="D180" s="586" t="s">
        <v>976</v>
      </c>
      <c r="E180" s="562" t="s">
        <v>2378</v>
      </c>
      <c r="F180" s="849">
        <v>560.39440769999999</v>
      </c>
      <c r="G180" s="562" t="s">
        <v>902</v>
      </c>
    </row>
    <row r="181" spans="1:7" s="381" customFormat="1" ht="76.5" x14ac:dyDescent="0.2">
      <c r="A181" s="816"/>
      <c r="B181" s="816"/>
      <c r="C181" s="816"/>
      <c r="D181" s="586" t="s">
        <v>983</v>
      </c>
      <c r="E181" s="562" t="s">
        <v>1877</v>
      </c>
      <c r="F181" s="849">
        <v>27159.970427740001</v>
      </c>
      <c r="G181" s="562" t="s">
        <v>1878</v>
      </c>
    </row>
    <row r="182" spans="1:7" s="381" customFormat="1" ht="76.5" x14ac:dyDescent="0.2">
      <c r="A182" s="817"/>
      <c r="B182" s="816"/>
      <c r="C182" s="816"/>
      <c r="D182" s="586" t="s">
        <v>2328</v>
      </c>
      <c r="E182" s="562" t="s">
        <v>2379</v>
      </c>
      <c r="F182" s="849">
        <v>13.188726190000001</v>
      </c>
      <c r="G182" s="562" t="s">
        <v>1879</v>
      </c>
    </row>
    <row r="183" spans="1:7" s="381" customFormat="1" ht="51" x14ac:dyDescent="0.2">
      <c r="A183" s="816"/>
      <c r="B183" s="816"/>
      <c r="C183" s="816"/>
      <c r="D183" s="586" t="s">
        <v>1852</v>
      </c>
      <c r="E183" s="562" t="s">
        <v>1040</v>
      </c>
      <c r="F183" s="849">
        <v>1380.04047975</v>
      </c>
      <c r="G183" s="562" t="s">
        <v>227</v>
      </c>
    </row>
    <row r="184" spans="1:7" s="381" customFormat="1" ht="25.5" x14ac:dyDescent="0.2">
      <c r="A184" s="817"/>
      <c r="B184" s="816"/>
      <c r="C184" s="816"/>
      <c r="D184" s="586" t="s">
        <v>1856</v>
      </c>
      <c r="E184" s="562" t="s">
        <v>1041</v>
      </c>
      <c r="F184" s="849">
        <v>3.2205866699999999</v>
      </c>
      <c r="G184" s="562" t="s">
        <v>14</v>
      </c>
    </row>
    <row r="185" spans="1:7" s="381" customFormat="1" ht="76.5" x14ac:dyDescent="0.2">
      <c r="A185" s="816"/>
      <c r="B185" s="816"/>
      <c r="C185" s="816"/>
      <c r="D185" s="586" t="s">
        <v>1853</v>
      </c>
      <c r="E185" s="562" t="s">
        <v>2380</v>
      </c>
      <c r="F185" s="849">
        <v>481.78205007999998</v>
      </c>
      <c r="G185" s="562" t="s">
        <v>2176</v>
      </c>
    </row>
    <row r="186" spans="1:7" s="381" customFormat="1" ht="38.25" x14ac:dyDescent="0.2">
      <c r="A186" s="817"/>
      <c r="B186" s="816"/>
      <c r="C186" s="816"/>
      <c r="D186" s="586" t="s">
        <v>1854</v>
      </c>
      <c r="E186" s="562" t="s">
        <v>1042</v>
      </c>
      <c r="F186" s="849">
        <v>1318.7712632099999</v>
      </c>
      <c r="G186" s="562" t="s">
        <v>484</v>
      </c>
    </row>
    <row r="187" spans="1:7" s="381" customFormat="1" ht="63.75" x14ac:dyDescent="0.2">
      <c r="A187" s="816"/>
      <c r="B187" s="816"/>
      <c r="C187" s="816"/>
      <c r="D187" s="586" t="s">
        <v>2354</v>
      </c>
      <c r="E187" s="562" t="s">
        <v>1937</v>
      </c>
      <c r="F187" s="849">
        <v>71.143896760000004</v>
      </c>
      <c r="G187" s="562" t="s">
        <v>1938</v>
      </c>
    </row>
    <row r="188" spans="1:7" s="381" customFormat="1" ht="63.75" x14ac:dyDescent="0.2">
      <c r="A188" s="817"/>
      <c r="B188" s="816"/>
      <c r="C188" s="816"/>
      <c r="D188" s="586" t="s">
        <v>2368</v>
      </c>
      <c r="E188" s="562" t="s">
        <v>1043</v>
      </c>
      <c r="F188" s="849">
        <v>245.41277031000001</v>
      </c>
      <c r="G188" s="562" t="s">
        <v>795</v>
      </c>
    </row>
    <row r="189" spans="1:7" s="381" customFormat="1" ht="89.25" x14ac:dyDescent="0.2">
      <c r="A189" s="816"/>
      <c r="B189" s="816"/>
      <c r="C189" s="816"/>
      <c r="D189" s="586" t="s">
        <v>2331</v>
      </c>
      <c r="E189" s="562" t="s">
        <v>1939</v>
      </c>
      <c r="F189" s="849">
        <v>2141.75853022</v>
      </c>
      <c r="G189" s="562" t="s">
        <v>2381</v>
      </c>
    </row>
    <row r="190" spans="1:7" s="381" customFormat="1" ht="89.25" x14ac:dyDescent="0.2">
      <c r="A190" s="817"/>
      <c r="B190" s="816"/>
      <c r="C190" s="816"/>
      <c r="D190" s="586" t="s">
        <v>2382</v>
      </c>
      <c r="E190" s="562" t="s">
        <v>1880</v>
      </c>
      <c r="F190" s="849">
        <v>67.280716949999999</v>
      </c>
      <c r="G190" s="562" t="s">
        <v>2383</v>
      </c>
    </row>
    <row r="191" spans="1:7" s="381" customFormat="1" ht="89.25" x14ac:dyDescent="0.2">
      <c r="A191" s="816"/>
      <c r="B191" s="816"/>
      <c r="C191" s="816"/>
      <c r="D191" s="586" t="s">
        <v>2384</v>
      </c>
      <c r="E191" s="562" t="s">
        <v>2385</v>
      </c>
      <c r="F191" s="849">
        <v>16.36870308</v>
      </c>
      <c r="G191" s="562" t="s">
        <v>1940</v>
      </c>
    </row>
    <row r="192" spans="1:7" s="381" customFormat="1" ht="89.25" x14ac:dyDescent="0.2">
      <c r="A192" s="817"/>
      <c r="B192" s="816"/>
      <c r="C192" s="816"/>
      <c r="D192" s="586" t="s">
        <v>2341</v>
      </c>
      <c r="E192" s="562" t="s">
        <v>2386</v>
      </c>
      <c r="F192" s="849">
        <v>249.37852631999999</v>
      </c>
      <c r="G192" s="562" t="s">
        <v>1941</v>
      </c>
    </row>
    <row r="193" spans="1:7" s="381" customFormat="1" ht="89.25" x14ac:dyDescent="0.2">
      <c r="A193" s="816"/>
      <c r="B193" s="816"/>
      <c r="C193" s="816"/>
      <c r="D193" s="586" t="s">
        <v>2387</v>
      </c>
      <c r="E193" s="850" t="s">
        <v>2388</v>
      </c>
      <c r="F193" s="849">
        <v>16.727787419999999</v>
      </c>
      <c r="G193" s="850" t="s">
        <v>1942</v>
      </c>
    </row>
    <row r="194" spans="1:7" s="381" customFormat="1" ht="89.25" x14ac:dyDescent="0.2">
      <c r="A194" s="817"/>
      <c r="B194" s="816"/>
      <c r="C194" s="816"/>
      <c r="D194" s="586" t="s">
        <v>2346</v>
      </c>
      <c r="E194" s="562" t="s">
        <v>2389</v>
      </c>
      <c r="F194" s="849">
        <v>187.04800177999999</v>
      </c>
      <c r="G194" s="562" t="s">
        <v>1943</v>
      </c>
    </row>
    <row r="195" spans="1:7" s="381" customFormat="1" ht="89.25" x14ac:dyDescent="0.2">
      <c r="A195" s="816"/>
      <c r="B195" s="816"/>
      <c r="C195" s="816"/>
      <c r="D195" s="586" t="s">
        <v>2351</v>
      </c>
      <c r="E195" s="562" t="s">
        <v>1881</v>
      </c>
      <c r="F195" s="849">
        <v>22.901195900000001</v>
      </c>
      <c r="G195" s="562" t="s">
        <v>1882</v>
      </c>
    </row>
    <row r="196" spans="1:7" s="381" customFormat="1" ht="114.75" x14ac:dyDescent="0.2">
      <c r="A196" s="817"/>
      <c r="B196" s="816"/>
      <c r="C196" s="816"/>
      <c r="D196" s="586" t="s">
        <v>2390</v>
      </c>
      <c r="E196" s="850" t="s">
        <v>1944</v>
      </c>
      <c r="F196" s="849">
        <v>6746.8202991899998</v>
      </c>
      <c r="G196" s="850" t="s">
        <v>2072</v>
      </c>
    </row>
    <row r="197" spans="1:7" s="381" customFormat="1" ht="63.75" x14ac:dyDescent="0.2">
      <c r="A197" s="816"/>
      <c r="B197" s="816"/>
      <c r="C197" s="816"/>
      <c r="D197" s="586" t="s">
        <v>2391</v>
      </c>
      <c r="E197" s="562" t="s">
        <v>1044</v>
      </c>
      <c r="F197" s="849">
        <v>46.464348200000003</v>
      </c>
      <c r="G197" s="562" t="s">
        <v>712</v>
      </c>
    </row>
    <row r="198" spans="1:7" s="381" customFormat="1" ht="76.5" x14ac:dyDescent="0.2">
      <c r="A198" s="817"/>
      <c r="B198" s="816"/>
      <c r="C198" s="816"/>
      <c r="D198" s="586" t="s">
        <v>2392</v>
      </c>
      <c r="E198" s="562" t="s">
        <v>1883</v>
      </c>
      <c r="F198" s="849">
        <v>720.73403552000002</v>
      </c>
      <c r="G198" s="562" t="s">
        <v>2393</v>
      </c>
    </row>
    <row r="199" spans="1:7" s="381" customFormat="1" ht="89.25" x14ac:dyDescent="0.2">
      <c r="A199" s="816"/>
      <c r="B199" s="816"/>
      <c r="C199" s="816"/>
      <c r="D199" s="586" t="s">
        <v>2394</v>
      </c>
      <c r="E199" s="562" t="s">
        <v>2395</v>
      </c>
      <c r="F199" s="849">
        <v>77.173183420000001</v>
      </c>
      <c r="G199" s="562" t="s">
        <v>2396</v>
      </c>
    </row>
    <row r="200" spans="1:7" s="381" customFormat="1" ht="102" x14ac:dyDescent="0.2">
      <c r="A200" s="817"/>
      <c r="B200" s="816"/>
      <c r="C200" s="816"/>
      <c r="D200" s="586" t="s">
        <v>2397</v>
      </c>
      <c r="E200" s="850" t="s">
        <v>1945</v>
      </c>
      <c r="F200" s="849">
        <v>534.10458650999999</v>
      </c>
      <c r="G200" s="850" t="s">
        <v>2398</v>
      </c>
    </row>
    <row r="201" spans="1:7" s="381" customFormat="1" ht="63.75" x14ac:dyDescent="0.2">
      <c r="A201" s="816"/>
      <c r="B201" s="816"/>
      <c r="C201" s="816"/>
      <c r="D201" s="586" t="s">
        <v>2399</v>
      </c>
      <c r="E201" s="562" t="s">
        <v>2400</v>
      </c>
      <c r="F201" s="849">
        <v>234.19030642000001</v>
      </c>
      <c r="G201" s="562" t="s">
        <v>2401</v>
      </c>
    </row>
    <row r="202" spans="1:7" s="381" customFormat="1" ht="102" x14ac:dyDescent="0.2">
      <c r="A202" s="817"/>
      <c r="B202" s="816"/>
      <c r="C202" s="816"/>
      <c r="D202" s="586" t="s">
        <v>2402</v>
      </c>
      <c r="E202" s="850" t="s">
        <v>2403</v>
      </c>
      <c r="F202" s="849">
        <v>33.762862490000003</v>
      </c>
      <c r="G202" s="850" t="s">
        <v>2404</v>
      </c>
    </row>
    <row r="203" spans="1:7" s="381" customFormat="1" ht="89.25" x14ac:dyDescent="0.2">
      <c r="A203" s="816"/>
      <c r="B203" s="816"/>
      <c r="C203" s="816"/>
      <c r="D203" s="586" t="s">
        <v>2405</v>
      </c>
      <c r="E203" s="562" t="s">
        <v>1884</v>
      </c>
      <c r="F203" s="849">
        <v>544.81924887000002</v>
      </c>
      <c r="G203" s="562" t="s">
        <v>1946</v>
      </c>
    </row>
    <row r="204" spans="1:7" s="381" customFormat="1" ht="89.25" x14ac:dyDescent="0.2">
      <c r="A204" s="817"/>
      <c r="B204" s="816"/>
      <c r="C204" s="816"/>
      <c r="D204" s="586" t="s">
        <v>3381</v>
      </c>
      <c r="E204" s="562" t="s">
        <v>3382</v>
      </c>
      <c r="F204" s="849">
        <v>2.9999999999999997E-4</v>
      </c>
      <c r="G204" s="562" t="s">
        <v>3383</v>
      </c>
    </row>
    <row r="205" spans="1:7" s="381" customFormat="1" ht="102" x14ac:dyDescent="0.2">
      <c r="A205" s="816"/>
      <c r="B205" s="816"/>
      <c r="C205" s="816"/>
      <c r="D205" s="586" t="s">
        <v>2406</v>
      </c>
      <c r="E205" s="850" t="s">
        <v>2754</v>
      </c>
      <c r="F205" s="849">
        <v>1129.65085413</v>
      </c>
      <c r="G205" s="850" t="s">
        <v>2755</v>
      </c>
    </row>
    <row r="206" spans="1:7" s="381" customFormat="1" ht="89.25" x14ac:dyDescent="0.2">
      <c r="A206" s="817"/>
      <c r="B206" s="816"/>
      <c r="C206" s="816"/>
      <c r="D206" s="586" t="s">
        <v>2407</v>
      </c>
      <c r="E206" s="562" t="s">
        <v>2408</v>
      </c>
      <c r="F206" s="849">
        <v>-66.401098039999994</v>
      </c>
      <c r="G206" s="562" t="s">
        <v>1947</v>
      </c>
    </row>
    <row r="207" spans="1:7" s="381" customFormat="1" ht="102" x14ac:dyDescent="0.2">
      <c r="A207" s="816"/>
      <c r="B207" s="816"/>
      <c r="C207" s="816"/>
      <c r="D207" s="586" t="s">
        <v>2409</v>
      </c>
      <c r="E207" s="850" t="s">
        <v>1948</v>
      </c>
      <c r="F207" s="849">
        <v>2564.32921511</v>
      </c>
      <c r="G207" s="850" t="s">
        <v>2410</v>
      </c>
    </row>
    <row r="208" spans="1:7" s="381" customFormat="1" ht="89.25" x14ac:dyDescent="0.2">
      <c r="A208" s="817"/>
      <c r="B208" s="816"/>
      <c r="C208" s="816"/>
      <c r="D208" s="586" t="s">
        <v>2411</v>
      </c>
      <c r="E208" s="562" t="s">
        <v>2822</v>
      </c>
      <c r="F208" s="849">
        <v>17.113058689999999</v>
      </c>
      <c r="G208" s="850" t="s">
        <v>2823</v>
      </c>
    </row>
    <row r="209" spans="1:7" s="381" customFormat="1" ht="63.75" x14ac:dyDescent="0.2">
      <c r="A209" s="816"/>
      <c r="B209" s="816"/>
      <c r="C209" s="816"/>
      <c r="D209" s="586" t="s">
        <v>2412</v>
      </c>
      <c r="E209" s="562" t="s">
        <v>1716</v>
      </c>
      <c r="F209" s="849">
        <v>0.41912450000000001</v>
      </c>
      <c r="G209" s="562" t="s">
        <v>1717</v>
      </c>
    </row>
    <row r="210" spans="1:7" s="381" customFormat="1" ht="38.25" x14ac:dyDescent="0.2">
      <c r="A210" s="817"/>
      <c r="B210" s="816"/>
      <c r="C210" s="816"/>
      <c r="D210" s="586" t="s">
        <v>2413</v>
      </c>
      <c r="E210" s="562" t="s">
        <v>1718</v>
      </c>
      <c r="F210" s="849">
        <v>2897.1739031400002</v>
      </c>
      <c r="G210" s="562" t="s">
        <v>1719</v>
      </c>
    </row>
    <row r="211" spans="1:7" s="381" customFormat="1" ht="89.25" x14ac:dyDescent="0.2">
      <c r="A211" s="816"/>
      <c r="B211" s="816"/>
      <c r="C211" s="816"/>
      <c r="D211" s="586" t="s">
        <v>2414</v>
      </c>
      <c r="E211" s="850" t="s">
        <v>2415</v>
      </c>
      <c r="F211" s="849">
        <v>1.0737274999999999</v>
      </c>
      <c r="G211" s="850" t="s">
        <v>1949</v>
      </c>
    </row>
    <row r="212" spans="1:7" s="381" customFormat="1" ht="89.25" x14ac:dyDescent="0.2">
      <c r="A212" s="817"/>
      <c r="B212" s="816"/>
      <c r="C212" s="816"/>
      <c r="D212" s="586" t="s">
        <v>3359</v>
      </c>
      <c r="E212" s="562" t="s">
        <v>3371</v>
      </c>
      <c r="F212" s="849">
        <v>0.178124</v>
      </c>
      <c r="G212" s="850" t="s">
        <v>3372</v>
      </c>
    </row>
    <row r="213" spans="1:7" s="381" customFormat="1" ht="102" x14ac:dyDescent="0.2">
      <c r="A213" s="816"/>
      <c r="B213" s="816"/>
      <c r="C213" s="816"/>
      <c r="D213" s="586" t="s">
        <v>2416</v>
      </c>
      <c r="E213" s="850" t="s">
        <v>2824</v>
      </c>
      <c r="F213" s="849">
        <v>21.53724961</v>
      </c>
      <c r="G213" s="850" t="s">
        <v>2825</v>
      </c>
    </row>
    <row r="214" spans="1:7" s="381" customFormat="1" ht="51" x14ac:dyDescent="0.2">
      <c r="A214" s="817"/>
      <c r="B214" s="816"/>
      <c r="C214" s="816"/>
      <c r="D214" s="586" t="s">
        <v>2417</v>
      </c>
      <c r="E214" s="562" t="s">
        <v>2418</v>
      </c>
      <c r="F214" s="849">
        <v>16.507753879999999</v>
      </c>
      <c r="G214" s="562" t="s">
        <v>2419</v>
      </c>
    </row>
    <row r="215" spans="1:7" s="381" customFormat="1" ht="89.25" x14ac:dyDescent="0.2">
      <c r="A215" s="816"/>
      <c r="B215" s="816"/>
      <c r="C215" s="816"/>
      <c r="D215" s="586" t="s">
        <v>3002</v>
      </c>
      <c r="E215" s="562" t="s">
        <v>3003</v>
      </c>
      <c r="F215" s="849">
        <v>46.070771950000001</v>
      </c>
      <c r="G215" s="562" t="s">
        <v>3004</v>
      </c>
    </row>
    <row r="216" spans="1:7" s="381" customFormat="1" ht="102" x14ac:dyDescent="0.2">
      <c r="A216" s="817"/>
      <c r="B216" s="816"/>
      <c r="C216" s="816"/>
      <c r="D216" s="586" t="s">
        <v>2826</v>
      </c>
      <c r="E216" s="850" t="s">
        <v>2827</v>
      </c>
      <c r="F216" s="849">
        <v>285.60354345000002</v>
      </c>
      <c r="G216" s="850" t="s">
        <v>2828</v>
      </c>
    </row>
    <row r="217" spans="1:7" s="381" customFormat="1" ht="76.5" x14ac:dyDescent="0.2">
      <c r="A217" s="816"/>
      <c r="B217" s="816"/>
      <c r="C217" s="816"/>
      <c r="D217" s="586" t="s">
        <v>2300</v>
      </c>
      <c r="E217" s="562" t="s">
        <v>3260</v>
      </c>
      <c r="F217" s="849">
        <v>68.510785100000007</v>
      </c>
      <c r="G217" s="562" t="s">
        <v>3261</v>
      </c>
    </row>
    <row r="218" spans="1:7" s="381" customFormat="1" x14ac:dyDescent="0.2">
      <c r="A218" s="813" t="s">
        <v>2291</v>
      </c>
      <c r="B218" s="811" t="s">
        <v>976</v>
      </c>
      <c r="C218" s="813" t="s">
        <v>2289</v>
      </c>
      <c r="D218" s="813" t="s">
        <v>2290</v>
      </c>
      <c r="E218" s="845" t="s">
        <v>2135</v>
      </c>
      <c r="F218" s="846">
        <v>0.29424499999999998</v>
      </c>
      <c r="G218" s="845" t="s">
        <v>2136</v>
      </c>
    </row>
    <row r="219" spans="1:7" s="381" customFormat="1" x14ac:dyDescent="0.2">
      <c r="A219" s="813" t="s">
        <v>2291</v>
      </c>
      <c r="B219" s="813" t="s">
        <v>2288</v>
      </c>
      <c r="C219" s="812" t="s">
        <v>685</v>
      </c>
      <c r="D219" s="813" t="s">
        <v>2290</v>
      </c>
      <c r="E219" s="847" t="s">
        <v>2137</v>
      </c>
      <c r="F219" s="848">
        <v>0.272171</v>
      </c>
      <c r="G219" s="847" t="s">
        <v>2138</v>
      </c>
    </row>
    <row r="220" spans="1:7" s="381" customFormat="1" ht="25.5" x14ac:dyDescent="0.2">
      <c r="A220" s="817"/>
      <c r="B220" s="815" t="s">
        <v>976</v>
      </c>
      <c r="C220" s="815" t="s">
        <v>685</v>
      </c>
      <c r="D220" s="586" t="s">
        <v>2292</v>
      </c>
      <c r="E220" s="562" t="s">
        <v>2139</v>
      </c>
      <c r="F220" s="849">
        <v>0.272171</v>
      </c>
      <c r="G220" s="562" t="s">
        <v>2140</v>
      </c>
    </row>
    <row r="221" spans="1:7" s="381" customFormat="1" x14ac:dyDescent="0.2">
      <c r="A221" s="813" t="s">
        <v>2291</v>
      </c>
      <c r="B221" s="813" t="s">
        <v>2288</v>
      </c>
      <c r="C221" s="812" t="s">
        <v>224</v>
      </c>
      <c r="D221" s="813" t="s">
        <v>2290</v>
      </c>
      <c r="E221" s="847" t="s">
        <v>2141</v>
      </c>
      <c r="F221" s="848">
        <v>2.2074E-2</v>
      </c>
      <c r="G221" s="847" t="s">
        <v>2142</v>
      </c>
    </row>
    <row r="222" spans="1:7" s="381" customFormat="1" ht="25.5" x14ac:dyDescent="0.2">
      <c r="A222" s="816"/>
      <c r="B222" s="816"/>
      <c r="C222" s="815" t="s">
        <v>224</v>
      </c>
      <c r="D222" s="586" t="s">
        <v>1851</v>
      </c>
      <c r="E222" s="562" t="s">
        <v>2143</v>
      </c>
      <c r="F222" s="849">
        <v>2.2074E-2</v>
      </c>
      <c r="G222" s="562" t="s">
        <v>2144</v>
      </c>
    </row>
    <row r="223" spans="1:7" s="381" customFormat="1" x14ac:dyDescent="0.2">
      <c r="A223" s="813" t="s">
        <v>2291</v>
      </c>
      <c r="B223" s="811" t="s">
        <v>983</v>
      </c>
      <c r="C223" s="813" t="s">
        <v>2289</v>
      </c>
      <c r="D223" s="813" t="s">
        <v>2290</v>
      </c>
      <c r="E223" s="845" t="s">
        <v>2420</v>
      </c>
      <c r="F223" s="846">
        <v>61332.773183220001</v>
      </c>
      <c r="G223" s="845" t="s">
        <v>219</v>
      </c>
    </row>
    <row r="224" spans="1:7" s="381" customFormat="1" x14ac:dyDescent="0.2">
      <c r="A224" s="813" t="s">
        <v>2291</v>
      </c>
      <c r="B224" s="813" t="s">
        <v>2288</v>
      </c>
      <c r="C224" s="812" t="s">
        <v>685</v>
      </c>
      <c r="D224" s="813" t="s">
        <v>2290</v>
      </c>
      <c r="E224" s="847" t="s">
        <v>2421</v>
      </c>
      <c r="F224" s="848">
        <v>61332.773183220001</v>
      </c>
      <c r="G224" s="847" t="s">
        <v>219</v>
      </c>
    </row>
    <row r="225" spans="1:7" s="381" customFormat="1" ht="51" x14ac:dyDescent="0.2">
      <c r="A225" s="817"/>
      <c r="B225" s="815" t="s">
        <v>983</v>
      </c>
      <c r="C225" s="815" t="s">
        <v>685</v>
      </c>
      <c r="D225" s="586" t="s">
        <v>972</v>
      </c>
      <c r="E225" s="562" t="s">
        <v>1045</v>
      </c>
      <c r="F225" s="849">
        <v>968.72927470000002</v>
      </c>
      <c r="G225" s="562" t="s">
        <v>575</v>
      </c>
    </row>
    <row r="226" spans="1:7" s="381" customFormat="1" ht="38.25" x14ac:dyDescent="0.2">
      <c r="A226" s="816"/>
      <c r="B226" s="816"/>
      <c r="C226" s="816"/>
      <c r="D226" s="586" t="s">
        <v>976</v>
      </c>
      <c r="E226" s="562" t="s">
        <v>1046</v>
      </c>
      <c r="F226" s="849">
        <v>55.045511269999999</v>
      </c>
      <c r="G226" s="562" t="s">
        <v>290</v>
      </c>
    </row>
    <row r="227" spans="1:7" s="381" customFormat="1" ht="25.5" x14ac:dyDescent="0.2">
      <c r="A227" s="817"/>
      <c r="B227" s="816"/>
      <c r="C227" s="816"/>
      <c r="D227" s="586" t="s">
        <v>983</v>
      </c>
      <c r="E227" s="562" t="s">
        <v>1047</v>
      </c>
      <c r="F227" s="849">
        <v>10865.613610070001</v>
      </c>
      <c r="G227" s="562" t="s">
        <v>215</v>
      </c>
    </row>
    <row r="228" spans="1:7" s="381" customFormat="1" ht="25.5" x14ac:dyDescent="0.2">
      <c r="A228" s="816"/>
      <c r="B228" s="816"/>
      <c r="C228" s="816"/>
      <c r="D228" s="586" t="s">
        <v>2327</v>
      </c>
      <c r="E228" s="562" t="s">
        <v>1048</v>
      </c>
      <c r="F228" s="849">
        <v>3035.1261007799999</v>
      </c>
      <c r="G228" s="562" t="s">
        <v>260</v>
      </c>
    </row>
    <row r="229" spans="1:7" s="381" customFormat="1" ht="63.75" x14ac:dyDescent="0.2">
      <c r="A229" s="817"/>
      <c r="B229" s="816"/>
      <c r="C229" s="816"/>
      <c r="D229" s="586" t="s">
        <v>2355</v>
      </c>
      <c r="E229" s="562" t="s">
        <v>2177</v>
      </c>
      <c r="F229" s="849">
        <v>30218.17511932</v>
      </c>
      <c r="G229" s="562" t="s">
        <v>2422</v>
      </c>
    </row>
    <row r="230" spans="1:7" s="381" customFormat="1" ht="25.5" x14ac:dyDescent="0.2">
      <c r="A230" s="816"/>
      <c r="B230" s="816"/>
      <c r="C230" s="816"/>
      <c r="D230" s="586" t="s">
        <v>2328</v>
      </c>
      <c r="E230" s="562" t="s">
        <v>1049</v>
      </c>
      <c r="F230" s="849">
        <v>6319.9742568499996</v>
      </c>
      <c r="G230" s="562" t="s">
        <v>508</v>
      </c>
    </row>
    <row r="231" spans="1:7" s="381" customFormat="1" x14ac:dyDescent="0.2">
      <c r="A231" s="817"/>
      <c r="B231" s="816"/>
      <c r="C231" s="816"/>
      <c r="D231" s="586" t="s">
        <v>1852</v>
      </c>
      <c r="E231" s="562" t="s">
        <v>2051</v>
      </c>
      <c r="F231" s="849">
        <v>3.038066E-2</v>
      </c>
      <c r="G231" s="562" t="s">
        <v>2052</v>
      </c>
    </row>
    <row r="232" spans="1:7" s="381" customFormat="1" ht="38.25" x14ac:dyDescent="0.2">
      <c r="A232" s="816"/>
      <c r="B232" s="816"/>
      <c r="C232" s="816"/>
      <c r="D232" s="586" t="s">
        <v>1856</v>
      </c>
      <c r="E232" s="562" t="s">
        <v>1050</v>
      </c>
      <c r="F232" s="849">
        <v>0.37067879999999997</v>
      </c>
      <c r="G232" s="562" t="s">
        <v>2423</v>
      </c>
    </row>
    <row r="233" spans="1:7" s="381" customFormat="1" ht="63.75" x14ac:dyDescent="0.2">
      <c r="A233" s="817"/>
      <c r="B233" s="816"/>
      <c r="C233" s="816"/>
      <c r="D233" s="586" t="s">
        <v>1853</v>
      </c>
      <c r="E233" s="562" t="s">
        <v>3362</v>
      </c>
      <c r="F233" s="849">
        <v>0.10507776000000001</v>
      </c>
      <c r="G233" s="562" t="s">
        <v>3363</v>
      </c>
    </row>
    <row r="234" spans="1:7" s="381" customFormat="1" ht="38.25" x14ac:dyDescent="0.2">
      <c r="A234" s="816"/>
      <c r="B234" s="816"/>
      <c r="C234" s="816"/>
      <c r="D234" s="586" t="s">
        <v>1854</v>
      </c>
      <c r="E234" s="562" t="s">
        <v>1051</v>
      </c>
      <c r="F234" s="849">
        <v>9254.4403203900001</v>
      </c>
      <c r="G234" s="562" t="s">
        <v>1052</v>
      </c>
    </row>
    <row r="235" spans="1:7" s="381" customFormat="1" ht="25.5" x14ac:dyDescent="0.2">
      <c r="A235" s="817"/>
      <c r="B235" s="816"/>
      <c r="C235" s="816"/>
      <c r="D235" s="586" t="s">
        <v>2298</v>
      </c>
      <c r="E235" s="562" t="s">
        <v>2122</v>
      </c>
      <c r="F235" s="849">
        <v>11.55101412</v>
      </c>
      <c r="G235" s="562" t="s">
        <v>2123</v>
      </c>
    </row>
    <row r="236" spans="1:7" s="381" customFormat="1" ht="63.75" x14ac:dyDescent="0.2">
      <c r="A236" s="816"/>
      <c r="B236" s="816"/>
      <c r="C236" s="816"/>
      <c r="D236" s="586" t="s">
        <v>2330</v>
      </c>
      <c r="E236" s="562" t="s">
        <v>2637</v>
      </c>
      <c r="F236" s="849">
        <v>42.885922880000003</v>
      </c>
      <c r="G236" s="562" t="s">
        <v>2638</v>
      </c>
    </row>
    <row r="237" spans="1:7" s="381" customFormat="1" ht="38.25" x14ac:dyDescent="0.2">
      <c r="A237" s="817"/>
      <c r="B237" s="816"/>
      <c r="C237" s="816"/>
      <c r="D237" s="586" t="s">
        <v>2354</v>
      </c>
      <c r="E237" s="562" t="s">
        <v>2666</v>
      </c>
      <c r="F237" s="849">
        <v>560.72591562000002</v>
      </c>
      <c r="G237" s="562" t="s">
        <v>2667</v>
      </c>
    </row>
    <row r="238" spans="1:7" s="381" customFormat="1" ht="25.5" x14ac:dyDescent="0.2">
      <c r="A238" s="811" t="s">
        <v>345</v>
      </c>
      <c r="B238" s="813" t="s">
        <v>2288</v>
      </c>
      <c r="C238" s="813" t="s">
        <v>2289</v>
      </c>
      <c r="D238" s="813" t="s">
        <v>2290</v>
      </c>
      <c r="E238" s="845" t="s">
        <v>963</v>
      </c>
      <c r="F238" s="846">
        <v>76916.036549879995</v>
      </c>
      <c r="G238" s="845" t="s">
        <v>526</v>
      </c>
    </row>
    <row r="239" spans="1:7" s="381" customFormat="1" ht="38.25" x14ac:dyDescent="0.2">
      <c r="A239" s="813" t="s">
        <v>2291</v>
      </c>
      <c r="B239" s="811" t="s">
        <v>1851</v>
      </c>
      <c r="C239" s="813" t="s">
        <v>2289</v>
      </c>
      <c r="D239" s="813" t="s">
        <v>2290</v>
      </c>
      <c r="E239" s="845" t="s">
        <v>1053</v>
      </c>
      <c r="F239" s="846">
        <v>59270.932427289998</v>
      </c>
      <c r="G239" s="845" t="s">
        <v>390</v>
      </c>
    </row>
    <row r="240" spans="1:7" s="381" customFormat="1" ht="38.25" x14ac:dyDescent="0.2">
      <c r="A240" s="813" t="s">
        <v>2291</v>
      </c>
      <c r="B240" s="813" t="s">
        <v>2288</v>
      </c>
      <c r="C240" s="812" t="s">
        <v>685</v>
      </c>
      <c r="D240" s="813" t="s">
        <v>2290</v>
      </c>
      <c r="E240" s="847" t="s">
        <v>1054</v>
      </c>
      <c r="F240" s="848">
        <v>59270.932427289998</v>
      </c>
      <c r="G240" s="847" t="s">
        <v>390</v>
      </c>
    </row>
    <row r="241" spans="1:7" s="381" customFormat="1" ht="51" x14ac:dyDescent="0.2">
      <c r="A241" s="815" t="s">
        <v>345</v>
      </c>
      <c r="B241" s="815" t="s">
        <v>1851</v>
      </c>
      <c r="C241" s="815" t="s">
        <v>685</v>
      </c>
      <c r="D241" s="586" t="s">
        <v>2292</v>
      </c>
      <c r="E241" s="562" t="s">
        <v>2424</v>
      </c>
      <c r="F241" s="849">
        <v>3091.7835198600001</v>
      </c>
      <c r="G241" s="562" t="s">
        <v>271</v>
      </c>
    </row>
    <row r="242" spans="1:7" s="381" customFormat="1" x14ac:dyDescent="0.2">
      <c r="A242" s="817"/>
      <c r="B242" s="816"/>
      <c r="C242" s="816"/>
      <c r="D242" s="586" t="s">
        <v>2293</v>
      </c>
      <c r="E242" s="562" t="s">
        <v>1055</v>
      </c>
      <c r="F242" s="849">
        <v>52588.373219599998</v>
      </c>
      <c r="G242" s="562" t="s">
        <v>159</v>
      </c>
    </row>
    <row r="243" spans="1:7" s="381" customFormat="1" ht="38.25" x14ac:dyDescent="0.2">
      <c r="A243" s="816"/>
      <c r="B243" s="816"/>
      <c r="C243" s="816"/>
      <c r="D243" s="586" t="s">
        <v>2327</v>
      </c>
      <c r="E243" s="562" t="s">
        <v>1720</v>
      </c>
      <c r="F243" s="849">
        <v>3590.7756878300002</v>
      </c>
      <c r="G243" s="562" t="s">
        <v>1721</v>
      </c>
    </row>
    <row r="244" spans="1:7" s="381" customFormat="1" ht="25.5" x14ac:dyDescent="0.2">
      <c r="A244" s="813" t="s">
        <v>2291</v>
      </c>
      <c r="B244" s="811" t="s">
        <v>2292</v>
      </c>
      <c r="C244" s="813" t="s">
        <v>2289</v>
      </c>
      <c r="D244" s="813" t="s">
        <v>2290</v>
      </c>
      <c r="E244" s="845" t="s">
        <v>1722</v>
      </c>
      <c r="F244" s="846">
        <v>1720.5070984900001</v>
      </c>
      <c r="G244" s="845" t="s">
        <v>1723</v>
      </c>
    </row>
    <row r="245" spans="1:7" s="381" customFormat="1" ht="25.5" x14ac:dyDescent="0.2">
      <c r="A245" s="813" t="s">
        <v>2291</v>
      </c>
      <c r="B245" s="813" t="s">
        <v>2288</v>
      </c>
      <c r="C245" s="812" t="s">
        <v>685</v>
      </c>
      <c r="D245" s="813" t="s">
        <v>2290</v>
      </c>
      <c r="E245" s="847" t="s">
        <v>1722</v>
      </c>
      <c r="F245" s="848">
        <v>1720.5070984900001</v>
      </c>
      <c r="G245" s="847" t="s">
        <v>1723</v>
      </c>
    </row>
    <row r="246" spans="1:7" s="381" customFormat="1" ht="38.25" x14ac:dyDescent="0.2">
      <c r="A246" s="817"/>
      <c r="B246" s="815" t="s">
        <v>2292</v>
      </c>
      <c r="C246" s="815" t="s">
        <v>685</v>
      </c>
      <c r="D246" s="586" t="s">
        <v>1851</v>
      </c>
      <c r="E246" s="562" t="s">
        <v>2425</v>
      </c>
      <c r="F246" s="849">
        <v>-0.12924888000000001</v>
      </c>
      <c r="G246" s="562" t="s">
        <v>2426</v>
      </c>
    </row>
    <row r="247" spans="1:7" s="381" customFormat="1" ht="25.5" x14ac:dyDescent="0.2">
      <c r="A247" s="816"/>
      <c r="B247" s="816"/>
      <c r="C247" s="816"/>
      <c r="D247" s="586" t="s">
        <v>2292</v>
      </c>
      <c r="E247" s="562" t="s">
        <v>3456</v>
      </c>
      <c r="F247" s="849">
        <v>0.65046000000000004</v>
      </c>
      <c r="G247" s="562" t="s">
        <v>3457</v>
      </c>
    </row>
    <row r="248" spans="1:7" s="381" customFormat="1" ht="25.5" x14ac:dyDescent="0.2">
      <c r="A248" s="817"/>
      <c r="B248" s="816"/>
      <c r="C248" s="816"/>
      <c r="D248" s="586" t="s">
        <v>972</v>
      </c>
      <c r="E248" s="562" t="s">
        <v>1724</v>
      </c>
      <c r="F248" s="849">
        <v>390.64122500000002</v>
      </c>
      <c r="G248" s="562" t="s">
        <v>1725</v>
      </c>
    </row>
    <row r="249" spans="1:7" s="381" customFormat="1" ht="38.25" x14ac:dyDescent="0.2">
      <c r="A249" s="816"/>
      <c r="B249" s="816"/>
      <c r="C249" s="816"/>
      <c r="D249" s="586" t="s">
        <v>976</v>
      </c>
      <c r="E249" s="562" t="s">
        <v>1726</v>
      </c>
      <c r="F249" s="849">
        <v>1329.3446623699999</v>
      </c>
      <c r="G249" s="562" t="s">
        <v>1727</v>
      </c>
    </row>
    <row r="250" spans="1:7" s="381" customFormat="1" ht="25.5" x14ac:dyDescent="0.2">
      <c r="A250" s="813" t="s">
        <v>2291</v>
      </c>
      <c r="B250" s="811" t="s">
        <v>2293</v>
      </c>
      <c r="C250" s="813" t="s">
        <v>2289</v>
      </c>
      <c r="D250" s="813" t="s">
        <v>2290</v>
      </c>
      <c r="E250" s="845" t="s">
        <v>1056</v>
      </c>
      <c r="F250" s="846">
        <v>15924.5970241</v>
      </c>
      <c r="G250" s="845" t="s">
        <v>666</v>
      </c>
    </row>
    <row r="251" spans="1:7" s="381" customFormat="1" x14ac:dyDescent="0.2">
      <c r="A251" s="813" t="s">
        <v>2291</v>
      </c>
      <c r="B251" s="813" t="s">
        <v>2288</v>
      </c>
      <c r="C251" s="812" t="s">
        <v>685</v>
      </c>
      <c r="D251" s="813" t="s">
        <v>2290</v>
      </c>
      <c r="E251" s="847" t="s">
        <v>540</v>
      </c>
      <c r="F251" s="848">
        <v>12856.805049529999</v>
      </c>
      <c r="G251" s="847" t="s">
        <v>624</v>
      </c>
    </row>
    <row r="252" spans="1:7" s="381" customFormat="1" x14ac:dyDescent="0.2">
      <c r="A252" s="817"/>
      <c r="B252" s="815" t="s">
        <v>2293</v>
      </c>
      <c r="C252" s="815" t="s">
        <v>685</v>
      </c>
      <c r="D252" s="586" t="s">
        <v>1851</v>
      </c>
      <c r="E252" s="562" t="s">
        <v>1057</v>
      </c>
      <c r="F252" s="849">
        <v>12856.805049529999</v>
      </c>
      <c r="G252" s="562" t="s">
        <v>77</v>
      </c>
    </row>
    <row r="253" spans="1:7" s="381" customFormat="1" x14ac:dyDescent="0.2">
      <c r="A253" s="813" t="s">
        <v>2291</v>
      </c>
      <c r="B253" s="813" t="s">
        <v>2288</v>
      </c>
      <c r="C253" s="812" t="s">
        <v>224</v>
      </c>
      <c r="D253" s="813" t="s">
        <v>2290</v>
      </c>
      <c r="E253" s="847" t="s">
        <v>1058</v>
      </c>
      <c r="F253" s="848">
        <v>3067.7919745700001</v>
      </c>
      <c r="G253" s="847" t="s">
        <v>867</v>
      </c>
    </row>
    <row r="254" spans="1:7" s="381" customFormat="1" ht="25.5" x14ac:dyDescent="0.2">
      <c r="A254" s="816"/>
      <c r="B254" s="816"/>
      <c r="C254" s="815" t="s">
        <v>224</v>
      </c>
      <c r="D254" s="586" t="s">
        <v>2292</v>
      </c>
      <c r="E254" s="562" t="s">
        <v>1059</v>
      </c>
      <c r="F254" s="849">
        <v>3067.7919745700001</v>
      </c>
      <c r="G254" s="562" t="s">
        <v>485</v>
      </c>
    </row>
    <row r="255" spans="1:7" s="381" customFormat="1" x14ac:dyDescent="0.2">
      <c r="A255" s="811" t="s">
        <v>619</v>
      </c>
      <c r="B255" s="813" t="s">
        <v>2288</v>
      </c>
      <c r="C255" s="813" t="s">
        <v>2289</v>
      </c>
      <c r="D255" s="813" t="s">
        <v>2290</v>
      </c>
      <c r="E255" s="845" t="s">
        <v>964</v>
      </c>
      <c r="F255" s="846">
        <v>4345000</v>
      </c>
      <c r="G255" s="845" t="s">
        <v>372</v>
      </c>
    </row>
    <row r="256" spans="1:7" s="381" customFormat="1" x14ac:dyDescent="0.2">
      <c r="A256" s="813" t="s">
        <v>2291</v>
      </c>
      <c r="B256" s="811" t="s">
        <v>972</v>
      </c>
      <c r="C256" s="813" t="s">
        <v>2289</v>
      </c>
      <c r="D256" s="813" t="s">
        <v>2290</v>
      </c>
      <c r="E256" s="845" t="s">
        <v>1728</v>
      </c>
      <c r="F256" s="846">
        <v>4345000</v>
      </c>
      <c r="G256" s="845" t="s">
        <v>1729</v>
      </c>
    </row>
    <row r="257" spans="1:7" s="381" customFormat="1" ht="25.5" x14ac:dyDescent="0.2">
      <c r="A257" s="813" t="s">
        <v>2291</v>
      </c>
      <c r="B257" s="813" t="s">
        <v>2288</v>
      </c>
      <c r="C257" s="812" t="s">
        <v>685</v>
      </c>
      <c r="D257" s="813" t="s">
        <v>2290</v>
      </c>
      <c r="E257" s="847" t="s">
        <v>2427</v>
      </c>
      <c r="F257" s="848">
        <v>4345000</v>
      </c>
      <c r="G257" s="847" t="s">
        <v>1743</v>
      </c>
    </row>
    <row r="258" spans="1:7" s="381" customFormat="1" ht="25.5" x14ac:dyDescent="0.2">
      <c r="A258" s="814" t="s">
        <v>619</v>
      </c>
      <c r="B258" s="815" t="s">
        <v>972</v>
      </c>
      <c r="C258" s="815" t="s">
        <v>685</v>
      </c>
      <c r="D258" s="586" t="s">
        <v>1851</v>
      </c>
      <c r="E258" s="562" t="s">
        <v>1730</v>
      </c>
      <c r="F258" s="849">
        <v>4345000</v>
      </c>
      <c r="G258" s="562" t="s">
        <v>1731</v>
      </c>
    </row>
    <row r="259" spans="1:7" s="381" customFormat="1" x14ac:dyDescent="0.2">
      <c r="A259" s="811" t="s">
        <v>968</v>
      </c>
      <c r="B259" s="813" t="s">
        <v>2288</v>
      </c>
      <c r="C259" s="813" t="s">
        <v>2289</v>
      </c>
      <c r="D259" s="813" t="s">
        <v>2290</v>
      </c>
      <c r="E259" s="845" t="s">
        <v>953</v>
      </c>
      <c r="F259" s="846">
        <v>35608.758419010002</v>
      </c>
      <c r="G259" s="845" t="s">
        <v>677</v>
      </c>
    </row>
    <row r="260" spans="1:7" s="381" customFormat="1" x14ac:dyDescent="0.2">
      <c r="A260" s="813" t="s">
        <v>2291</v>
      </c>
      <c r="B260" s="811" t="s">
        <v>1851</v>
      </c>
      <c r="C260" s="813" t="s">
        <v>2289</v>
      </c>
      <c r="D260" s="813" t="s">
        <v>2290</v>
      </c>
      <c r="E260" s="845" t="s">
        <v>953</v>
      </c>
      <c r="F260" s="846">
        <v>35608.39467301</v>
      </c>
      <c r="G260" s="845" t="s">
        <v>677</v>
      </c>
    </row>
    <row r="261" spans="1:7" s="381" customFormat="1" ht="25.5" x14ac:dyDescent="0.2">
      <c r="A261" s="813" t="s">
        <v>2291</v>
      </c>
      <c r="B261" s="813" t="s">
        <v>2288</v>
      </c>
      <c r="C261" s="812" t="s">
        <v>685</v>
      </c>
      <c r="D261" s="813" t="s">
        <v>2290</v>
      </c>
      <c r="E261" s="847" t="s">
        <v>1060</v>
      </c>
      <c r="F261" s="848">
        <v>33632.030319619997</v>
      </c>
      <c r="G261" s="847" t="s">
        <v>513</v>
      </c>
    </row>
    <row r="262" spans="1:7" s="381" customFormat="1" ht="38.25" x14ac:dyDescent="0.2">
      <c r="A262" s="815" t="s">
        <v>968</v>
      </c>
      <c r="B262" s="815" t="s">
        <v>1851</v>
      </c>
      <c r="C262" s="815" t="s">
        <v>685</v>
      </c>
      <c r="D262" s="586" t="s">
        <v>972</v>
      </c>
      <c r="E262" s="562" t="s">
        <v>2428</v>
      </c>
      <c r="F262" s="849">
        <v>4142.2256340000004</v>
      </c>
      <c r="G262" s="562" t="s">
        <v>1950</v>
      </c>
    </row>
    <row r="263" spans="1:7" s="381" customFormat="1" ht="51" x14ac:dyDescent="0.2">
      <c r="A263" s="817"/>
      <c r="B263" s="816"/>
      <c r="C263" s="816"/>
      <c r="D263" s="586" t="s">
        <v>976</v>
      </c>
      <c r="E263" s="562" t="s">
        <v>2429</v>
      </c>
      <c r="F263" s="849">
        <v>187.38570541999999</v>
      </c>
      <c r="G263" s="562" t="s">
        <v>1951</v>
      </c>
    </row>
    <row r="264" spans="1:7" s="381" customFormat="1" ht="38.25" x14ac:dyDescent="0.2">
      <c r="A264" s="816"/>
      <c r="B264" s="816"/>
      <c r="C264" s="816"/>
      <c r="D264" s="586" t="s">
        <v>983</v>
      </c>
      <c r="E264" s="562" t="s">
        <v>2430</v>
      </c>
      <c r="F264" s="849">
        <v>20626.86744473</v>
      </c>
      <c r="G264" s="562" t="s">
        <v>1952</v>
      </c>
    </row>
    <row r="265" spans="1:7" s="381" customFormat="1" ht="51" x14ac:dyDescent="0.2">
      <c r="A265" s="817"/>
      <c r="B265" s="816"/>
      <c r="C265" s="816"/>
      <c r="D265" s="586" t="s">
        <v>1852</v>
      </c>
      <c r="E265" s="562" t="s">
        <v>2145</v>
      </c>
      <c r="F265" s="849">
        <v>0</v>
      </c>
      <c r="G265" s="562" t="s">
        <v>2146</v>
      </c>
    </row>
    <row r="266" spans="1:7" s="381" customFormat="1" ht="38.25" x14ac:dyDescent="0.2">
      <c r="A266" s="816"/>
      <c r="B266" s="816"/>
      <c r="C266" s="816"/>
      <c r="D266" s="586" t="s">
        <v>1855</v>
      </c>
      <c r="E266" s="562" t="s">
        <v>2431</v>
      </c>
      <c r="F266" s="849">
        <v>0.54276599999999997</v>
      </c>
      <c r="G266" s="562" t="s">
        <v>2432</v>
      </c>
    </row>
    <row r="267" spans="1:7" s="381" customFormat="1" ht="25.5" x14ac:dyDescent="0.2">
      <c r="A267" s="817"/>
      <c r="B267" s="816"/>
      <c r="C267" s="816"/>
      <c r="D267" s="586" t="s">
        <v>1856</v>
      </c>
      <c r="E267" s="562" t="s">
        <v>1061</v>
      </c>
      <c r="F267" s="849">
        <v>518.89281139000002</v>
      </c>
      <c r="G267" s="562" t="s">
        <v>296</v>
      </c>
    </row>
    <row r="268" spans="1:7" s="381" customFormat="1" ht="25.5" x14ac:dyDescent="0.2">
      <c r="A268" s="816"/>
      <c r="B268" s="816"/>
      <c r="C268" s="816"/>
      <c r="D268" s="586" t="s">
        <v>1853</v>
      </c>
      <c r="E268" s="562" t="s">
        <v>1062</v>
      </c>
      <c r="F268" s="849">
        <v>5473.2492646700002</v>
      </c>
      <c r="G268" s="562" t="s">
        <v>543</v>
      </c>
    </row>
    <row r="269" spans="1:7" s="381" customFormat="1" ht="25.5" x14ac:dyDescent="0.2">
      <c r="A269" s="817"/>
      <c r="B269" s="816"/>
      <c r="C269" s="816"/>
      <c r="D269" s="586" t="s">
        <v>1854</v>
      </c>
      <c r="E269" s="562" t="s">
        <v>2105</v>
      </c>
      <c r="F269" s="849">
        <v>1316.3451831299999</v>
      </c>
      <c r="G269" s="562" t="s">
        <v>2106</v>
      </c>
    </row>
    <row r="270" spans="1:7" s="381" customFormat="1" ht="51" x14ac:dyDescent="0.2">
      <c r="A270" s="816"/>
      <c r="B270" s="816"/>
      <c r="C270" s="816"/>
      <c r="D270" s="586" t="s">
        <v>2433</v>
      </c>
      <c r="E270" s="562" t="s">
        <v>2434</v>
      </c>
      <c r="F270" s="849">
        <v>1366.52151028</v>
      </c>
      <c r="G270" s="562" t="s">
        <v>1744</v>
      </c>
    </row>
    <row r="271" spans="1:7" s="381" customFormat="1" ht="25.5" x14ac:dyDescent="0.2">
      <c r="A271" s="813" t="s">
        <v>2291</v>
      </c>
      <c r="B271" s="813" t="s">
        <v>2288</v>
      </c>
      <c r="C271" s="812" t="s">
        <v>224</v>
      </c>
      <c r="D271" s="813" t="s">
        <v>2290</v>
      </c>
      <c r="E271" s="847" t="s">
        <v>2435</v>
      </c>
      <c r="F271" s="848">
        <v>1976.3643533899999</v>
      </c>
      <c r="G271" s="847" t="s">
        <v>2436</v>
      </c>
    </row>
    <row r="272" spans="1:7" s="381" customFormat="1" ht="38.25" x14ac:dyDescent="0.2">
      <c r="A272" s="817"/>
      <c r="B272" s="816"/>
      <c r="C272" s="815" t="s">
        <v>224</v>
      </c>
      <c r="D272" s="586" t="s">
        <v>1851</v>
      </c>
      <c r="E272" s="562" t="s">
        <v>3262</v>
      </c>
      <c r="F272" s="849">
        <v>4.9385999999999999E-2</v>
      </c>
      <c r="G272" s="562" t="s">
        <v>3263</v>
      </c>
    </row>
    <row r="273" spans="1:7" s="381" customFormat="1" ht="38.25" x14ac:dyDescent="0.2">
      <c r="A273" s="816"/>
      <c r="B273" s="816"/>
      <c r="C273" s="816"/>
      <c r="D273" s="586" t="s">
        <v>2292</v>
      </c>
      <c r="E273" s="562" t="s">
        <v>2053</v>
      </c>
      <c r="F273" s="849">
        <v>1976.21264339</v>
      </c>
      <c r="G273" s="562" t="s">
        <v>2054</v>
      </c>
    </row>
    <row r="274" spans="1:7" s="381" customFormat="1" ht="51" x14ac:dyDescent="0.2">
      <c r="A274" s="817"/>
      <c r="B274" s="816"/>
      <c r="C274" s="816"/>
      <c r="D274" s="586" t="s">
        <v>2355</v>
      </c>
      <c r="E274" s="562" t="s">
        <v>3205</v>
      </c>
      <c r="F274" s="849">
        <v>0.102324</v>
      </c>
      <c r="G274" s="562" t="s">
        <v>3206</v>
      </c>
    </row>
    <row r="275" spans="1:7" s="381" customFormat="1" ht="25.5" x14ac:dyDescent="0.2">
      <c r="A275" s="813" t="s">
        <v>2291</v>
      </c>
      <c r="B275" s="811" t="s">
        <v>2292</v>
      </c>
      <c r="C275" s="813" t="s">
        <v>2289</v>
      </c>
      <c r="D275" s="813" t="s">
        <v>2290</v>
      </c>
      <c r="E275" s="845" t="s">
        <v>3207</v>
      </c>
      <c r="F275" s="846">
        <v>0.36374600000000001</v>
      </c>
      <c r="G275" s="845" t="s">
        <v>3208</v>
      </c>
    </row>
    <row r="276" spans="1:7" s="381" customFormat="1" ht="25.5" x14ac:dyDescent="0.2">
      <c r="A276" s="813" t="s">
        <v>2291</v>
      </c>
      <c r="B276" s="813" t="s">
        <v>2288</v>
      </c>
      <c r="C276" s="812" t="s">
        <v>685</v>
      </c>
      <c r="D276" s="813" t="s">
        <v>2290</v>
      </c>
      <c r="E276" s="847" t="s">
        <v>3209</v>
      </c>
      <c r="F276" s="848">
        <v>0.36374600000000001</v>
      </c>
      <c r="G276" s="847" t="s">
        <v>3210</v>
      </c>
    </row>
    <row r="277" spans="1:7" s="381" customFormat="1" ht="38.25" x14ac:dyDescent="0.2">
      <c r="A277" s="816"/>
      <c r="B277" s="815" t="s">
        <v>2292</v>
      </c>
      <c r="C277" s="815" t="s">
        <v>685</v>
      </c>
      <c r="D277" s="586" t="s">
        <v>1851</v>
      </c>
      <c r="E277" s="562" t="s">
        <v>3211</v>
      </c>
      <c r="F277" s="849">
        <v>0.36374600000000001</v>
      </c>
      <c r="G277" s="562" t="s">
        <v>3212</v>
      </c>
    </row>
    <row r="278" spans="1:7" s="381" customFormat="1" ht="25.5" x14ac:dyDescent="0.2">
      <c r="A278" s="811" t="s">
        <v>655</v>
      </c>
      <c r="B278" s="813" t="s">
        <v>2288</v>
      </c>
      <c r="C278" s="813" t="s">
        <v>2289</v>
      </c>
      <c r="D278" s="813" t="s">
        <v>2290</v>
      </c>
      <c r="E278" s="845" t="s">
        <v>2437</v>
      </c>
      <c r="F278" s="846">
        <v>3169.3924759500001</v>
      </c>
      <c r="G278" s="845" t="s">
        <v>383</v>
      </c>
    </row>
    <row r="279" spans="1:7" s="369" customFormat="1" ht="25.5" x14ac:dyDescent="0.2">
      <c r="A279" s="813" t="s">
        <v>2291</v>
      </c>
      <c r="B279" s="811" t="s">
        <v>1851</v>
      </c>
      <c r="C279" s="813" t="s">
        <v>2289</v>
      </c>
      <c r="D279" s="813" t="s">
        <v>2290</v>
      </c>
      <c r="E279" s="845" t="s">
        <v>955</v>
      </c>
      <c r="F279" s="846">
        <v>3169.3924759500001</v>
      </c>
      <c r="G279" s="845" t="s">
        <v>383</v>
      </c>
    </row>
    <row r="280" spans="1:7" s="369" customFormat="1" ht="25.5" x14ac:dyDescent="0.2">
      <c r="A280" s="813" t="s">
        <v>2291</v>
      </c>
      <c r="B280" s="813" t="s">
        <v>2288</v>
      </c>
      <c r="C280" s="812" t="s">
        <v>685</v>
      </c>
      <c r="D280" s="813" t="s">
        <v>2290</v>
      </c>
      <c r="E280" s="847" t="s">
        <v>1063</v>
      </c>
      <c r="F280" s="848">
        <v>3169.3924759500001</v>
      </c>
      <c r="G280" s="847" t="s">
        <v>257</v>
      </c>
    </row>
    <row r="281" spans="1:7" s="369" customFormat="1" ht="38.25" x14ac:dyDescent="0.2">
      <c r="A281" s="814" t="s">
        <v>655</v>
      </c>
      <c r="B281" s="815" t="s">
        <v>1851</v>
      </c>
      <c r="C281" s="815" t="s">
        <v>685</v>
      </c>
      <c r="D281" s="586" t="s">
        <v>2292</v>
      </c>
      <c r="E281" s="562" t="s">
        <v>1064</v>
      </c>
      <c r="F281" s="849">
        <v>756.77071328</v>
      </c>
      <c r="G281" s="562" t="s">
        <v>318</v>
      </c>
    </row>
    <row r="282" spans="1:7" s="369" customFormat="1" ht="102" x14ac:dyDescent="0.2">
      <c r="A282" s="820"/>
      <c r="B282" s="820"/>
      <c r="C282" s="820"/>
      <c r="D282" s="659" t="s">
        <v>976</v>
      </c>
      <c r="E282" s="852" t="s">
        <v>1885</v>
      </c>
      <c r="F282" s="853">
        <v>2412.62176267</v>
      </c>
      <c r="G282" s="854" t="s">
        <v>1953</v>
      </c>
    </row>
    <row r="283" spans="1:7" s="369" customFormat="1" x14ac:dyDescent="0.2">
      <c r="A283" s="660"/>
      <c r="B283" s="661"/>
      <c r="C283" s="661"/>
      <c r="D283" s="662"/>
      <c r="E283" s="663"/>
      <c r="F283" s="664"/>
      <c r="G283" s="665"/>
    </row>
    <row r="284" spans="1:7" s="670" customFormat="1" x14ac:dyDescent="0.2">
      <c r="A284" s="668" t="s">
        <v>3035</v>
      </c>
      <c r="B284" s="668"/>
      <c r="C284" s="668"/>
      <c r="D284" s="668"/>
      <c r="E284" s="669"/>
      <c r="F284" s="669"/>
      <c r="G284" s="669"/>
    </row>
    <row r="285" spans="1:7" s="670" customFormat="1" x14ac:dyDescent="0.2">
      <c r="A285" s="668" t="s">
        <v>3034</v>
      </c>
      <c r="B285" s="668"/>
      <c r="C285" s="668"/>
      <c r="D285" s="668"/>
      <c r="E285" s="669"/>
      <c r="F285" s="669"/>
      <c r="G285" s="669"/>
    </row>
  </sheetData>
  <mergeCells count="1">
    <mergeCell ref="A3:G3"/>
  </mergeCells>
  <printOptions horizontalCentered="1"/>
  <pageMargins left="0.39370078740157483" right="0.23622047244094491" top="0.31496062992125984" bottom="0.51181102362204722" header="0.23622047244094491" footer="0.51181102362204722"/>
  <pageSetup paperSize="9" scale="72"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7" tint="0.59999389629810485"/>
  </sheetPr>
  <dimension ref="A1:F242"/>
  <sheetViews>
    <sheetView view="pageBreakPreview" zoomScale="85" zoomScaleSheetLayoutView="85" workbookViewId="0">
      <selection activeCell="C13" sqref="C13"/>
    </sheetView>
  </sheetViews>
  <sheetFormatPr defaultRowHeight="14.25" x14ac:dyDescent="0.2"/>
  <cols>
    <col min="1" max="1" width="16.85546875" style="686" customWidth="1"/>
    <col min="2" max="2" width="45.85546875" style="1" customWidth="1"/>
    <col min="3" max="3" width="18.85546875" style="1" customWidth="1"/>
    <col min="4" max="4" width="45.85546875" style="1" customWidth="1"/>
    <col min="5" max="5" width="4.7109375" style="1" customWidth="1"/>
    <col min="6" max="16384" width="9.140625" style="1"/>
  </cols>
  <sheetData>
    <row r="1" spans="1:6" s="741" customFormat="1" ht="10.7" customHeight="1" x14ac:dyDescent="0.2">
      <c r="A1" s="740"/>
    </row>
    <row r="2" spans="1:6" s="741" customFormat="1" ht="19.7" customHeight="1" x14ac:dyDescent="0.2">
      <c r="A2" s="948" t="s">
        <v>1857</v>
      </c>
      <c r="B2" s="948"/>
      <c r="C2" s="949" t="s">
        <v>267</v>
      </c>
      <c r="D2" s="949"/>
    </row>
    <row r="3" spans="1:6" s="741" customFormat="1" ht="19.7" customHeight="1" x14ac:dyDescent="0.25">
      <c r="A3" s="946" t="s">
        <v>1581</v>
      </c>
      <c r="B3" s="946"/>
      <c r="C3" s="947" t="s">
        <v>531</v>
      </c>
      <c r="D3" s="947"/>
    </row>
    <row r="4" spans="1:6" s="741" customFormat="1" ht="19.7" customHeight="1" x14ac:dyDescent="0.25">
      <c r="A4" s="946" t="s">
        <v>1582</v>
      </c>
      <c r="B4" s="946"/>
      <c r="C4" s="947" t="s">
        <v>1583</v>
      </c>
      <c r="D4" s="947"/>
    </row>
    <row r="5" spans="1:6" s="741" customFormat="1" ht="19.7" customHeight="1" x14ac:dyDescent="0.25">
      <c r="A5" s="946" t="s">
        <v>3546</v>
      </c>
      <c r="B5" s="946"/>
      <c r="C5" s="947" t="s">
        <v>3545</v>
      </c>
      <c r="D5" s="947"/>
    </row>
    <row r="6" spans="1:6" s="741" customFormat="1" ht="19.7" customHeight="1" x14ac:dyDescent="0.2">
      <c r="A6" s="948" t="s">
        <v>87</v>
      </c>
      <c r="B6" s="948"/>
      <c r="C6" s="949" t="s">
        <v>693</v>
      </c>
      <c r="D6" s="949"/>
    </row>
    <row r="7" spans="1:6" s="741" customFormat="1" ht="5.25" customHeight="1" x14ac:dyDescent="0.2">
      <c r="A7" s="740"/>
    </row>
    <row r="8" spans="1:6" s="741" customFormat="1" ht="75" customHeight="1" x14ac:dyDescent="0.2">
      <c r="A8" s="742" t="s">
        <v>1859</v>
      </c>
      <c r="B8" s="743" t="s">
        <v>507</v>
      </c>
      <c r="C8" s="743" t="s">
        <v>3458</v>
      </c>
      <c r="D8" s="744" t="s">
        <v>47</v>
      </c>
    </row>
    <row r="9" spans="1:6" s="741" customFormat="1" ht="18.75" customHeight="1" x14ac:dyDescent="0.2">
      <c r="A9" s="744" t="s">
        <v>685</v>
      </c>
      <c r="B9" s="744" t="s">
        <v>224</v>
      </c>
      <c r="C9" s="743" t="s">
        <v>345</v>
      </c>
      <c r="D9" s="744" t="s">
        <v>619</v>
      </c>
    </row>
    <row r="10" spans="1:6" s="741" customFormat="1" ht="15" x14ac:dyDescent="0.25">
      <c r="A10" s="745"/>
      <c r="B10" s="746" t="s">
        <v>317</v>
      </c>
      <c r="C10" s="924">
        <v>13503207.375898398</v>
      </c>
      <c r="D10" s="746" t="s">
        <v>235</v>
      </c>
      <c r="E10" s="685"/>
      <c r="F10" s="684"/>
    </row>
    <row r="11" spans="1:6" s="741" customFormat="1" ht="28.5" x14ac:dyDescent="0.2">
      <c r="A11" s="917" t="s">
        <v>1584</v>
      </c>
      <c r="B11" s="747" t="s">
        <v>1066</v>
      </c>
      <c r="C11" s="925">
        <v>6095.0775434999996</v>
      </c>
      <c r="D11" s="747" t="s">
        <v>65</v>
      </c>
      <c r="E11" s="685"/>
      <c r="F11" s="684"/>
    </row>
    <row r="12" spans="1:6" s="741" customFormat="1" ht="28.5" x14ac:dyDescent="0.2">
      <c r="A12" s="917" t="s">
        <v>1585</v>
      </c>
      <c r="B12" s="747" t="s">
        <v>3076</v>
      </c>
      <c r="C12" s="925">
        <v>3070.1959292000001</v>
      </c>
      <c r="D12" s="747" t="s">
        <v>158</v>
      </c>
      <c r="E12" s="685"/>
      <c r="F12" s="684"/>
    </row>
    <row r="13" spans="1:6" s="741" customFormat="1" ht="15" x14ac:dyDescent="0.2">
      <c r="A13" s="917" t="s">
        <v>1586</v>
      </c>
      <c r="B13" s="747" t="s">
        <v>1067</v>
      </c>
      <c r="C13" s="925">
        <v>115.85104459999999</v>
      </c>
      <c r="D13" s="747" t="s">
        <v>440</v>
      </c>
      <c r="E13" s="685"/>
      <c r="F13" s="684"/>
    </row>
    <row r="14" spans="1:6" s="741" customFormat="1" ht="28.5" x14ac:dyDescent="0.2">
      <c r="A14" s="917" t="s">
        <v>1732</v>
      </c>
      <c r="B14" s="747" t="s">
        <v>1733</v>
      </c>
      <c r="C14" s="925">
        <v>202.4647731</v>
      </c>
      <c r="D14" s="747" t="s">
        <v>1734</v>
      </c>
      <c r="E14" s="685"/>
      <c r="F14" s="684"/>
    </row>
    <row r="15" spans="1:6" s="741" customFormat="1" ht="28.5" x14ac:dyDescent="0.2">
      <c r="A15" s="917" t="s">
        <v>2031</v>
      </c>
      <c r="B15" s="747" t="s">
        <v>2716</v>
      </c>
      <c r="C15" s="925">
        <v>1535.5198691000001</v>
      </c>
      <c r="D15" s="747" t="s">
        <v>2717</v>
      </c>
      <c r="E15" s="685"/>
      <c r="F15" s="684"/>
    </row>
    <row r="16" spans="1:6" s="741" customFormat="1" ht="15" x14ac:dyDescent="0.2">
      <c r="A16" s="917" t="s">
        <v>570</v>
      </c>
      <c r="B16" s="747" t="s">
        <v>1068</v>
      </c>
      <c r="C16" s="925">
        <v>721.2346632</v>
      </c>
      <c r="D16" s="747" t="s">
        <v>557</v>
      </c>
      <c r="E16" s="685"/>
      <c r="F16" s="684"/>
    </row>
    <row r="17" spans="1:6" s="741" customFormat="1" ht="28.5" x14ac:dyDescent="0.2">
      <c r="A17" s="917" t="s">
        <v>1069</v>
      </c>
      <c r="B17" s="747" t="s">
        <v>1070</v>
      </c>
      <c r="C17" s="925">
        <v>212.13646499999999</v>
      </c>
      <c r="D17" s="747" t="s">
        <v>694</v>
      </c>
      <c r="E17" s="685"/>
      <c r="F17" s="684"/>
    </row>
    <row r="18" spans="1:6" s="741" customFormat="1" ht="28.5" x14ac:dyDescent="0.2">
      <c r="A18" s="917" t="s">
        <v>1071</v>
      </c>
      <c r="B18" s="747" t="s">
        <v>1072</v>
      </c>
      <c r="C18" s="925">
        <v>4031.2255496000002</v>
      </c>
      <c r="D18" s="747" t="s">
        <v>230</v>
      </c>
      <c r="E18" s="685"/>
      <c r="F18" s="684"/>
    </row>
    <row r="19" spans="1:6" s="741" customFormat="1" ht="15" x14ac:dyDescent="0.2">
      <c r="A19" s="917" t="s">
        <v>571</v>
      </c>
      <c r="B19" s="747" t="s">
        <v>1073</v>
      </c>
      <c r="C19" s="925">
        <v>20902.409882399999</v>
      </c>
      <c r="D19" s="747" t="s">
        <v>421</v>
      </c>
      <c r="E19" s="685"/>
      <c r="F19" s="684"/>
    </row>
    <row r="20" spans="1:6" s="741" customFormat="1" ht="28.5" x14ac:dyDescent="0.2">
      <c r="A20" s="917" t="s">
        <v>1074</v>
      </c>
      <c r="B20" s="747" t="s">
        <v>1075</v>
      </c>
      <c r="C20" s="925">
        <v>6551.5793547000003</v>
      </c>
      <c r="D20" s="747" t="s">
        <v>284</v>
      </c>
      <c r="E20" s="685"/>
      <c r="F20" s="684"/>
    </row>
    <row r="21" spans="1:6" s="741" customFormat="1" ht="28.5" x14ac:dyDescent="0.2">
      <c r="A21" s="917" t="s">
        <v>1076</v>
      </c>
      <c r="B21" s="747" t="s">
        <v>1077</v>
      </c>
      <c r="C21" s="925">
        <v>44575.953022200003</v>
      </c>
      <c r="D21" s="747" t="s">
        <v>621</v>
      </c>
      <c r="E21" s="685"/>
      <c r="F21" s="684"/>
    </row>
    <row r="22" spans="1:6" s="741" customFormat="1" ht="42.75" x14ac:dyDescent="0.2">
      <c r="A22" s="917" t="s">
        <v>1078</v>
      </c>
      <c r="B22" s="747" t="s">
        <v>1954</v>
      </c>
      <c r="C22" s="925">
        <v>128487.82833820001</v>
      </c>
      <c r="D22" s="747" t="s">
        <v>3547</v>
      </c>
      <c r="E22" s="685"/>
      <c r="F22" s="684"/>
    </row>
    <row r="23" spans="1:6" s="741" customFormat="1" ht="28.5" x14ac:dyDescent="0.2">
      <c r="A23" s="917" t="s">
        <v>1955</v>
      </c>
      <c r="B23" s="747" t="s">
        <v>1956</v>
      </c>
      <c r="C23" s="925">
        <v>216813.18905770002</v>
      </c>
      <c r="D23" s="747" t="s">
        <v>1957</v>
      </c>
      <c r="E23" s="685"/>
      <c r="F23" s="684"/>
    </row>
    <row r="24" spans="1:6" s="741" customFormat="1" ht="28.5" x14ac:dyDescent="0.2">
      <c r="A24" s="917" t="s">
        <v>2179</v>
      </c>
      <c r="B24" s="747" t="s">
        <v>3077</v>
      </c>
      <c r="C24" s="925">
        <v>295121.0714214</v>
      </c>
      <c r="D24" s="747" t="s">
        <v>156</v>
      </c>
      <c r="E24" s="685"/>
      <c r="F24" s="684"/>
    </row>
    <row r="25" spans="1:6" s="741" customFormat="1" ht="28.5" x14ac:dyDescent="0.2">
      <c r="A25" s="917" t="s">
        <v>2181</v>
      </c>
      <c r="B25" s="747" t="s">
        <v>3078</v>
      </c>
      <c r="C25" s="925">
        <v>71324.361852500006</v>
      </c>
      <c r="D25" s="747" t="s">
        <v>641</v>
      </c>
      <c r="E25" s="685"/>
      <c r="F25" s="684"/>
    </row>
    <row r="26" spans="1:6" s="741" customFormat="1" ht="28.5" x14ac:dyDescent="0.2">
      <c r="A26" s="917" t="s">
        <v>2779</v>
      </c>
      <c r="B26" s="747" t="s">
        <v>2780</v>
      </c>
      <c r="C26" s="925">
        <v>77282.145079600014</v>
      </c>
      <c r="D26" s="747" t="s">
        <v>2781</v>
      </c>
      <c r="E26" s="685"/>
      <c r="F26" s="684"/>
    </row>
    <row r="27" spans="1:6" s="741" customFormat="1" ht="28.5" x14ac:dyDescent="0.2">
      <c r="A27" s="917" t="s">
        <v>2183</v>
      </c>
      <c r="B27" s="747" t="s">
        <v>3079</v>
      </c>
      <c r="C27" s="925">
        <v>250943.34822710001</v>
      </c>
      <c r="D27" s="747" t="s">
        <v>544</v>
      </c>
      <c r="E27" s="685"/>
      <c r="F27" s="684"/>
    </row>
    <row r="28" spans="1:6" s="741" customFormat="1" ht="42.75" x14ac:dyDescent="0.2">
      <c r="A28" s="917" t="s">
        <v>2718</v>
      </c>
      <c r="B28" s="747" t="s">
        <v>3080</v>
      </c>
      <c r="C28" s="925">
        <v>47626.559284199997</v>
      </c>
      <c r="D28" s="747" t="s">
        <v>3046</v>
      </c>
      <c r="E28" s="685"/>
      <c r="F28" s="684"/>
    </row>
    <row r="29" spans="1:6" s="741" customFormat="1" ht="28.5" x14ac:dyDescent="0.2">
      <c r="A29" s="917" t="s">
        <v>1309</v>
      </c>
      <c r="B29" s="747" t="s">
        <v>2782</v>
      </c>
      <c r="C29" s="925">
        <v>76300.118065599992</v>
      </c>
      <c r="D29" s="747" t="s">
        <v>2783</v>
      </c>
      <c r="E29" s="685"/>
      <c r="F29" s="684"/>
    </row>
    <row r="30" spans="1:6" s="741" customFormat="1" ht="28.5" x14ac:dyDescent="0.2">
      <c r="A30" s="917" t="s">
        <v>1079</v>
      </c>
      <c r="B30" s="747" t="s">
        <v>3081</v>
      </c>
      <c r="C30" s="925">
        <v>150156.48066960002</v>
      </c>
      <c r="D30" s="747" t="s">
        <v>75</v>
      </c>
      <c r="E30" s="685"/>
      <c r="F30" s="684"/>
    </row>
    <row r="31" spans="1:6" s="741" customFormat="1" ht="28.5" x14ac:dyDescent="0.2">
      <c r="A31" s="917" t="s">
        <v>1866</v>
      </c>
      <c r="B31" s="747" t="s">
        <v>1958</v>
      </c>
      <c r="C31" s="925">
        <v>2824612.3296806999</v>
      </c>
      <c r="D31" s="747" t="s">
        <v>1959</v>
      </c>
      <c r="E31" s="685"/>
      <c r="F31" s="684"/>
    </row>
    <row r="32" spans="1:6" s="741" customFormat="1" ht="28.5" x14ac:dyDescent="0.2">
      <c r="A32" s="917" t="s">
        <v>2186</v>
      </c>
      <c r="B32" s="747" t="s">
        <v>3082</v>
      </c>
      <c r="C32" s="925">
        <v>842147.98329589993</v>
      </c>
      <c r="D32" s="747" t="s">
        <v>55</v>
      </c>
      <c r="E32" s="685"/>
      <c r="F32" s="684"/>
    </row>
    <row r="33" spans="1:6" s="741" customFormat="1" ht="28.5" x14ac:dyDescent="0.2">
      <c r="A33" s="917" t="s">
        <v>1080</v>
      </c>
      <c r="B33" s="747" t="s">
        <v>3083</v>
      </c>
      <c r="C33" s="925">
        <v>34615.634112699998</v>
      </c>
      <c r="D33" s="747" t="s">
        <v>250</v>
      </c>
      <c r="E33" s="685"/>
      <c r="F33" s="684"/>
    </row>
    <row r="34" spans="1:6" s="741" customFormat="1" ht="42.75" x14ac:dyDescent="0.2">
      <c r="A34" s="917" t="s">
        <v>2608</v>
      </c>
      <c r="B34" s="747" t="s">
        <v>2784</v>
      </c>
      <c r="C34" s="925">
        <v>60059.491575200002</v>
      </c>
      <c r="D34" s="747" t="s">
        <v>2785</v>
      </c>
      <c r="E34" s="685"/>
      <c r="F34" s="684"/>
    </row>
    <row r="35" spans="1:6" s="741" customFormat="1" ht="28.5" x14ac:dyDescent="0.2">
      <c r="A35" s="917" t="s">
        <v>2189</v>
      </c>
      <c r="B35" s="747" t="s">
        <v>1081</v>
      </c>
      <c r="C35" s="925">
        <v>295272.13780940004</v>
      </c>
      <c r="D35" s="747" t="s">
        <v>614</v>
      </c>
      <c r="E35" s="685"/>
      <c r="F35" s="684"/>
    </row>
    <row r="36" spans="1:6" s="741" customFormat="1" ht="28.5" x14ac:dyDescent="0.2">
      <c r="A36" s="917" t="s">
        <v>1904</v>
      </c>
      <c r="B36" s="747" t="s">
        <v>1905</v>
      </c>
      <c r="C36" s="925">
        <v>1214595.1914286001</v>
      </c>
      <c r="D36" s="747" t="s">
        <v>1906</v>
      </c>
      <c r="E36" s="685"/>
      <c r="F36" s="684"/>
    </row>
    <row r="37" spans="1:6" s="741" customFormat="1" ht="28.5" x14ac:dyDescent="0.2">
      <c r="A37" s="917" t="s">
        <v>2190</v>
      </c>
      <c r="B37" s="747" t="s">
        <v>1082</v>
      </c>
      <c r="C37" s="925">
        <v>68744.826619500003</v>
      </c>
      <c r="D37" s="747" t="s">
        <v>1083</v>
      </c>
      <c r="E37" s="685"/>
      <c r="F37" s="684"/>
    </row>
    <row r="38" spans="1:6" s="741" customFormat="1" ht="28.5" x14ac:dyDescent="0.2">
      <c r="A38" s="917" t="s">
        <v>2191</v>
      </c>
      <c r="B38" s="747" t="s">
        <v>1084</v>
      </c>
      <c r="C38" s="925">
        <v>4601.4421857000007</v>
      </c>
      <c r="D38" s="747" t="s">
        <v>1085</v>
      </c>
      <c r="E38" s="685"/>
      <c r="F38" s="684"/>
    </row>
    <row r="39" spans="1:6" s="741" customFormat="1" ht="28.5" x14ac:dyDescent="0.2">
      <c r="A39" s="917" t="s">
        <v>2192</v>
      </c>
      <c r="B39" s="747" t="s">
        <v>1086</v>
      </c>
      <c r="C39" s="925">
        <v>113740.28484389999</v>
      </c>
      <c r="D39" s="747" t="s">
        <v>1087</v>
      </c>
      <c r="E39" s="685"/>
      <c r="F39" s="684"/>
    </row>
    <row r="40" spans="1:6" s="741" customFormat="1" ht="42.75" x14ac:dyDescent="0.2">
      <c r="A40" s="917" t="s">
        <v>2612</v>
      </c>
      <c r="B40" s="747" t="s">
        <v>3084</v>
      </c>
      <c r="C40" s="925">
        <v>596721.41804069991</v>
      </c>
      <c r="D40" s="747" t="s">
        <v>2669</v>
      </c>
      <c r="E40" s="685"/>
      <c r="F40" s="684"/>
    </row>
    <row r="41" spans="1:6" s="741" customFormat="1" ht="15" x14ac:dyDescent="0.2">
      <c r="A41" s="917" t="s">
        <v>2438</v>
      </c>
      <c r="B41" s="747" t="s">
        <v>1088</v>
      </c>
      <c r="C41" s="925">
        <v>617.80040899999995</v>
      </c>
      <c r="D41" s="747" t="s">
        <v>195</v>
      </c>
      <c r="E41" s="685"/>
      <c r="F41" s="684"/>
    </row>
    <row r="42" spans="1:6" s="741" customFormat="1" ht="42.75" x14ac:dyDescent="0.2">
      <c r="A42" s="917" t="s">
        <v>2439</v>
      </c>
      <c r="B42" s="747" t="s">
        <v>1089</v>
      </c>
      <c r="C42" s="925">
        <v>103014.5683961</v>
      </c>
      <c r="D42" s="747" t="s">
        <v>18</v>
      </c>
      <c r="E42" s="685"/>
      <c r="F42" s="684"/>
    </row>
    <row r="43" spans="1:6" s="741" customFormat="1" ht="15" x14ac:dyDescent="0.2">
      <c r="A43" s="917" t="s">
        <v>2440</v>
      </c>
      <c r="B43" s="747" t="s">
        <v>1090</v>
      </c>
      <c r="C43" s="925">
        <v>113267.9163124</v>
      </c>
      <c r="D43" s="747" t="s">
        <v>788</v>
      </c>
      <c r="E43" s="685"/>
      <c r="F43" s="684"/>
    </row>
    <row r="44" spans="1:6" s="741" customFormat="1" ht="42.75" x14ac:dyDescent="0.2">
      <c r="A44" s="917" t="s">
        <v>2441</v>
      </c>
      <c r="B44" s="747" t="s">
        <v>1091</v>
      </c>
      <c r="C44" s="925">
        <v>23948.077106500001</v>
      </c>
      <c r="D44" s="747" t="s">
        <v>787</v>
      </c>
      <c r="E44" s="685"/>
      <c r="F44" s="684"/>
    </row>
    <row r="45" spans="1:6" s="741" customFormat="1" ht="15" x14ac:dyDescent="0.2">
      <c r="A45" s="917" t="s">
        <v>2442</v>
      </c>
      <c r="B45" s="747" t="s">
        <v>1092</v>
      </c>
      <c r="C45" s="925">
        <v>259556.43045469999</v>
      </c>
      <c r="D45" s="747" t="s">
        <v>733</v>
      </c>
      <c r="E45" s="685"/>
      <c r="F45" s="684"/>
    </row>
    <row r="46" spans="1:6" s="741" customFormat="1" ht="42.75" x14ac:dyDescent="0.2">
      <c r="A46" s="917" t="s">
        <v>2443</v>
      </c>
      <c r="B46" s="747" t="s">
        <v>1093</v>
      </c>
      <c r="C46" s="925">
        <v>45900.3373163</v>
      </c>
      <c r="D46" s="747" t="s">
        <v>709</v>
      </c>
      <c r="E46" s="685"/>
      <c r="F46" s="684"/>
    </row>
    <row r="47" spans="1:6" s="741" customFormat="1" ht="15" x14ac:dyDescent="0.2">
      <c r="A47" s="917" t="s">
        <v>2444</v>
      </c>
      <c r="B47" s="747" t="s">
        <v>1094</v>
      </c>
      <c r="C47" s="925">
        <v>4666.1116747000005</v>
      </c>
      <c r="D47" s="747" t="s">
        <v>748</v>
      </c>
      <c r="E47" s="685"/>
      <c r="F47" s="684"/>
    </row>
    <row r="48" spans="1:6" s="741" customFormat="1" ht="28.5" x14ac:dyDescent="0.2">
      <c r="A48" s="917" t="s">
        <v>2445</v>
      </c>
      <c r="B48" s="747" t="s">
        <v>1095</v>
      </c>
      <c r="C48" s="925">
        <v>1698.8791428</v>
      </c>
      <c r="D48" s="747" t="s">
        <v>747</v>
      </c>
      <c r="E48" s="685"/>
      <c r="F48" s="684"/>
    </row>
    <row r="49" spans="1:6" s="741" customFormat="1" ht="15" x14ac:dyDescent="0.2">
      <c r="A49" s="917" t="s">
        <v>2446</v>
      </c>
      <c r="B49" s="747" t="s">
        <v>1096</v>
      </c>
      <c r="C49" s="925">
        <v>220494.19025809999</v>
      </c>
      <c r="D49" s="747" t="s">
        <v>716</v>
      </c>
      <c r="E49" s="685"/>
      <c r="F49" s="684"/>
    </row>
    <row r="50" spans="1:6" s="741" customFormat="1" ht="15" x14ac:dyDescent="0.2">
      <c r="A50" s="917" t="s">
        <v>2447</v>
      </c>
      <c r="B50" s="747" t="s">
        <v>1097</v>
      </c>
      <c r="C50" s="925">
        <v>6342.6290415000003</v>
      </c>
      <c r="D50" s="747" t="s">
        <v>837</v>
      </c>
      <c r="E50" s="685"/>
      <c r="F50" s="684"/>
    </row>
    <row r="51" spans="1:6" s="741" customFormat="1" ht="15" x14ac:dyDescent="0.2">
      <c r="A51" s="917" t="s">
        <v>2448</v>
      </c>
      <c r="B51" s="747" t="s">
        <v>1098</v>
      </c>
      <c r="C51" s="925">
        <v>9517.8026159000001</v>
      </c>
      <c r="D51" s="747" t="s">
        <v>836</v>
      </c>
      <c r="E51" s="685"/>
      <c r="F51" s="684"/>
    </row>
    <row r="52" spans="1:6" s="741" customFormat="1" ht="15" x14ac:dyDescent="0.2">
      <c r="A52" s="917" t="s">
        <v>2449</v>
      </c>
      <c r="B52" s="747" t="s">
        <v>1099</v>
      </c>
      <c r="C52" s="925">
        <v>783.66853260000005</v>
      </c>
      <c r="D52" s="747" t="s">
        <v>703</v>
      </c>
      <c r="E52" s="685"/>
      <c r="F52" s="684"/>
    </row>
    <row r="53" spans="1:6" s="741" customFormat="1" ht="28.5" x14ac:dyDescent="0.2">
      <c r="A53" s="917" t="s">
        <v>2450</v>
      </c>
      <c r="B53" s="747" t="s">
        <v>1100</v>
      </c>
      <c r="C53" s="925">
        <v>3334.8598907000001</v>
      </c>
      <c r="D53" s="747" t="s">
        <v>833</v>
      </c>
      <c r="E53" s="685"/>
      <c r="F53" s="684"/>
    </row>
    <row r="54" spans="1:6" s="741" customFormat="1" ht="42.75" x14ac:dyDescent="0.2">
      <c r="A54" s="917" t="s">
        <v>2451</v>
      </c>
      <c r="B54" s="747" t="s">
        <v>1101</v>
      </c>
      <c r="C54" s="925">
        <v>32574.078004299998</v>
      </c>
      <c r="D54" s="747" t="s">
        <v>905</v>
      </c>
      <c r="E54" s="685"/>
      <c r="F54" s="684"/>
    </row>
    <row r="55" spans="1:6" s="741" customFormat="1" ht="28.5" x14ac:dyDescent="0.2">
      <c r="A55" s="917" t="s">
        <v>2452</v>
      </c>
      <c r="B55" s="747" t="s">
        <v>1102</v>
      </c>
      <c r="C55" s="925">
        <v>150139.16867509999</v>
      </c>
      <c r="D55" s="747" t="s">
        <v>778</v>
      </c>
      <c r="E55" s="685"/>
      <c r="F55" s="684"/>
    </row>
    <row r="56" spans="1:6" s="741" customFormat="1" ht="15" x14ac:dyDescent="0.2">
      <c r="A56" s="917" t="s">
        <v>2453</v>
      </c>
      <c r="B56" s="747" t="s">
        <v>1103</v>
      </c>
      <c r="C56" s="925">
        <v>1281.7068280999999</v>
      </c>
      <c r="D56" s="747" t="s">
        <v>906</v>
      </c>
      <c r="E56" s="685"/>
      <c r="F56" s="684"/>
    </row>
    <row r="57" spans="1:6" s="741" customFormat="1" ht="28.5" x14ac:dyDescent="0.2">
      <c r="A57" s="917" t="s">
        <v>2454</v>
      </c>
      <c r="B57" s="747" t="s">
        <v>1104</v>
      </c>
      <c r="C57" s="925">
        <v>586.18855010000004</v>
      </c>
      <c r="D57" s="747" t="s">
        <v>907</v>
      </c>
      <c r="E57" s="685"/>
      <c r="F57" s="684"/>
    </row>
    <row r="58" spans="1:6" s="741" customFormat="1" ht="15" x14ac:dyDescent="0.2">
      <c r="A58" s="917" t="s">
        <v>2455</v>
      </c>
      <c r="B58" s="747" t="s">
        <v>1105</v>
      </c>
      <c r="C58" s="925">
        <v>118620.6508641</v>
      </c>
      <c r="D58" s="747" t="s">
        <v>773</v>
      </c>
      <c r="E58" s="685"/>
      <c r="F58" s="684"/>
    </row>
    <row r="59" spans="1:6" s="741" customFormat="1" ht="28.5" x14ac:dyDescent="0.2">
      <c r="A59" s="917" t="s">
        <v>2456</v>
      </c>
      <c r="B59" s="747" t="s">
        <v>1106</v>
      </c>
      <c r="C59" s="925">
        <v>1289.0467024</v>
      </c>
      <c r="D59" s="747" t="s">
        <v>723</v>
      </c>
      <c r="E59" s="685"/>
      <c r="F59" s="684"/>
    </row>
    <row r="60" spans="1:6" s="741" customFormat="1" ht="28.5" x14ac:dyDescent="0.2">
      <c r="A60" s="917" t="s">
        <v>2457</v>
      </c>
      <c r="B60" s="747" t="s">
        <v>1803</v>
      </c>
      <c r="C60" s="925">
        <v>29827.428892200001</v>
      </c>
      <c r="D60" s="747" t="s">
        <v>908</v>
      </c>
      <c r="E60" s="685"/>
      <c r="F60" s="684"/>
    </row>
    <row r="61" spans="1:6" s="741" customFormat="1" ht="15" x14ac:dyDescent="0.2">
      <c r="A61" s="917" t="s">
        <v>2458</v>
      </c>
      <c r="B61" s="747" t="s">
        <v>1107</v>
      </c>
      <c r="C61" s="925">
        <v>6286.5445941000007</v>
      </c>
      <c r="D61" s="747" t="s">
        <v>909</v>
      </c>
      <c r="E61" s="685"/>
      <c r="F61" s="684"/>
    </row>
    <row r="62" spans="1:6" s="741" customFormat="1" ht="42.75" x14ac:dyDescent="0.2">
      <c r="A62" s="917" t="s">
        <v>2459</v>
      </c>
      <c r="B62" s="747" t="s">
        <v>3554</v>
      </c>
      <c r="C62" s="925">
        <v>153.93954669999999</v>
      </c>
      <c r="D62" s="747" t="s">
        <v>910</v>
      </c>
      <c r="E62" s="685"/>
      <c r="F62" s="684"/>
    </row>
    <row r="63" spans="1:6" s="741" customFormat="1" ht="28.5" x14ac:dyDescent="0.2">
      <c r="A63" s="917" t="s">
        <v>2460</v>
      </c>
      <c r="B63" s="747" t="s">
        <v>1108</v>
      </c>
      <c r="C63" s="925">
        <v>10394.7426259</v>
      </c>
      <c r="D63" s="747" t="s">
        <v>911</v>
      </c>
      <c r="E63" s="685"/>
      <c r="F63" s="684"/>
    </row>
    <row r="64" spans="1:6" s="741" customFormat="1" ht="28.5" x14ac:dyDescent="0.2">
      <c r="A64" s="917" t="s">
        <v>2461</v>
      </c>
      <c r="B64" s="747" t="s">
        <v>3085</v>
      </c>
      <c r="C64" s="925">
        <v>68601.933217199999</v>
      </c>
      <c r="D64" s="747" t="s">
        <v>667</v>
      </c>
      <c r="E64" s="685"/>
      <c r="F64" s="684"/>
    </row>
    <row r="65" spans="1:6" s="741" customFormat="1" ht="28.5" x14ac:dyDescent="0.2">
      <c r="A65" s="917" t="s">
        <v>2462</v>
      </c>
      <c r="B65" s="747" t="s">
        <v>1109</v>
      </c>
      <c r="C65" s="925">
        <v>539.28856499999995</v>
      </c>
      <c r="D65" s="747" t="s">
        <v>912</v>
      </c>
      <c r="E65" s="685"/>
      <c r="F65" s="684"/>
    </row>
    <row r="66" spans="1:6" s="741" customFormat="1" ht="15" x14ac:dyDescent="0.2">
      <c r="A66" s="917" t="s">
        <v>2463</v>
      </c>
      <c r="B66" s="747" t="s">
        <v>1110</v>
      </c>
      <c r="C66" s="925">
        <v>2554.8436302999999</v>
      </c>
      <c r="D66" s="747" t="s">
        <v>472</v>
      </c>
      <c r="E66" s="685"/>
      <c r="F66" s="684"/>
    </row>
    <row r="67" spans="1:6" s="741" customFormat="1" ht="28.5" x14ac:dyDescent="0.2">
      <c r="A67" s="917" t="s">
        <v>2464</v>
      </c>
      <c r="B67" s="747" t="s">
        <v>3086</v>
      </c>
      <c r="C67" s="925">
        <v>1477.8320266000001</v>
      </c>
      <c r="D67" s="747" t="s">
        <v>786</v>
      </c>
      <c r="E67" s="685"/>
      <c r="F67" s="684"/>
    </row>
    <row r="68" spans="1:6" s="741" customFormat="1" ht="15" x14ac:dyDescent="0.2">
      <c r="A68" s="917" t="s">
        <v>2465</v>
      </c>
      <c r="B68" s="747" t="s">
        <v>1111</v>
      </c>
      <c r="C68" s="925">
        <v>440.72210560000002</v>
      </c>
      <c r="D68" s="747" t="s">
        <v>897</v>
      </c>
      <c r="E68" s="685"/>
      <c r="F68" s="684"/>
    </row>
    <row r="69" spans="1:6" s="741" customFormat="1" ht="28.5" x14ac:dyDescent="0.2">
      <c r="A69" s="917" t="s">
        <v>2466</v>
      </c>
      <c r="B69" s="747" t="s">
        <v>1112</v>
      </c>
      <c r="C69" s="925">
        <v>77091.226131100004</v>
      </c>
      <c r="D69" s="747" t="s">
        <v>898</v>
      </c>
      <c r="E69" s="685"/>
      <c r="F69" s="684"/>
    </row>
    <row r="70" spans="1:6" s="741" customFormat="1" ht="28.5" x14ac:dyDescent="0.2">
      <c r="A70" s="917" t="s">
        <v>2467</v>
      </c>
      <c r="B70" s="747" t="s">
        <v>1113</v>
      </c>
      <c r="C70" s="925">
        <v>79.716842499999998</v>
      </c>
      <c r="D70" s="747" t="s">
        <v>913</v>
      </c>
      <c r="E70" s="685"/>
      <c r="F70" s="684"/>
    </row>
    <row r="71" spans="1:6" s="741" customFormat="1" ht="71.25" x14ac:dyDescent="0.2">
      <c r="A71" s="917" t="s">
        <v>2468</v>
      </c>
      <c r="B71" s="747" t="s">
        <v>3087</v>
      </c>
      <c r="C71" s="925">
        <v>2507.2541772</v>
      </c>
      <c r="D71" s="747" t="s">
        <v>3047</v>
      </c>
      <c r="E71" s="685"/>
      <c r="F71" s="684"/>
    </row>
    <row r="72" spans="1:6" s="741" customFormat="1" ht="28.5" x14ac:dyDescent="0.2">
      <c r="A72" s="917" t="s">
        <v>2469</v>
      </c>
      <c r="B72" s="747" t="s">
        <v>1114</v>
      </c>
      <c r="C72" s="925">
        <v>65063.781986900001</v>
      </c>
      <c r="D72" s="747" t="s">
        <v>914</v>
      </c>
      <c r="E72" s="685"/>
      <c r="F72" s="684"/>
    </row>
    <row r="73" spans="1:6" s="741" customFormat="1" ht="28.5" x14ac:dyDescent="0.2">
      <c r="A73" s="917" t="s">
        <v>2470</v>
      </c>
      <c r="B73" s="747" t="s">
        <v>1115</v>
      </c>
      <c r="C73" s="925">
        <v>2875.9083996999998</v>
      </c>
      <c r="D73" s="747" t="s">
        <v>915</v>
      </c>
      <c r="E73" s="685"/>
      <c r="F73" s="684"/>
    </row>
    <row r="74" spans="1:6" s="741" customFormat="1" ht="28.5" x14ac:dyDescent="0.2">
      <c r="A74" s="917" t="s">
        <v>2471</v>
      </c>
      <c r="B74" s="747" t="s">
        <v>1116</v>
      </c>
      <c r="C74" s="925">
        <v>58.334439700000004</v>
      </c>
      <c r="D74" s="747" t="s">
        <v>916</v>
      </c>
      <c r="E74" s="685"/>
      <c r="F74" s="684"/>
    </row>
    <row r="75" spans="1:6" s="741" customFormat="1" ht="28.5" x14ac:dyDescent="0.2">
      <c r="A75" s="917" t="s">
        <v>2472</v>
      </c>
      <c r="B75" s="747" t="s">
        <v>3088</v>
      </c>
      <c r="C75" s="925">
        <v>2218.2323155999998</v>
      </c>
      <c r="D75" s="747" t="s">
        <v>923</v>
      </c>
      <c r="E75" s="685"/>
      <c r="F75" s="684"/>
    </row>
    <row r="76" spans="1:6" s="741" customFormat="1" ht="15" x14ac:dyDescent="0.2">
      <c r="A76" s="917" t="s">
        <v>2473</v>
      </c>
      <c r="B76" s="747" t="s">
        <v>1117</v>
      </c>
      <c r="C76" s="925">
        <v>84.317184999999995</v>
      </c>
      <c r="D76" s="747" t="s">
        <v>917</v>
      </c>
      <c r="E76" s="685"/>
      <c r="F76" s="684"/>
    </row>
    <row r="77" spans="1:6" s="741" customFormat="1" ht="28.5" x14ac:dyDescent="0.2">
      <c r="A77" s="917" t="s">
        <v>2474</v>
      </c>
      <c r="B77" s="747" t="s">
        <v>1118</v>
      </c>
      <c r="C77" s="925">
        <v>312.37569300000001</v>
      </c>
      <c r="D77" s="747" t="s">
        <v>918</v>
      </c>
      <c r="E77" s="685"/>
      <c r="F77" s="684"/>
    </row>
    <row r="78" spans="1:6" s="741" customFormat="1" ht="42.75" x14ac:dyDescent="0.2">
      <c r="A78" s="917" t="s">
        <v>3428</v>
      </c>
      <c r="B78" s="747" t="s">
        <v>3434</v>
      </c>
      <c r="C78" s="925">
        <v>1451.0443797999999</v>
      </c>
      <c r="D78" s="747" t="s">
        <v>3431</v>
      </c>
      <c r="E78" s="685"/>
      <c r="F78" s="684"/>
    </row>
    <row r="79" spans="1:6" s="741" customFormat="1" ht="42.75" x14ac:dyDescent="0.2">
      <c r="A79" s="917" t="s">
        <v>3429</v>
      </c>
      <c r="B79" s="747" t="s">
        <v>3435</v>
      </c>
      <c r="C79" s="925">
        <v>62.602277800000003</v>
      </c>
      <c r="D79" s="747" t="s">
        <v>3432</v>
      </c>
      <c r="E79" s="685"/>
      <c r="F79" s="684"/>
    </row>
    <row r="80" spans="1:6" s="741" customFormat="1" ht="28.5" x14ac:dyDescent="0.2">
      <c r="A80" s="917" t="s">
        <v>3430</v>
      </c>
      <c r="B80" s="747" t="s">
        <v>3436</v>
      </c>
      <c r="C80" s="925">
        <v>2790.1730909000003</v>
      </c>
      <c r="D80" s="747" t="s">
        <v>3433</v>
      </c>
      <c r="E80" s="685"/>
      <c r="F80" s="684"/>
    </row>
    <row r="81" spans="1:6" s="741" customFormat="1" ht="42.75" x14ac:dyDescent="0.2">
      <c r="A81" s="917" t="s">
        <v>223</v>
      </c>
      <c r="B81" s="747" t="s">
        <v>3277</v>
      </c>
      <c r="C81" s="925">
        <v>5277.0086915999991</v>
      </c>
      <c r="D81" s="747" t="s">
        <v>3273</v>
      </c>
      <c r="E81" s="685"/>
      <c r="F81" s="684"/>
    </row>
    <row r="82" spans="1:6" s="741" customFormat="1" ht="42.75" x14ac:dyDescent="0.2">
      <c r="A82" s="917" t="s">
        <v>2721</v>
      </c>
      <c r="B82" s="747" t="s">
        <v>2722</v>
      </c>
      <c r="C82" s="925">
        <v>5782.6668676000008</v>
      </c>
      <c r="D82" s="747" t="s">
        <v>2723</v>
      </c>
      <c r="E82" s="685"/>
      <c r="F82" s="684"/>
    </row>
    <row r="83" spans="1:6" s="741" customFormat="1" ht="28.5" x14ac:dyDescent="0.2">
      <c r="A83" s="917" t="s">
        <v>2724</v>
      </c>
      <c r="B83" s="747" t="s">
        <v>2725</v>
      </c>
      <c r="C83" s="925">
        <v>1395.6608780000001</v>
      </c>
      <c r="D83" s="747" t="s">
        <v>2726</v>
      </c>
      <c r="E83" s="685"/>
      <c r="F83" s="684"/>
    </row>
    <row r="84" spans="1:6" s="741" customFormat="1" ht="42.75" x14ac:dyDescent="0.2">
      <c r="A84" s="917" t="s">
        <v>2639</v>
      </c>
      <c r="B84" s="747" t="s">
        <v>2640</v>
      </c>
      <c r="C84" s="925">
        <v>84788.463700799999</v>
      </c>
      <c r="D84" s="747" t="s">
        <v>2641</v>
      </c>
      <c r="E84" s="685"/>
      <c r="F84" s="684"/>
    </row>
    <row r="85" spans="1:6" s="741" customFormat="1" ht="28.5" x14ac:dyDescent="0.2">
      <c r="A85" s="917" t="s">
        <v>2670</v>
      </c>
      <c r="B85" s="747" t="s">
        <v>3089</v>
      </c>
      <c r="C85" s="925">
        <v>8027.4117701000005</v>
      </c>
      <c r="D85" s="747" t="s">
        <v>2671</v>
      </c>
      <c r="E85" s="685"/>
      <c r="F85" s="684"/>
    </row>
    <row r="86" spans="1:6" s="741" customFormat="1" ht="42.75" x14ac:dyDescent="0.2">
      <c r="A86" s="917" t="s">
        <v>2672</v>
      </c>
      <c r="B86" s="747" t="s">
        <v>3090</v>
      </c>
      <c r="C86" s="925">
        <v>33955.020981000001</v>
      </c>
      <c r="D86" s="747" t="s">
        <v>3048</v>
      </c>
      <c r="E86" s="685"/>
      <c r="F86" s="684"/>
    </row>
    <row r="87" spans="1:6" s="741" customFormat="1" ht="28.5" x14ac:dyDescent="0.2">
      <c r="A87" s="917" t="s">
        <v>2673</v>
      </c>
      <c r="B87" s="747" t="s">
        <v>2674</v>
      </c>
      <c r="C87" s="925">
        <v>65613.513629599998</v>
      </c>
      <c r="D87" s="747" t="s">
        <v>2675</v>
      </c>
      <c r="E87" s="685"/>
      <c r="F87" s="684"/>
    </row>
    <row r="88" spans="1:6" s="741" customFormat="1" ht="42.75" x14ac:dyDescent="0.2">
      <c r="A88" s="917" t="s">
        <v>2642</v>
      </c>
      <c r="B88" s="747" t="s">
        <v>2643</v>
      </c>
      <c r="C88" s="925">
        <v>279.90123969999996</v>
      </c>
      <c r="D88" s="747" t="s">
        <v>2644</v>
      </c>
      <c r="E88" s="685"/>
      <c r="F88" s="684"/>
    </row>
    <row r="89" spans="1:6" s="741" customFormat="1" ht="42.75" x14ac:dyDescent="0.2">
      <c r="A89" s="917" t="s">
        <v>2676</v>
      </c>
      <c r="B89" s="747" t="s">
        <v>2677</v>
      </c>
      <c r="C89" s="925">
        <v>1382.2542308</v>
      </c>
      <c r="D89" s="747" t="s">
        <v>2678</v>
      </c>
      <c r="E89" s="685"/>
      <c r="F89" s="684"/>
    </row>
    <row r="90" spans="1:6" s="741" customFormat="1" ht="42.75" x14ac:dyDescent="0.2">
      <c r="A90" s="917" t="s">
        <v>1178</v>
      </c>
      <c r="B90" s="747" t="s">
        <v>2645</v>
      </c>
      <c r="C90" s="925">
        <v>1484.8408317999999</v>
      </c>
      <c r="D90" s="747" t="s">
        <v>2646</v>
      </c>
      <c r="E90" s="685"/>
      <c r="F90" s="684"/>
    </row>
    <row r="91" spans="1:6" s="741" customFormat="1" ht="42.75" x14ac:dyDescent="0.2">
      <c r="A91" s="917" t="s">
        <v>2647</v>
      </c>
      <c r="B91" s="747" t="s">
        <v>2679</v>
      </c>
      <c r="C91" s="925">
        <v>14431.006074699999</v>
      </c>
      <c r="D91" s="747" t="s">
        <v>2680</v>
      </c>
      <c r="E91" s="685"/>
      <c r="F91" s="684"/>
    </row>
    <row r="92" spans="1:6" s="741" customFormat="1" ht="42.75" x14ac:dyDescent="0.2">
      <c r="A92" s="917" t="s">
        <v>1315</v>
      </c>
      <c r="B92" s="747" t="s">
        <v>2681</v>
      </c>
      <c r="C92" s="925">
        <v>19901.919037099997</v>
      </c>
      <c r="D92" s="747" t="s">
        <v>2682</v>
      </c>
      <c r="E92" s="685"/>
      <c r="F92" s="684"/>
    </row>
    <row r="93" spans="1:6" s="741" customFormat="1" ht="28.5" x14ac:dyDescent="0.2">
      <c r="A93" s="917" t="s">
        <v>1316</v>
      </c>
      <c r="B93" s="747" t="s">
        <v>2683</v>
      </c>
      <c r="C93" s="925">
        <v>8971.4642975999996</v>
      </c>
      <c r="D93" s="747" t="s">
        <v>2684</v>
      </c>
      <c r="E93" s="685"/>
      <c r="F93" s="684"/>
    </row>
    <row r="94" spans="1:6" s="741" customFormat="1" ht="42.75" x14ac:dyDescent="0.2">
      <c r="A94" s="917" t="s">
        <v>1317</v>
      </c>
      <c r="B94" s="747" t="s">
        <v>2685</v>
      </c>
      <c r="C94" s="925">
        <v>297.58226250000001</v>
      </c>
      <c r="D94" s="747" t="s">
        <v>2686</v>
      </c>
      <c r="E94" s="685"/>
      <c r="F94" s="684"/>
    </row>
    <row r="95" spans="1:6" s="741" customFormat="1" ht="42.75" x14ac:dyDescent="0.2">
      <c r="A95" s="917" t="s">
        <v>2687</v>
      </c>
      <c r="B95" s="747" t="s">
        <v>2688</v>
      </c>
      <c r="C95" s="925">
        <v>3096.1979062999999</v>
      </c>
      <c r="D95" s="747" t="s">
        <v>2689</v>
      </c>
      <c r="E95" s="685"/>
      <c r="F95" s="684"/>
    </row>
    <row r="96" spans="1:6" s="741" customFormat="1" ht="42.75" x14ac:dyDescent="0.2">
      <c r="A96" s="917" t="s">
        <v>2690</v>
      </c>
      <c r="B96" s="747" t="s">
        <v>2691</v>
      </c>
      <c r="C96" s="925">
        <v>23822.752598400002</v>
      </c>
      <c r="D96" s="747" t="s">
        <v>2692</v>
      </c>
      <c r="E96" s="685"/>
      <c r="F96" s="684"/>
    </row>
    <row r="97" spans="1:6" s="741" customFormat="1" ht="42.75" x14ac:dyDescent="0.2">
      <c r="A97" s="917" t="s">
        <v>2693</v>
      </c>
      <c r="B97" s="747" t="s">
        <v>2694</v>
      </c>
      <c r="C97" s="925">
        <v>20968.579713300001</v>
      </c>
      <c r="D97" s="747" t="s">
        <v>2695</v>
      </c>
      <c r="E97" s="685"/>
      <c r="F97" s="684"/>
    </row>
    <row r="98" spans="1:6" s="741" customFormat="1" ht="42.75" x14ac:dyDescent="0.2">
      <c r="A98" s="917" t="s">
        <v>2475</v>
      </c>
      <c r="B98" s="747" t="s">
        <v>2237</v>
      </c>
      <c r="C98" s="925">
        <v>0</v>
      </c>
      <c r="D98" s="747" t="s">
        <v>2238</v>
      </c>
      <c r="E98" s="685"/>
      <c r="F98" s="684"/>
    </row>
    <row r="99" spans="1:6" s="741" customFormat="1" ht="42.75" x14ac:dyDescent="0.2">
      <c r="A99" s="917" t="s">
        <v>2476</v>
      </c>
      <c r="B99" s="747" t="s">
        <v>3091</v>
      </c>
      <c r="C99" s="925">
        <v>0</v>
      </c>
      <c r="D99" s="747" t="s">
        <v>2239</v>
      </c>
      <c r="E99" s="685"/>
      <c r="F99" s="684"/>
    </row>
    <row r="100" spans="1:6" s="741" customFormat="1" ht="42.75" x14ac:dyDescent="0.2">
      <c r="A100" s="917" t="s">
        <v>1332</v>
      </c>
      <c r="B100" s="747" t="s">
        <v>2074</v>
      </c>
      <c r="C100" s="925">
        <v>10706.357404799999</v>
      </c>
      <c r="D100" s="747" t="s">
        <v>2075</v>
      </c>
      <c r="E100" s="685"/>
      <c r="F100" s="684"/>
    </row>
    <row r="101" spans="1:6" s="741" customFormat="1" ht="42.75" x14ac:dyDescent="0.2">
      <c r="A101" s="917" t="s">
        <v>2477</v>
      </c>
      <c r="B101" s="747" t="s">
        <v>2076</v>
      </c>
      <c r="C101" s="925">
        <v>36697.130589799999</v>
      </c>
      <c r="D101" s="747" t="s">
        <v>2077</v>
      </c>
      <c r="E101" s="685"/>
      <c r="F101" s="684"/>
    </row>
    <row r="102" spans="1:6" s="741" customFormat="1" ht="42.75" x14ac:dyDescent="0.2">
      <c r="A102" s="917" t="s">
        <v>2478</v>
      </c>
      <c r="B102" s="747" t="s">
        <v>2078</v>
      </c>
      <c r="C102" s="925">
        <v>14355.5997579</v>
      </c>
      <c r="D102" s="747" t="s">
        <v>2079</v>
      </c>
      <c r="E102" s="685"/>
      <c r="F102" s="684"/>
    </row>
    <row r="103" spans="1:6" s="741" customFormat="1" ht="42.75" x14ac:dyDescent="0.2">
      <c r="A103" s="917" t="s">
        <v>2479</v>
      </c>
      <c r="B103" s="747" t="s">
        <v>2080</v>
      </c>
      <c r="C103" s="925">
        <v>57160.411077899997</v>
      </c>
      <c r="D103" s="747" t="s">
        <v>2081</v>
      </c>
      <c r="E103" s="685"/>
      <c r="F103" s="684"/>
    </row>
    <row r="104" spans="1:6" s="741" customFormat="1" ht="42.75" x14ac:dyDescent="0.2">
      <c r="A104" s="917" t="s">
        <v>2065</v>
      </c>
      <c r="B104" s="747" t="s">
        <v>3092</v>
      </c>
      <c r="C104" s="925">
        <v>7978.6642943999996</v>
      </c>
      <c r="D104" s="747" t="s">
        <v>2082</v>
      </c>
      <c r="E104" s="685"/>
      <c r="F104" s="684"/>
    </row>
    <row r="105" spans="1:6" s="741" customFormat="1" ht="42.75" x14ac:dyDescent="0.2">
      <c r="A105" s="917" t="s">
        <v>1565</v>
      </c>
      <c r="B105" s="747" t="s">
        <v>2083</v>
      </c>
      <c r="C105" s="925">
        <v>40425.411039899998</v>
      </c>
      <c r="D105" s="747" t="s">
        <v>2084</v>
      </c>
      <c r="E105" s="685"/>
      <c r="F105" s="684"/>
    </row>
    <row r="106" spans="1:6" s="741" customFormat="1" ht="42.75" x14ac:dyDescent="0.2">
      <c r="A106" s="917" t="s">
        <v>1737</v>
      </c>
      <c r="B106" s="747" t="s">
        <v>2085</v>
      </c>
      <c r="C106" s="925">
        <v>0</v>
      </c>
      <c r="D106" s="747" t="s">
        <v>2086</v>
      </c>
      <c r="E106" s="685"/>
      <c r="F106" s="684"/>
    </row>
    <row r="107" spans="1:6" s="741" customFormat="1" ht="42.75" x14ac:dyDescent="0.2">
      <c r="A107" s="917" t="s">
        <v>1319</v>
      </c>
      <c r="B107" s="747" t="s">
        <v>2087</v>
      </c>
      <c r="C107" s="925">
        <v>10882.4212291</v>
      </c>
      <c r="D107" s="747" t="s">
        <v>2088</v>
      </c>
      <c r="E107" s="685"/>
      <c r="F107" s="684"/>
    </row>
    <row r="108" spans="1:6" s="741" customFormat="1" ht="42.75" x14ac:dyDescent="0.2">
      <c r="A108" s="917" t="s">
        <v>1180</v>
      </c>
      <c r="B108" s="747" t="s">
        <v>2089</v>
      </c>
      <c r="C108" s="925">
        <v>0</v>
      </c>
      <c r="D108" s="747" t="s">
        <v>2090</v>
      </c>
      <c r="E108" s="685"/>
      <c r="F108" s="684"/>
    </row>
    <row r="109" spans="1:6" s="741" customFormat="1" ht="42.75" x14ac:dyDescent="0.2">
      <c r="A109" s="917" t="s">
        <v>1320</v>
      </c>
      <c r="B109" s="747" t="s">
        <v>2091</v>
      </c>
      <c r="C109" s="925">
        <v>0</v>
      </c>
      <c r="D109" s="747" t="s">
        <v>2092</v>
      </c>
      <c r="E109" s="685"/>
      <c r="F109" s="684"/>
    </row>
    <row r="110" spans="1:6" s="741" customFormat="1" ht="42.75" x14ac:dyDescent="0.2">
      <c r="A110" s="917" t="s">
        <v>2480</v>
      </c>
      <c r="B110" s="747" t="s">
        <v>2093</v>
      </c>
      <c r="C110" s="925">
        <v>0</v>
      </c>
      <c r="D110" s="747" t="s">
        <v>2094</v>
      </c>
      <c r="E110" s="685"/>
      <c r="F110" s="684"/>
    </row>
    <row r="111" spans="1:6" s="741" customFormat="1" ht="57" x14ac:dyDescent="0.2">
      <c r="A111" s="917" t="s">
        <v>2481</v>
      </c>
      <c r="B111" s="747" t="s">
        <v>2095</v>
      </c>
      <c r="C111" s="925">
        <v>41077.974071099998</v>
      </c>
      <c r="D111" s="747" t="s">
        <v>2096</v>
      </c>
      <c r="E111" s="685"/>
      <c r="F111" s="684"/>
    </row>
    <row r="112" spans="1:6" s="741" customFormat="1" ht="57" x14ac:dyDescent="0.2">
      <c r="A112" s="917" t="s">
        <v>2482</v>
      </c>
      <c r="B112" s="747" t="s">
        <v>2097</v>
      </c>
      <c r="C112" s="925">
        <v>4388.3698623999999</v>
      </c>
      <c r="D112" s="747" t="s">
        <v>2098</v>
      </c>
      <c r="E112" s="685"/>
      <c r="F112" s="684"/>
    </row>
    <row r="113" spans="1:6" s="741" customFormat="1" ht="42.75" x14ac:dyDescent="0.2">
      <c r="A113" s="917" t="s">
        <v>2483</v>
      </c>
      <c r="B113" s="747" t="s">
        <v>2099</v>
      </c>
      <c r="C113" s="925">
        <v>0</v>
      </c>
      <c r="D113" s="747" t="s">
        <v>3049</v>
      </c>
      <c r="E113" s="685"/>
      <c r="F113" s="684"/>
    </row>
    <row r="114" spans="1:6" s="741" customFormat="1" ht="42.75" x14ac:dyDescent="0.2">
      <c r="A114" s="917" t="s">
        <v>2484</v>
      </c>
      <c r="B114" s="747" t="s">
        <v>3093</v>
      </c>
      <c r="C114" s="925">
        <v>1511.9792498000002</v>
      </c>
      <c r="D114" s="747" t="s">
        <v>2100</v>
      </c>
      <c r="E114" s="685"/>
      <c r="F114" s="684"/>
    </row>
    <row r="115" spans="1:6" s="741" customFormat="1" ht="42.75" x14ac:dyDescent="0.2">
      <c r="A115" s="917" t="s">
        <v>2485</v>
      </c>
      <c r="B115" s="747" t="s">
        <v>1804</v>
      </c>
      <c r="C115" s="925">
        <v>24747.107236200001</v>
      </c>
      <c r="D115" s="747" t="s">
        <v>1805</v>
      </c>
      <c r="E115" s="685"/>
      <c r="F115" s="684"/>
    </row>
    <row r="116" spans="1:6" s="741" customFormat="1" ht="42.75" x14ac:dyDescent="0.2">
      <c r="A116" s="917" t="s">
        <v>2486</v>
      </c>
      <c r="B116" s="747" t="s">
        <v>1806</v>
      </c>
      <c r="C116" s="925">
        <v>4707.0491497000003</v>
      </c>
      <c r="D116" s="747" t="s">
        <v>1807</v>
      </c>
      <c r="E116" s="685"/>
      <c r="F116" s="684"/>
    </row>
    <row r="117" spans="1:6" s="741" customFormat="1" ht="28.5" x14ac:dyDescent="0.2">
      <c r="A117" s="917" t="s">
        <v>1858</v>
      </c>
      <c r="B117" s="747" t="s">
        <v>3094</v>
      </c>
      <c r="C117" s="925">
        <v>7358.2020928000002</v>
      </c>
      <c r="D117" s="747" t="s">
        <v>280</v>
      </c>
      <c r="E117" s="685"/>
      <c r="F117" s="684"/>
    </row>
    <row r="118" spans="1:6" s="741" customFormat="1" ht="57" x14ac:dyDescent="0.2">
      <c r="A118" s="917" t="s">
        <v>1587</v>
      </c>
      <c r="B118" s="747" t="s">
        <v>1119</v>
      </c>
      <c r="C118" s="925">
        <v>28628.777842</v>
      </c>
      <c r="D118" s="747" t="s">
        <v>98</v>
      </c>
      <c r="E118" s="685"/>
      <c r="F118" s="684"/>
    </row>
    <row r="119" spans="1:6" s="741" customFormat="1" ht="28.5" x14ac:dyDescent="0.2">
      <c r="A119" s="917" t="s">
        <v>2487</v>
      </c>
      <c r="B119" s="747" t="s">
        <v>1120</v>
      </c>
      <c r="C119" s="925">
        <v>13869.6550611</v>
      </c>
      <c r="D119" s="747" t="s">
        <v>790</v>
      </c>
      <c r="E119" s="685"/>
      <c r="F119" s="684"/>
    </row>
    <row r="120" spans="1:6" s="741" customFormat="1" ht="42.75" x14ac:dyDescent="0.2">
      <c r="A120" s="917" t="s">
        <v>2488</v>
      </c>
      <c r="B120" s="747" t="s">
        <v>1121</v>
      </c>
      <c r="C120" s="925">
        <v>723.34961880000003</v>
      </c>
      <c r="D120" s="747" t="s">
        <v>718</v>
      </c>
      <c r="E120" s="685"/>
      <c r="F120" s="684"/>
    </row>
    <row r="121" spans="1:6" s="741" customFormat="1" ht="28.5" x14ac:dyDescent="0.2">
      <c r="A121" s="917" t="s">
        <v>2489</v>
      </c>
      <c r="B121" s="747" t="s">
        <v>1122</v>
      </c>
      <c r="C121" s="925">
        <v>2093.3274086000001</v>
      </c>
      <c r="D121" s="747" t="s">
        <v>871</v>
      </c>
      <c r="E121" s="685"/>
      <c r="F121" s="684"/>
    </row>
    <row r="122" spans="1:6" s="741" customFormat="1" ht="42.75" x14ac:dyDescent="0.2">
      <c r="A122" s="917" t="s">
        <v>2490</v>
      </c>
      <c r="B122" s="747" t="s">
        <v>1123</v>
      </c>
      <c r="C122" s="925">
        <v>609.90190280000002</v>
      </c>
      <c r="D122" s="747" t="s">
        <v>848</v>
      </c>
      <c r="E122" s="685"/>
      <c r="F122" s="684"/>
    </row>
    <row r="123" spans="1:6" s="741" customFormat="1" ht="28.5" x14ac:dyDescent="0.2">
      <c r="A123" s="917" t="s">
        <v>2491</v>
      </c>
      <c r="B123" s="747" t="s">
        <v>1124</v>
      </c>
      <c r="C123" s="925">
        <v>289492.28221660003</v>
      </c>
      <c r="D123" s="747" t="s">
        <v>738</v>
      </c>
      <c r="E123" s="685"/>
      <c r="F123" s="684"/>
    </row>
    <row r="124" spans="1:6" s="741" customFormat="1" ht="28.5" x14ac:dyDescent="0.2">
      <c r="A124" s="917" t="s">
        <v>2696</v>
      </c>
      <c r="B124" s="747" t="s">
        <v>2697</v>
      </c>
      <c r="C124" s="925">
        <v>15455.168265599999</v>
      </c>
      <c r="D124" s="747" t="s">
        <v>2698</v>
      </c>
      <c r="E124" s="685"/>
      <c r="F124" s="684"/>
    </row>
    <row r="125" spans="1:6" s="741" customFormat="1" ht="28.5" x14ac:dyDescent="0.2">
      <c r="A125" s="917" t="s">
        <v>3549</v>
      </c>
      <c r="B125" s="747" t="s">
        <v>3278</v>
      </c>
      <c r="C125" s="925">
        <v>1842.8882916999999</v>
      </c>
      <c r="D125" s="747" t="s">
        <v>3274</v>
      </c>
      <c r="E125" s="685"/>
      <c r="F125" s="684"/>
    </row>
    <row r="126" spans="1:6" s="741" customFormat="1" ht="42.75" x14ac:dyDescent="0.2">
      <c r="A126" s="917" t="s">
        <v>2492</v>
      </c>
      <c r="B126" s="747" t="s">
        <v>1125</v>
      </c>
      <c r="C126" s="925">
        <v>0</v>
      </c>
      <c r="D126" s="747" t="s">
        <v>779</v>
      </c>
      <c r="E126" s="685"/>
      <c r="F126" s="684"/>
    </row>
    <row r="127" spans="1:6" s="741" customFormat="1" ht="42.75" x14ac:dyDescent="0.2">
      <c r="A127" s="917" t="s">
        <v>2786</v>
      </c>
      <c r="B127" s="747" t="s">
        <v>2787</v>
      </c>
      <c r="C127" s="925">
        <v>57.172775099999996</v>
      </c>
      <c r="D127" s="747" t="s">
        <v>2788</v>
      </c>
      <c r="E127" s="685"/>
      <c r="F127" s="684"/>
    </row>
    <row r="128" spans="1:6" s="741" customFormat="1" ht="28.5" x14ac:dyDescent="0.2">
      <c r="A128" s="917" t="s">
        <v>3550</v>
      </c>
      <c r="B128" s="747" t="s">
        <v>3279</v>
      </c>
      <c r="C128" s="925">
        <v>300.31963040000005</v>
      </c>
      <c r="D128" s="747" t="s">
        <v>3275</v>
      </c>
      <c r="E128" s="685"/>
      <c r="F128" s="684"/>
    </row>
    <row r="129" spans="1:6" s="741" customFormat="1" ht="42.75" x14ac:dyDescent="0.2">
      <c r="A129" s="917" t="s">
        <v>2493</v>
      </c>
      <c r="B129" s="747" t="s">
        <v>3095</v>
      </c>
      <c r="C129" s="925">
        <v>45960.517072200004</v>
      </c>
      <c r="D129" s="747" t="s">
        <v>385</v>
      </c>
      <c r="E129" s="685"/>
      <c r="F129" s="684"/>
    </row>
    <row r="130" spans="1:6" s="741" customFormat="1" ht="28.5" x14ac:dyDescent="0.2">
      <c r="A130" s="917" t="s">
        <v>2494</v>
      </c>
      <c r="B130" s="747" t="s">
        <v>3096</v>
      </c>
      <c r="C130" s="925">
        <v>117941.7829427</v>
      </c>
      <c r="D130" s="747" t="s">
        <v>781</v>
      </c>
      <c r="E130" s="685"/>
      <c r="F130" s="684"/>
    </row>
    <row r="131" spans="1:6" s="741" customFormat="1" ht="42.75" x14ac:dyDescent="0.2">
      <c r="A131" s="917" t="s">
        <v>3551</v>
      </c>
      <c r="B131" s="747" t="s">
        <v>3280</v>
      </c>
      <c r="C131" s="925">
        <v>465.38718640000002</v>
      </c>
      <c r="D131" s="747" t="s">
        <v>3276</v>
      </c>
      <c r="E131" s="685"/>
      <c r="F131" s="684"/>
    </row>
    <row r="132" spans="1:6" s="741" customFormat="1" ht="28.5" x14ac:dyDescent="0.2">
      <c r="A132" s="917" t="s">
        <v>2495</v>
      </c>
      <c r="B132" s="747" t="s">
        <v>1126</v>
      </c>
      <c r="C132" s="925">
        <v>535.10012189999998</v>
      </c>
      <c r="D132" s="747" t="s">
        <v>247</v>
      </c>
      <c r="E132" s="685"/>
      <c r="F132" s="684"/>
    </row>
    <row r="133" spans="1:6" s="741" customFormat="1" ht="28.5" x14ac:dyDescent="0.2">
      <c r="A133" s="917" t="s">
        <v>2699</v>
      </c>
      <c r="B133" s="747" t="s">
        <v>2700</v>
      </c>
      <c r="C133" s="925">
        <v>736.95866369999999</v>
      </c>
      <c r="D133" s="747" t="s">
        <v>2701</v>
      </c>
      <c r="E133" s="685"/>
      <c r="F133" s="684"/>
    </row>
    <row r="134" spans="1:6" s="741" customFormat="1" ht="42.75" x14ac:dyDescent="0.2">
      <c r="A134" s="917" t="s">
        <v>2496</v>
      </c>
      <c r="B134" s="747" t="s">
        <v>3097</v>
      </c>
      <c r="C134" s="925">
        <v>19353.291329</v>
      </c>
      <c r="D134" s="747" t="s">
        <v>3050</v>
      </c>
      <c r="E134" s="685"/>
      <c r="F134" s="684"/>
    </row>
    <row r="135" spans="1:6" s="741" customFormat="1" ht="42.75" x14ac:dyDescent="0.2">
      <c r="A135" s="917" t="s">
        <v>2497</v>
      </c>
      <c r="B135" s="747" t="s">
        <v>2194</v>
      </c>
      <c r="C135" s="925">
        <v>8284.9032719000006</v>
      </c>
      <c r="D135" s="747" t="s">
        <v>2195</v>
      </c>
      <c r="E135" s="685"/>
      <c r="F135" s="684"/>
    </row>
    <row r="136" spans="1:6" s="741" customFormat="1" ht="85.5" x14ac:dyDescent="0.2">
      <c r="A136" s="917" t="s">
        <v>2498</v>
      </c>
      <c r="B136" s="747" t="s">
        <v>2147</v>
      </c>
      <c r="C136" s="925">
        <v>2388.2045542999999</v>
      </c>
      <c r="D136" s="747" t="s">
        <v>2148</v>
      </c>
      <c r="E136" s="685"/>
      <c r="F136" s="684"/>
    </row>
    <row r="137" spans="1:6" s="741" customFormat="1" ht="42.75" x14ac:dyDescent="0.2">
      <c r="A137" s="917" t="s">
        <v>2499</v>
      </c>
      <c r="B137" s="747" t="s">
        <v>2196</v>
      </c>
      <c r="C137" s="925">
        <v>0</v>
      </c>
      <c r="D137" s="747" t="s">
        <v>2197</v>
      </c>
      <c r="E137" s="685"/>
      <c r="F137" s="684"/>
    </row>
    <row r="138" spans="1:6" s="741" customFormat="1" ht="57" x14ac:dyDescent="0.2">
      <c r="A138" s="917" t="s">
        <v>2500</v>
      </c>
      <c r="B138" s="747" t="s">
        <v>2198</v>
      </c>
      <c r="C138" s="925">
        <v>17446.212257499999</v>
      </c>
      <c r="D138" s="747" t="s">
        <v>2199</v>
      </c>
      <c r="E138" s="685"/>
      <c r="F138" s="684"/>
    </row>
    <row r="139" spans="1:6" s="741" customFormat="1" ht="28.5" x14ac:dyDescent="0.2">
      <c r="A139" s="917" t="s">
        <v>2200</v>
      </c>
      <c r="B139" s="747" t="s">
        <v>3098</v>
      </c>
      <c r="C139" s="925">
        <v>1417.4502368000001</v>
      </c>
      <c r="D139" s="747" t="s">
        <v>3051</v>
      </c>
      <c r="E139" s="685"/>
      <c r="F139" s="684"/>
    </row>
    <row r="140" spans="1:6" s="741" customFormat="1" ht="28.5" x14ac:dyDescent="0.2">
      <c r="A140" s="917" t="s">
        <v>339</v>
      </c>
      <c r="B140" s="747" t="s">
        <v>3099</v>
      </c>
      <c r="C140" s="925">
        <v>313584.29908580001</v>
      </c>
      <c r="D140" s="747" t="s">
        <v>299</v>
      </c>
      <c r="E140" s="685"/>
      <c r="F140" s="684"/>
    </row>
    <row r="141" spans="1:6" s="741" customFormat="1" ht="42.75" x14ac:dyDescent="0.2">
      <c r="A141" s="917" t="s">
        <v>2501</v>
      </c>
      <c r="B141" s="747" t="s">
        <v>1127</v>
      </c>
      <c r="C141" s="925">
        <v>157013.9657614</v>
      </c>
      <c r="D141" s="747" t="s">
        <v>9</v>
      </c>
      <c r="E141" s="685"/>
      <c r="F141" s="684"/>
    </row>
    <row r="142" spans="1:6" s="741" customFormat="1" ht="28.5" x14ac:dyDescent="0.2">
      <c r="A142" s="917" t="s">
        <v>2502</v>
      </c>
      <c r="B142" s="747" t="s">
        <v>1128</v>
      </c>
      <c r="C142" s="925">
        <v>5594.6416920000001</v>
      </c>
      <c r="D142" s="747" t="s">
        <v>605</v>
      </c>
      <c r="E142" s="685"/>
      <c r="F142" s="684"/>
    </row>
    <row r="143" spans="1:6" s="741" customFormat="1" ht="42.75" x14ac:dyDescent="0.2">
      <c r="A143" s="917" t="s">
        <v>2503</v>
      </c>
      <c r="B143" s="747" t="s">
        <v>1129</v>
      </c>
      <c r="C143" s="925">
        <v>10419.473306800001</v>
      </c>
      <c r="D143" s="747" t="s">
        <v>483</v>
      </c>
      <c r="E143" s="685"/>
      <c r="F143" s="684"/>
    </row>
    <row r="144" spans="1:6" s="741" customFormat="1" ht="42.75" x14ac:dyDescent="0.2">
      <c r="A144" s="917" t="s">
        <v>2504</v>
      </c>
      <c r="B144" s="747" t="s">
        <v>1130</v>
      </c>
      <c r="C144" s="925">
        <v>1590.4370523999999</v>
      </c>
      <c r="D144" s="747" t="s">
        <v>192</v>
      </c>
      <c r="E144" s="685"/>
      <c r="F144" s="684"/>
    </row>
    <row r="145" spans="1:6" s="741" customFormat="1" ht="28.5" x14ac:dyDescent="0.2">
      <c r="A145" s="917" t="s">
        <v>2505</v>
      </c>
      <c r="B145" s="747" t="s">
        <v>1131</v>
      </c>
      <c r="C145" s="925">
        <v>46076.596149700003</v>
      </c>
      <c r="D145" s="747" t="s">
        <v>216</v>
      </c>
      <c r="E145" s="685"/>
      <c r="F145" s="684"/>
    </row>
    <row r="146" spans="1:6" s="741" customFormat="1" ht="28.5" x14ac:dyDescent="0.2">
      <c r="A146" s="917" t="s">
        <v>2506</v>
      </c>
      <c r="B146" s="747" t="s">
        <v>1132</v>
      </c>
      <c r="C146" s="925">
        <v>8562.8005344999983</v>
      </c>
      <c r="D146" s="747" t="s">
        <v>302</v>
      </c>
      <c r="E146" s="685"/>
      <c r="F146" s="684"/>
    </row>
    <row r="147" spans="1:6" s="741" customFormat="1" ht="42.75" x14ac:dyDescent="0.2">
      <c r="A147" s="917" t="s">
        <v>2507</v>
      </c>
      <c r="B147" s="747" t="s">
        <v>1133</v>
      </c>
      <c r="C147" s="925">
        <v>11677.036443999999</v>
      </c>
      <c r="D147" s="747" t="s">
        <v>391</v>
      </c>
      <c r="E147" s="685"/>
      <c r="F147" s="684"/>
    </row>
    <row r="148" spans="1:6" s="741" customFormat="1" ht="57" x14ac:dyDescent="0.2">
      <c r="A148" s="917" t="s">
        <v>2508</v>
      </c>
      <c r="B148" s="747" t="s">
        <v>1134</v>
      </c>
      <c r="C148" s="925">
        <v>312014.76944959996</v>
      </c>
      <c r="D148" s="747" t="s">
        <v>42</v>
      </c>
      <c r="E148" s="685"/>
      <c r="F148" s="684"/>
    </row>
    <row r="149" spans="1:6" s="741" customFormat="1" ht="28.5" x14ac:dyDescent="0.2">
      <c r="A149" s="917" t="s">
        <v>2509</v>
      </c>
      <c r="B149" s="747" t="s">
        <v>3100</v>
      </c>
      <c r="C149" s="925">
        <v>15857.834771</v>
      </c>
      <c r="D149" s="747" t="s">
        <v>256</v>
      </c>
      <c r="E149" s="685"/>
      <c r="F149" s="684"/>
    </row>
    <row r="150" spans="1:6" s="741" customFormat="1" ht="42.75" x14ac:dyDescent="0.2">
      <c r="A150" s="917" t="s">
        <v>2510</v>
      </c>
      <c r="B150" s="747" t="s">
        <v>1135</v>
      </c>
      <c r="C150" s="925">
        <v>84.709308699999994</v>
      </c>
      <c r="D150" s="747" t="s">
        <v>4</v>
      </c>
      <c r="E150" s="685"/>
      <c r="F150" s="684"/>
    </row>
    <row r="151" spans="1:6" s="741" customFormat="1" ht="28.5" x14ac:dyDescent="0.2">
      <c r="A151" s="917" t="s">
        <v>2511</v>
      </c>
      <c r="B151" s="747" t="s">
        <v>1136</v>
      </c>
      <c r="C151" s="925">
        <v>4796.0297580000006</v>
      </c>
      <c r="D151" s="747" t="s">
        <v>37</v>
      </c>
      <c r="E151" s="685"/>
      <c r="F151" s="684"/>
    </row>
    <row r="152" spans="1:6" s="741" customFormat="1" ht="28.5" x14ac:dyDescent="0.2">
      <c r="A152" s="917" t="s">
        <v>2512</v>
      </c>
      <c r="B152" s="747" t="s">
        <v>1137</v>
      </c>
      <c r="C152" s="925">
        <v>7515.2356006999998</v>
      </c>
      <c r="D152" s="747" t="s">
        <v>254</v>
      </c>
      <c r="E152" s="685"/>
      <c r="F152" s="684"/>
    </row>
    <row r="153" spans="1:6" s="741" customFormat="1" ht="28.5" x14ac:dyDescent="0.2">
      <c r="A153" s="917" t="s">
        <v>2513</v>
      </c>
      <c r="B153" s="747" t="s">
        <v>1138</v>
      </c>
      <c r="C153" s="925">
        <v>1337933.2849979999</v>
      </c>
      <c r="D153" s="747" t="s">
        <v>10</v>
      </c>
      <c r="E153" s="685"/>
      <c r="F153" s="684"/>
    </row>
    <row r="154" spans="1:6" s="741" customFormat="1" ht="28.5" x14ac:dyDescent="0.2">
      <c r="A154" s="917" t="s">
        <v>2514</v>
      </c>
      <c r="B154" s="747" t="s">
        <v>3101</v>
      </c>
      <c r="C154" s="925">
        <v>25747.6014316</v>
      </c>
      <c r="D154" s="747" t="s">
        <v>206</v>
      </c>
      <c r="E154" s="685"/>
      <c r="F154" s="684"/>
    </row>
    <row r="155" spans="1:6" s="741" customFormat="1" ht="42.75" x14ac:dyDescent="0.2">
      <c r="A155" s="917" t="s">
        <v>2515</v>
      </c>
      <c r="B155" s="747" t="s">
        <v>1139</v>
      </c>
      <c r="C155" s="925">
        <v>61229.902340300003</v>
      </c>
      <c r="D155" s="747" t="s">
        <v>420</v>
      </c>
      <c r="E155" s="685"/>
      <c r="F155" s="684"/>
    </row>
    <row r="156" spans="1:6" s="741" customFormat="1" ht="28.5" x14ac:dyDescent="0.2">
      <c r="A156" s="917" t="s">
        <v>2516</v>
      </c>
      <c r="B156" s="747" t="s">
        <v>1140</v>
      </c>
      <c r="C156" s="925">
        <v>358319.08780490002</v>
      </c>
      <c r="D156" s="747" t="s">
        <v>38</v>
      </c>
      <c r="E156" s="685"/>
      <c r="F156" s="684"/>
    </row>
    <row r="157" spans="1:6" s="741" customFormat="1" ht="28.5" x14ac:dyDescent="0.2">
      <c r="A157" s="917" t="s">
        <v>2517</v>
      </c>
      <c r="B157" s="747" t="s">
        <v>1141</v>
      </c>
      <c r="C157" s="925">
        <v>2450.4448634999999</v>
      </c>
      <c r="D157" s="747" t="s">
        <v>373</v>
      </c>
      <c r="E157" s="685"/>
      <c r="F157" s="684"/>
    </row>
    <row r="158" spans="1:6" s="741" customFormat="1" ht="28.5" x14ac:dyDescent="0.2">
      <c r="A158" s="917" t="s">
        <v>2518</v>
      </c>
      <c r="B158" s="747" t="s">
        <v>1142</v>
      </c>
      <c r="C158" s="925">
        <v>1064.8102088999999</v>
      </c>
      <c r="D158" s="747" t="s">
        <v>579</v>
      </c>
      <c r="E158" s="685"/>
      <c r="F158" s="684"/>
    </row>
    <row r="159" spans="1:6" s="741" customFormat="1" ht="42.75" x14ac:dyDescent="0.2">
      <c r="A159" s="917" t="s">
        <v>2519</v>
      </c>
      <c r="B159" s="747" t="s">
        <v>1563</v>
      </c>
      <c r="C159" s="925">
        <v>664.45161910000002</v>
      </c>
      <c r="D159" s="747" t="s">
        <v>1564</v>
      </c>
      <c r="E159" s="685"/>
      <c r="F159" s="684"/>
    </row>
    <row r="160" spans="1:6" s="741" customFormat="1" ht="42.75" x14ac:dyDescent="0.2">
      <c r="A160" s="917" t="s">
        <v>2520</v>
      </c>
      <c r="B160" s="747" t="s">
        <v>1143</v>
      </c>
      <c r="C160" s="925">
        <v>28509.589085600001</v>
      </c>
      <c r="D160" s="747" t="s">
        <v>654</v>
      </c>
      <c r="E160" s="685"/>
      <c r="F160" s="684"/>
    </row>
    <row r="161" spans="1:6" s="741" customFormat="1" ht="42.75" x14ac:dyDescent="0.2">
      <c r="A161" s="917" t="s">
        <v>2521</v>
      </c>
      <c r="B161" s="747" t="s">
        <v>3102</v>
      </c>
      <c r="C161" s="925">
        <v>43590.555804300006</v>
      </c>
      <c r="D161" s="747" t="s">
        <v>599</v>
      </c>
      <c r="E161" s="685"/>
      <c r="F161" s="684"/>
    </row>
    <row r="162" spans="1:6" s="741" customFormat="1" ht="28.5" x14ac:dyDescent="0.2">
      <c r="A162" s="917" t="s">
        <v>2522</v>
      </c>
      <c r="B162" s="747" t="s">
        <v>1144</v>
      </c>
      <c r="C162" s="925">
        <v>2743.0100898999999</v>
      </c>
      <c r="D162" s="747" t="s">
        <v>825</v>
      </c>
      <c r="E162" s="685"/>
      <c r="F162" s="684"/>
    </row>
    <row r="163" spans="1:6" s="741" customFormat="1" ht="42.75" x14ac:dyDescent="0.2">
      <c r="A163" s="917" t="s">
        <v>2523</v>
      </c>
      <c r="B163" s="747" t="s">
        <v>1145</v>
      </c>
      <c r="C163" s="925">
        <v>674.07004700000005</v>
      </c>
      <c r="D163" s="747" t="s">
        <v>866</v>
      </c>
      <c r="E163" s="685"/>
      <c r="F163" s="684"/>
    </row>
    <row r="164" spans="1:6" s="741" customFormat="1" ht="42.75" x14ac:dyDescent="0.2">
      <c r="A164" s="917" t="s">
        <v>2789</v>
      </c>
      <c r="B164" s="747" t="s">
        <v>2790</v>
      </c>
      <c r="C164" s="925">
        <v>616.55299260000004</v>
      </c>
      <c r="D164" s="747" t="s">
        <v>2791</v>
      </c>
      <c r="E164" s="685"/>
      <c r="F164" s="684"/>
    </row>
    <row r="165" spans="1:6" s="741" customFormat="1" ht="42.75" x14ac:dyDescent="0.2">
      <c r="A165" s="917" t="s">
        <v>2524</v>
      </c>
      <c r="B165" s="747" t="s">
        <v>3103</v>
      </c>
      <c r="C165" s="925">
        <v>88.874779899999993</v>
      </c>
      <c r="D165" s="747" t="s">
        <v>316</v>
      </c>
      <c r="E165" s="685"/>
      <c r="F165" s="684"/>
    </row>
    <row r="166" spans="1:6" s="741" customFormat="1" ht="42.75" x14ac:dyDescent="0.2">
      <c r="A166" s="917" t="s">
        <v>2525</v>
      </c>
      <c r="B166" s="747" t="s">
        <v>1146</v>
      </c>
      <c r="C166" s="925">
        <v>6768.7922792999998</v>
      </c>
      <c r="D166" s="747" t="s">
        <v>671</v>
      </c>
      <c r="E166" s="685"/>
      <c r="F166" s="684"/>
    </row>
    <row r="167" spans="1:6" s="741" customFormat="1" ht="28.5" x14ac:dyDescent="0.2">
      <c r="A167" s="917" t="s">
        <v>2526</v>
      </c>
      <c r="B167" s="747" t="s">
        <v>1147</v>
      </c>
      <c r="C167" s="925">
        <v>688.99967340000001</v>
      </c>
      <c r="D167" s="747" t="s">
        <v>884</v>
      </c>
      <c r="E167" s="685"/>
      <c r="F167" s="684"/>
    </row>
    <row r="168" spans="1:6" s="741" customFormat="1" ht="28.5" x14ac:dyDescent="0.2">
      <c r="A168" s="917" t="s">
        <v>2527</v>
      </c>
      <c r="B168" s="747" t="s">
        <v>1148</v>
      </c>
      <c r="C168" s="925">
        <v>11.5950039</v>
      </c>
      <c r="D168" s="747" t="s">
        <v>899</v>
      </c>
      <c r="E168" s="685"/>
      <c r="F168" s="684"/>
    </row>
    <row r="169" spans="1:6" s="741" customFormat="1" ht="28.5" x14ac:dyDescent="0.2">
      <c r="A169" s="917" t="s">
        <v>2528</v>
      </c>
      <c r="B169" s="747" t="s">
        <v>1149</v>
      </c>
      <c r="C169" s="925">
        <v>142.06695769999999</v>
      </c>
      <c r="D169" s="747" t="s">
        <v>1150</v>
      </c>
      <c r="E169" s="685"/>
      <c r="F169" s="684"/>
    </row>
    <row r="170" spans="1:6" s="741" customFormat="1" ht="71.25" x14ac:dyDescent="0.2">
      <c r="A170" s="917" t="s">
        <v>2529</v>
      </c>
      <c r="B170" s="747" t="s">
        <v>1151</v>
      </c>
      <c r="C170" s="925">
        <v>16565.907637299999</v>
      </c>
      <c r="D170" s="747" t="s">
        <v>1152</v>
      </c>
      <c r="E170" s="685"/>
      <c r="F170" s="684"/>
    </row>
    <row r="171" spans="1:6" s="741" customFormat="1" ht="42.75" x14ac:dyDescent="0.2">
      <c r="A171" s="917" t="s">
        <v>2530</v>
      </c>
      <c r="B171" s="747" t="s">
        <v>1153</v>
      </c>
      <c r="C171" s="925">
        <v>63841.3148946</v>
      </c>
      <c r="D171" s="747" t="s">
        <v>3052</v>
      </c>
      <c r="E171" s="685"/>
      <c r="F171" s="684"/>
    </row>
    <row r="172" spans="1:6" s="741" customFormat="1" ht="42.75" x14ac:dyDescent="0.2">
      <c r="A172" s="917" t="s">
        <v>2531</v>
      </c>
      <c r="B172" s="747" t="s">
        <v>1539</v>
      </c>
      <c r="C172" s="925">
        <v>1301.9565384</v>
      </c>
      <c r="D172" s="747" t="s">
        <v>3053</v>
      </c>
      <c r="E172" s="685"/>
      <c r="F172" s="684"/>
    </row>
    <row r="173" spans="1:6" s="741" customFormat="1" ht="42.75" x14ac:dyDescent="0.2">
      <c r="A173" s="917" t="s">
        <v>2532</v>
      </c>
      <c r="B173" s="747" t="s">
        <v>1154</v>
      </c>
      <c r="C173" s="925">
        <v>58476.557242200004</v>
      </c>
      <c r="D173" s="747" t="s">
        <v>919</v>
      </c>
      <c r="E173" s="685"/>
      <c r="F173" s="684"/>
    </row>
    <row r="174" spans="1:6" s="741" customFormat="1" ht="28.5" x14ac:dyDescent="0.2">
      <c r="A174" s="917" t="s">
        <v>2533</v>
      </c>
      <c r="B174" s="747" t="s">
        <v>3104</v>
      </c>
      <c r="C174" s="925">
        <v>471.18664810000001</v>
      </c>
      <c r="D174" s="747" t="s">
        <v>924</v>
      </c>
      <c r="E174" s="685"/>
      <c r="F174" s="684"/>
    </row>
    <row r="175" spans="1:6" s="741" customFormat="1" ht="57" x14ac:dyDescent="0.2">
      <c r="A175" s="917" t="s">
        <v>2534</v>
      </c>
      <c r="B175" s="747" t="s">
        <v>1155</v>
      </c>
      <c r="C175" s="925">
        <v>24651.354447000002</v>
      </c>
      <c r="D175" s="747" t="s">
        <v>925</v>
      </c>
      <c r="E175" s="685"/>
      <c r="F175" s="684"/>
    </row>
    <row r="176" spans="1:6" s="741" customFormat="1" ht="28.5" x14ac:dyDescent="0.2">
      <c r="A176" s="917" t="s">
        <v>2535</v>
      </c>
      <c r="B176" s="747" t="s">
        <v>1156</v>
      </c>
      <c r="C176" s="925">
        <v>7002.4570187999998</v>
      </c>
      <c r="D176" s="747" t="s">
        <v>926</v>
      </c>
      <c r="E176" s="685"/>
      <c r="F176" s="684"/>
    </row>
    <row r="177" spans="1:6" s="741" customFormat="1" ht="57" x14ac:dyDescent="0.2">
      <c r="A177" s="917" t="s">
        <v>2536</v>
      </c>
      <c r="B177" s="747" t="s">
        <v>1157</v>
      </c>
      <c r="C177" s="925">
        <v>58377.607288300002</v>
      </c>
      <c r="D177" s="747" t="s">
        <v>927</v>
      </c>
      <c r="E177" s="685"/>
      <c r="F177" s="684"/>
    </row>
    <row r="178" spans="1:6" s="741" customFormat="1" ht="42.75" x14ac:dyDescent="0.2">
      <c r="A178" s="917" t="s">
        <v>2537</v>
      </c>
      <c r="B178" s="747" t="s">
        <v>1960</v>
      </c>
      <c r="C178" s="925">
        <v>293.23359250000004</v>
      </c>
      <c r="D178" s="747" t="s">
        <v>920</v>
      </c>
      <c r="E178" s="685"/>
      <c r="F178" s="684"/>
    </row>
    <row r="179" spans="1:6" s="741" customFormat="1" ht="42.75" x14ac:dyDescent="0.2">
      <c r="A179" s="917" t="s">
        <v>2538</v>
      </c>
      <c r="B179" s="747" t="s">
        <v>1158</v>
      </c>
      <c r="C179" s="925">
        <v>465.2205027</v>
      </c>
      <c r="D179" s="747" t="s">
        <v>921</v>
      </c>
      <c r="E179" s="685"/>
      <c r="F179" s="684"/>
    </row>
    <row r="180" spans="1:6" s="741" customFormat="1" ht="71.25" x14ac:dyDescent="0.2">
      <c r="A180" s="917" t="s">
        <v>2539</v>
      </c>
      <c r="B180" s="747" t="s">
        <v>1961</v>
      </c>
      <c r="C180" s="925">
        <v>28919.322081300001</v>
      </c>
      <c r="D180" s="747" t="s">
        <v>928</v>
      </c>
      <c r="E180" s="685"/>
      <c r="F180" s="684"/>
    </row>
    <row r="181" spans="1:6" s="741" customFormat="1" ht="42.75" x14ac:dyDescent="0.2">
      <c r="A181" s="917" t="s">
        <v>2540</v>
      </c>
      <c r="B181" s="747" t="s">
        <v>1159</v>
      </c>
      <c r="C181" s="925">
        <v>1923.1949932</v>
      </c>
      <c r="D181" s="747" t="s">
        <v>929</v>
      </c>
      <c r="E181" s="685"/>
      <c r="F181" s="684"/>
    </row>
    <row r="182" spans="1:6" s="741" customFormat="1" ht="42.75" x14ac:dyDescent="0.2">
      <c r="A182" s="917" t="s">
        <v>2541</v>
      </c>
      <c r="B182" s="747" t="s">
        <v>3105</v>
      </c>
      <c r="C182" s="925">
        <v>29439.976087800002</v>
      </c>
      <c r="D182" s="747" t="s">
        <v>922</v>
      </c>
      <c r="E182" s="685"/>
      <c r="F182" s="684"/>
    </row>
    <row r="183" spans="1:6" s="741" customFormat="1" ht="42.75" x14ac:dyDescent="0.2">
      <c r="A183" s="917" t="s">
        <v>3552</v>
      </c>
      <c r="B183" s="747" t="s">
        <v>3555</v>
      </c>
      <c r="C183" s="925">
        <v>11.1876446</v>
      </c>
      <c r="D183" s="747" t="s">
        <v>3358</v>
      </c>
      <c r="E183" s="685"/>
      <c r="F183" s="684"/>
    </row>
    <row r="184" spans="1:6" s="756" customFormat="1" ht="42.75" x14ac:dyDescent="0.2">
      <c r="A184" s="917" t="s">
        <v>2542</v>
      </c>
      <c r="B184" s="755" t="s">
        <v>1513</v>
      </c>
      <c r="C184" s="925">
        <v>326.50627380000003</v>
      </c>
      <c r="D184" s="755" t="s">
        <v>1514</v>
      </c>
      <c r="E184" s="685"/>
      <c r="F184" s="684"/>
    </row>
    <row r="185" spans="1:6" s="741" customFormat="1" ht="15" x14ac:dyDescent="0.2">
      <c r="A185" s="917" t="s">
        <v>2204</v>
      </c>
      <c r="B185" s="747" t="s">
        <v>1160</v>
      </c>
      <c r="C185" s="925">
        <v>44027.089228699995</v>
      </c>
      <c r="D185" s="747" t="s">
        <v>243</v>
      </c>
      <c r="E185" s="685"/>
      <c r="F185" s="684"/>
    </row>
    <row r="186" spans="1:6" s="741" customFormat="1" ht="28.5" x14ac:dyDescent="0.2">
      <c r="A186" s="917" t="s">
        <v>2205</v>
      </c>
      <c r="B186" s="747" t="s">
        <v>3106</v>
      </c>
      <c r="C186" s="925">
        <v>29229.442006499998</v>
      </c>
      <c r="D186" s="747" t="s">
        <v>319</v>
      </c>
      <c r="E186" s="685"/>
      <c r="F186" s="684"/>
    </row>
    <row r="187" spans="1:6" s="741" customFormat="1" ht="28.5" x14ac:dyDescent="0.2">
      <c r="A187" s="917" t="s">
        <v>2792</v>
      </c>
      <c r="B187" s="747" t="s">
        <v>2793</v>
      </c>
      <c r="C187" s="925">
        <v>4202.3425367999998</v>
      </c>
      <c r="D187" s="747" t="s">
        <v>2794</v>
      </c>
      <c r="E187" s="685"/>
      <c r="F187" s="684"/>
    </row>
    <row r="188" spans="1:6" ht="42.75" x14ac:dyDescent="0.2">
      <c r="A188" s="917" t="s">
        <v>2795</v>
      </c>
      <c r="B188" s="747" t="s">
        <v>2796</v>
      </c>
      <c r="C188" s="925">
        <v>14026.775673599999</v>
      </c>
      <c r="D188" s="747" t="s">
        <v>3054</v>
      </c>
      <c r="E188" s="685"/>
      <c r="F188" s="684"/>
    </row>
    <row r="189" spans="1:6" ht="42.75" x14ac:dyDescent="0.2">
      <c r="A189" s="917" t="s">
        <v>3055</v>
      </c>
      <c r="B189" s="747" t="s">
        <v>3107</v>
      </c>
      <c r="C189" s="925">
        <v>4679.6981626000006</v>
      </c>
      <c r="D189" s="747" t="s">
        <v>3056</v>
      </c>
      <c r="E189" s="685"/>
      <c r="F189" s="684"/>
    </row>
    <row r="190" spans="1:6" ht="28.5" x14ac:dyDescent="0.2">
      <c r="A190" s="917" t="s">
        <v>2207</v>
      </c>
      <c r="B190" s="747" t="s">
        <v>2208</v>
      </c>
      <c r="C190" s="925">
        <v>363.33473019999997</v>
      </c>
      <c r="D190" s="747" t="s">
        <v>2209</v>
      </c>
      <c r="E190" s="685"/>
      <c r="F190" s="684"/>
    </row>
    <row r="191" spans="1:6" ht="28.5" x14ac:dyDescent="0.2">
      <c r="A191" s="917" t="s">
        <v>2210</v>
      </c>
      <c r="B191" s="747" t="s">
        <v>3108</v>
      </c>
      <c r="C191" s="925">
        <v>18321.724477699998</v>
      </c>
      <c r="D191" s="747" t="s">
        <v>1161</v>
      </c>
      <c r="E191" s="685"/>
      <c r="F191" s="684"/>
    </row>
    <row r="192" spans="1:6" ht="28.5" x14ac:dyDescent="0.2">
      <c r="A192" s="917" t="s">
        <v>2212</v>
      </c>
      <c r="B192" s="747" t="s">
        <v>1962</v>
      </c>
      <c r="C192" s="925">
        <v>1746.7995129000001</v>
      </c>
      <c r="D192" s="747" t="s">
        <v>21</v>
      </c>
      <c r="E192" s="685"/>
      <c r="F192" s="684"/>
    </row>
    <row r="193" spans="1:6" ht="28.5" x14ac:dyDescent="0.2">
      <c r="A193" s="917" t="s">
        <v>2213</v>
      </c>
      <c r="B193" s="747" t="s">
        <v>1886</v>
      </c>
      <c r="C193" s="925">
        <v>9791.7924934000002</v>
      </c>
      <c r="D193" s="747" t="s">
        <v>1887</v>
      </c>
      <c r="E193" s="685"/>
      <c r="F193" s="684"/>
    </row>
    <row r="194" spans="1:6" ht="28.5" x14ac:dyDescent="0.2">
      <c r="A194" s="917" t="s">
        <v>2214</v>
      </c>
      <c r="B194" s="747" t="s">
        <v>1162</v>
      </c>
      <c r="C194" s="925">
        <v>96568.197794499996</v>
      </c>
      <c r="D194" s="747" t="s">
        <v>3057</v>
      </c>
      <c r="E194" s="685"/>
      <c r="F194" s="684"/>
    </row>
    <row r="195" spans="1:6" ht="42.75" x14ac:dyDescent="0.2">
      <c r="A195" s="917" t="s">
        <v>2543</v>
      </c>
      <c r="B195" s="747" t="s">
        <v>1163</v>
      </c>
      <c r="C195" s="925">
        <v>994.33431659999997</v>
      </c>
      <c r="D195" s="747" t="s">
        <v>1164</v>
      </c>
      <c r="E195" s="685"/>
      <c r="F195" s="684"/>
    </row>
    <row r="196" spans="1:6" ht="28.5" x14ac:dyDescent="0.2">
      <c r="A196" s="917" t="s">
        <v>2544</v>
      </c>
      <c r="B196" s="747" t="s">
        <v>1165</v>
      </c>
      <c r="C196" s="925">
        <v>551.46993200000009</v>
      </c>
      <c r="D196" s="747" t="s">
        <v>1166</v>
      </c>
      <c r="E196" s="685"/>
      <c r="F196" s="684"/>
    </row>
    <row r="197" spans="1:6" ht="15" x14ac:dyDescent="0.2">
      <c r="A197" s="917" t="s">
        <v>2545</v>
      </c>
      <c r="B197" s="747" t="s">
        <v>1167</v>
      </c>
      <c r="C197" s="925">
        <v>13632.632656</v>
      </c>
      <c r="D197" s="747" t="s">
        <v>1168</v>
      </c>
      <c r="E197" s="685"/>
      <c r="F197" s="684"/>
    </row>
    <row r="198" spans="1:6" ht="28.5" x14ac:dyDescent="0.2">
      <c r="A198" s="917" t="s">
        <v>2546</v>
      </c>
      <c r="B198" s="747" t="s">
        <v>1515</v>
      </c>
      <c r="C198" s="925">
        <v>604.89408290000006</v>
      </c>
      <c r="D198" s="747" t="s">
        <v>1516</v>
      </c>
      <c r="E198" s="685"/>
      <c r="F198" s="684"/>
    </row>
    <row r="199" spans="1:6" ht="28.5" x14ac:dyDescent="0.2">
      <c r="A199" s="917" t="s">
        <v>2547</v>
      </c>
      <c r="B199" s="747" t="s">
        <v>1517</v>
      </c>
      <c r="C199" s="925">
        <v>521.65866319999998</v>
      </c>
      <c r="D199" s="747" t="s">
        <v>1518</v>
      </c>
      <c r="E199" s="685"/>
      <c r="F199" s="684"/>
    </row>
    <row r="200" spans="1:6" ht="15" x14ac:dyDescent="0.2">
      <c r="A200" s="917" t="s">
        <v>2548</v>
      </c>
      <c r="B200" s="747" t="s">
        <v>1540</v>
      </c>
      <c r="C200" s="925">
        <v>263.63065449999999</v>
      </c>
      <c r="D200" s="747" t="s">
        <v>1541</v>
      </c>
      <c r="E200" s="685"/>
      <c r="F200" s="684"/>
    </row>
    <row r="201" spans="1:6" ht="42.75" x14ac:dyDescent="0.2">
      <c r="A201" s="917" t="s">
        <v>2549</v>
      </c>
      <c r="B201" s="747" t="s">
        <v>1542</v>
      </c>
      <c r="C201" s="925">
        <v>40.555613399999999</v>
      </c>
      <c r="D201" s="747" t="s">
        <v>1543</v>
      </c>
      <c r="E201" s="685"/>
      <c r="F201" s="684"/>
    </row>
    <row r="202" spans="1:6" ht="15" x14ac:dyDescent="0.2">
      <c r="A202" s="917" t="s">
        <v>2550</v>
      </c>
      <c r="B202" s="747" t="s">
        <v>1544</v>
      </c>
      <c r="C202" s="925">
        <v>141.301433</v>
      </c>
      <c r="D202" s="747" t="s">
        <v>1545</v>
      </c>
      <c r="E202" s="685"/>
      <c r="F202" s="684"/>
    </row>
    <row r="203" spans="1:6" ht="57" x14ac:dyDescent="0.2">
      <c r="A203" s="917" t="s">
        <v>2551</v>
      </c>
      <c r="B203" s="747" t="s">
        <v>3109</v>
      </c>
      <c r="C203" s="925">
        <v>33.072233500000003</v>
      </c>
      <c r="D203" s="747" t="s">
        <v>1546</v>
      </c>
      <c r="E203" s="685"/>
      <c r="F203" s="684"/>
    </row>
    <row r="204" spans="1:6" ht="28.5" x14ac:dyDescent="0.2">
      <c r="A204" s="917" t="s">
        <v>2552</v>
      </c>
      <c r="B204" s="747" t="s">
        <v>1547</v>
      </c>
      <c r="C204" s="925">
        <v>134.0795296</v>
      </c>
      <c r="D204" s="747" t="s">
        <v>1548</v>
      </c>
      <c r="E204" s="685"/>
      <c r="F204" s="684"/>
    </row>
    <row r="205" spans="1:6" ht="28.5" x14ac:dyDescent="0.2">
      <c r="A205" s="917" t="s">
        <v>2553</v>
      </c>
      <c r="B205" s="747" t="s">
        <v>1888</v>
      </c>
      <c r="C205" s="925">
        <v>1102.810886</v>
      </c>
      <c r="D205" s="747" t="s">
        <v>1889</v>
      </c>
      <c r="E205" s="685"/>
      <c r="F205" s="684"/>
    </row>
    <row r="206" spans="1:6" ht="42.75" x14ac:dyDescent="0.2">
      <c r="A206" s="917" t="s">
        <v>2554</v>
      </c>
      <c r="B206" s="747" t="s">
        <v>3110</v>
      </c>
      <c r="C206" s="925">
        <v>1332.5745663999999</v>
      </c>
      <c r="D206" s="747" t="s">
        <v>3058</v>
      </c>
      <c r="E206" s="685"/>
      <c r="F206" s="684"/>
    </row>
    <row r="207" spans="1:6" ht="28.5" x14ac:dyDescent="0.2">
      <c r="A207" s="917" t="s">
        <v>2555</v>
      </c>
      <c r="B207" s="747" t="s">
        <v>2265</v>
      </c>
      <c r="C207" s="925">
        <v>78431.256803700002</v>
      </c>
      <c r="D207" s="747" t="s">
        <v>2266</v>
      </c>
      <c r="E207" s="685"/>
      <c r="F207" s="684"/>
    </row>
    <row r="208" spans="1:6" ht="28.5" x14ac:dyDescent="0.2">
      <c r="A208" s="917" t="s">
        <v>2556</v>
      </c>
      <c r="B208" s="747" t="s">
        <v>2251</v>
      </c>
      <c r="C208" s="925">
        <v>239.5697447</v>
      </c>
      <c r="D208" s="747" t="s">
        <v>2252</v>
      </c>
      <c r="E208" s="685"/>
      <c r="F208" s="684"/>
    </row>
    <row r="209" spans="1:6" ht="28.5" x14ac:dyDescent="0.2">
      <c r="A209" s="917" t="s">
        <v>2557</v>
      </c>
      <c r="B209" s="747" t="s">
        <v>3111</v>
      </c>
      <c r="C209" s="925">
        <v>1464.4545615999998</v>
      </c>
      <c r="D209" s="747" t="s">
        <v>2267</v>
      </c>
      <c r="E209" s="685"/>
      <c r="F209" s="684"/>
    </row>
    <row r="210" spans="1:6" ht="28.5" x14ac:dyDescent="0.2">
      <c r="A210" s="917" t="s">
        <v>2558</v>
      </c>
      <c r="B210" s="747" t="s">
        <v>3112</v>
      </c>
      <c r="C210" s="925">
        <v>604.86596459999998</v>
      </c>
      <c r="D210" s="747" t="s">
        <v>2264</v>
      </c>
      <c r="E210" s="685"/>
      <c r="F210" s="684"/>
    </row>
    <row r="211" spans="1:6" ht="28.5" x14ac:dyDescent="0.2">
      <c r="A211" s="917" t="s">
        <v>2761</v>
      </c>
      <c r="B211" s="747" t="s">
        <v>2762</v>
      </c>
      <c r="C211" s="925">
        <v>3948.8390589999999</v>
      </c>
      <c r="D211" s="747" t="s">
        <v>2763</v>
      </c>
      <c r="E211" s="685"/>
      <c r="F211" s="684"/>
    </row>
    <row r="212" spans="1:6" ht="28.5" x14ac:dyDescent="0.2">
      <c r="A212" s="917" t="s">
        <v>2798</v>
      </c>
      <c r="B212" s="747" t="s">
        <v>2799</v>
      </c>
      <c r="C212" s="925">
        <v>926.13048209999999</v>
      </c>
      <c r="D212" s="747" t="s">
        <v>2800</v>
      </c>
      <c r="E212" s="685"/>
      <c r="F212" s="684"/>
    </row>
    <row r="213" spans="1:6" ht="28.5" x14ac:dyDescent="0.2">
      <c r="A213" s="917" t="s">
        <v>2801</v>
      </c>
      <c r="B213" s="747" t="s">
        <v>2802</v>
      </c>
      <c r="C213" s="925">
        <v>6697.9134186000001</v>
      </c>
      <c r="D213" s="747" t="s">
        <v>2803</v>
      </c>
      <c r="E213" s="685"/>
      <c r="F213" s="684"/>
    </row>
    <row r="214" spans="1:6" ht="28.5" x14ac:dyDescent="0.2">
      <c r="A214" s="917" t="s">
        <v>2804</v>
      </c>
      <c r="B214" s="747" t="s">
        <v>2805</v>
      </c>
      <c r="C214" s="925">
        <v>187.156904</v>
      </c>
      <c r="D214" s="747" t="s">
        <v>2806</v>
      </c>
      <c r="E214" s="685"/>
      <c r="F214" s="684"/>
    </row>
    <row r="215" spans="1:6" ht="28.5" x14ac:dyDescent="0.2">
      <c r="A215" s="917" t="s">
        <v>2764</v>
      </c>
      <c r="B215" s="747" t="s">
        <v>2765</v>
      </c>
      <c r="C215" s="925">
        <v>260.53046519999998</v>
      </c>
      <c r="D215" s="747" t="s">
        <v>2766</v>
      </c>
      <c r="E215" s="685"/>
      <c r="F215" s="684"/>
    </row>
    <row r="216" spans="1:6" ht="28.5" x14ac:dyDescent="0.2">
      <c r="A216" s="917" t="s">
        <v>2767</v>
      </c>
      <c r="B216" s="747" t="s">
        <v>2768</v>
      </c>
      <c r="C216" s="925">
        <v>486.39333769999996</v>
      </c>
      <c r="D216" s="747" t="s">
        <v>2769</v>
      </c>
      <c r="E216" s="685"/>
      <c r="F216" s="684"/>
    </row>
    <row r="217" spans="1:6" ht="28.5" x14ac:dyDescent="0.2">
      <c r="A217" s="917" t="s">
        <v>2829</v>
      </c>
      <c r="B217" s="747" t="s">
        <v>2830</v>
      </c>
      <c r="C217" s="925">
        <v>1744.9822893999999</v>
      </c>
      <c r="D217" s="747" t="s">
        <v>2831</v>
      </c>
      <c r="E217" s="685"/>
      <c r="F217" s="684"/>
    </row>
    <row r="218" spans="1:6" ht="28.5" x14ac:dyDescent="0.2">
      <c r="A218" s="917" t="s">
        <v>2770</v>
      </c>
      <c r="B218" s="747" t="s">
        <v>2771</v>
      </c>
      <c r="C218" s="925">
        <v>26675.9278753</v>
      </c>
      <c r="D218" s="747" t="s">
        <v>2772</v>
      </c>
      <c r="E218" s="685"/>
      <c r="F218" s="684"/>
    </row>
    <row r="219" spans="1:6" ht="28.5" x14ac:dyDescent="0.2">
      <c r="A219" s="917" t="s">
        <v>2773</v>
      </c>
      <c r="B219" s="747" t="s">
        <v>2774</v>
      </c>
      <c r="C219" s="925">
        <v>12176.490143899999</v>
      </c>
      <c r="D219" s="747" t="s">
        <v>2775</v>
      </c>
      <c r="E219" s="685"/>
      <c r="F219" s="684"/>
    </row>
    <row r="220" spans="1:6" ht="42.75" x14ac:dyDescent="0.2">
      <c r="A220" s="917" t="s">
        <v>2776</v>
      </c>
      <c r="B220" s="747" t="s">
        <v>2777</v>
      </c>
      <c r="C220" s="925">
        <v>1753.765155</v>
      </c>
      <c r="D220" s="747" t="s">
        <v>2778</v>
      </c>
      <c r="E220" s="685"/>
      <c r="F220" s="684"/>
    </row>
    <row r="221" spans="1:6" ht="28.5" x14ac:dyDescent="0.2">
      <c r="A221" s="917" t="s">
        <v>2832</v>
      </c>
      <c r="B221" s="747" t="s">
        <v>2833</v>
      </c>
      <c r="C221" s="925">
        <v>335.27758549999999</v>
      </c>
      <c r="D221" s="747" t="s">
        <v>2834</v>
      </c>
      <c r="E221" s="685"/>
      <c r="F221" s="684"/>
    </row>
    <row r="222" spans="1:6" ht="28.5" x14ac:dyDescent="0.2">
      <c r="A222" s="917" t="s">
        <v>3005</v>
      </c>
      <c r="B222" s="747" t="s">
        <v>3006</v>
      </c>
      <c r="C222" s="925">
        <v>381.27849209999999</v>
      </c>
      <c r="D222" s="747" t="s">
        <v>3007</v>
      </c>
      <c r="E222" s="685"/>
      <c r="F222" s="684"/>
    </row>
    <row r="223" spans="1:6" ht="28.5" x14ac:dyDescent="0.2">
      <c r="A223" s="917" t="s">
        <v>3553</v>
      </c>
      <c r="B223" s="747" t="s">
        <v>3556</v>
      </c>
      <c r="C223" s="925">
        <v>1.653408</v>
      </c>
      <c r="D223" s="747" t="s">
        <v>3548</v>
      </c>
      <c r="E223" s="685"/>
      <c r="F223" s="684"/>
    </row>
    <row r="224" spans="1:6" ht="42.75" x14ac:dyDescent="0.2">
      <c r="A224" s="917" t="s">
        <v>2559</v>
      </c>
      <c r="B224" s="747" t="s">
        <v>1549</v>
      </c>
      <c r="C224" s="925">
        <v>11.997811199999999</v>
      </c>
      <c r="D224" s="747" t="s">
        <v>1550</v>
      </c>
      <c r="E224" s="685"/>
      <c r="F224" s="684"/>
    </row>
    <row r="225" spans="1:6" ht="42.75" x14ac:dyDescent="0.2">
      <c r="A225" s="917" t="s">
        <v>2560</v>
      </c>
      <c r="B225" s="747" t="s">
        <v>1551</v>
      </c>
      <c r="C225" s="925">
        <v>34939.362353699995</v>
      </c>
      <c r="D225" s="747" t="s">
        <v>1552</v>
      </c>
      <c r="E225" s="685"/>
      <c r="F225" s="684"/>
    </row>
    <row r="226" spans="1:6" ht="42.75" x14ac:dyDescent="0.2">
      <c r="A226" s="917" t="s">
        <v>2561</v>
      </c>
      <c r="B226" s="747" t="s">
        <v>1569</v>
      </c>
      <c r="C226" s="925">
        <v>5594.2853830000004</v>
      </c>
      <c r="D226" s="747" t="s">
        <v>3059</v>
      </c>
      <c r="E226" s="685"/>
      <c r="F226" s="684"/>
    </row>
    <row r="227" spans="1:6" ht="42.75" x14ac:dyDescent="0.2">
      <c r="A227" s="917" t="s">
        <v>3008</v>
      </c>
      <c r="B227" s="747" t="s">
        <v>3113</v>
      </c>
      <c r="C227" s="925">
        <v>28.285891199999998</v>
      </c>
      <c r="D227" s="747" t="s">
        <v>3060</v>
      </c>
      <c r="E227" s="685"/>
      <c r="F227" s="684"/>
    </row>
    <row r="228" spans="1:6" ht="42.75" x14ac:dyDescent="0.2">
      <c r="A228" s="917" t="s">
        <v>2562</v>
      </c>
      <c r="B228" s="747" t="s">
        <v>3114</v>
      </c>
      <c r="C228" s="925">
        <v>1282.6682370999999</v>
      </c>
      <c r="D228" s="747" t="s">
        <v>1963</v>
      </c>
      <c r="E228" s="685"/>
      <c r="F228" s="684"/>
    </row>
    <row r="229" spans="1:6" ht="28.5" x14ac:dyDescent="0.2">
      <c r="A229" s="917" t="s">
        <v>2563</v>
      </c>
      <c r="B229" s="747" t="s">
        <v>2101</v>
      </c>
      <c r="C229" s="925">
        <v>267.08725959999998</v>
      </c>
      <c r="D229" s="747" t="s">
        <v>2102</v>
      </c>
      <c r="E229" s="685"/>
      <c r="F229" s="684"/>
    </row>
    <row r="230" spans="1:6" ht="42.75" x14ac:dyDescent="0.2">
      <c r="A230" s="917" t="s">
        <v>3061</v>
      </c>
      <c r="B230" s="747" t="s">
        <v>3115</v>
      </c>
      <c r="C230" s="925">
        <v>26.962170999999998</v>
      </c>
      <c r="D230" s="747" t="s">
        <v>3062</v>
      </c>
      <c r="E230" s="685"/>
      <c r="F230" s="684"/>
    </row>
    <row r="231" spans="1:6" ht="71.25" x14ac:dyDescent="0.2">
      <c r="A231" s="917" t="s">
        <v>2807</v>
      </c>
      <c r="B231" s="747" t="s">
        <v>2808</v>
      </c>
      <c r="C231" s="925">
        <v>1307.5250978000001</v>
      </c>
      <c r="D231" s="747" t="s">
        <v>2809</v>
      </c>
      <c r="E231" s="685"/>
      <c r="F231" s="684"/>
    </row>
    <row r="232" spans="1:6" ht="28.5" x14ac:dyDescent="0.2">
      <c r="A232" s="917" t="s">
        <v>1825</v>
      </c>
      <c r="B232" s="747" t="s">
        <v>2810</v>
      </c>
      <c r="C232" s="925">
        <v>19373.416994800002</v>
      </c>
      <c r="D232" s="747" t="s">
        <v>3063</v>
      </c>
      <c r="E232" s="685"/>
      <c r="F232" s="684"/>
    </row>
    <row r="233" spans="1:6" ht="42.75" x14ac:dyDescent="0.2">
      <c r="A233" s="917" t="s">
        <v>1828</v>
      </c>
      <c r="B233" s="747" t="s">
        <v>2811</v>
      </c>
      <c r="C233" s="925">
        <v>387.19540620000004</v>
      </c>
      <c r="D233" s="747" t="s">
        <v>2812</v>
      </c>
      <c r="E233" s="685"/>
      <c r="F233" s="684"/>
    </row>
    <row r="234" spans="1:6" ht="28.5" x14ac:dyDescent="0.2">
      <c r="A234" s="917" t="s">
        <v>3064</v>
      </c>
      <c r="B234" s="747" t="s">
        <v>3116</v>
      </c>
      <c r="C234" s="925">
        <v>19102.527611099998</v>
      </c>
      <c r="D234" s="747" t="s">
        <v>3065</v>
      </c>
      <c r="E234" s="685"/>
      <c r="F234" s="684"/>
    </row>
    <row r="235" spans="1:6" ht="42.75" x14ac:dyDescent="0.2">
      <c r="A235" s="917" t="s">
        <v>3066</v>
      </c>
      <c r="B235" s="747" t="s">
        <v>3117</v>
      </c>
      <c r="C235" s="925">
        <v>24543.881758900003</v>
      </c>
      <c r="D235" s="747" t="s">
        <v>3067</v>
      </c>
      <c r="E235" s="685"/>
      <c r="F235" s="684"/>
    </row>
    <row r="236" spans="1:6" ht="28.5" x14ac:dyDescent="0.2">
      <c r="A236" s="917" t="s">
        <v>3068</v>
      </c>
      <c r="B236" s="747" t="s">
        <v>3118</v>
      </c>
      <c r="C236" s="925">
        <v>382.56267759999997</v>
      </c>
      <c r="D236" s="747" t="s">
        <v>3069</v>
      </c>
      <c r="E236" s="685"/>
      <c r="F236" s="684"/>
    </row>
    <row r="237" spans="1:6" ht="28.5" x14ac:dyDescent="0.2">
      <c r="A237" s="917" t="s">
        <v>3070</v>
      </c>
      <c r="B237" s="747" t="s">
        <v>3119</v>
      </c>
      <c r="C237" s="925">
        <v>417.53223729999996</v>
      </c>
      <c r="D237" s="747" t="s">
        <v>3071</v>
      </c>
      <c r="E237" s="685"/>
      <c r="F237" s="684"/>
    </row>
    <row r="238" spans="1:6" ht="42.75" x14ac:dyDescent="0.2">
      <c r="A238" s="917" t="s">
        <v>3072</v>
      </c>
      <c r="B238" s="747" t="s">
        <v>3120</v>
      </c>
      <c r="C238" s="925">
        <v>46.8957756</v>
      </c>
      <c r="D238" s="747" t="s">
        <v>3073</v>
      </c>
      <c r="E238" s="685"/>
      <c r="F238" s="684"/>
    </row>
    <row r="239" spans="1:6" ht="28.5" x14ac:dyDescent="0.2">
      <c r="A239" s="918" t="s">
        <v>3074</v>
      </c>
      <c r="B239" s="748" t="s">
        <v>3121</v>
      </c>
      <c r="C239" s="926">
        <v>8.5755740000000014</v>
      </c>
      <c r="D239" s="748" t="s">
        <v>3075</v>
      </c>
      <c r="E239" s="685"/>
      <c r="F239" s="684"/>
    </row>
    <row r="240" spans="1:6" ht="15" x14ac:dyDescent="0.2">
      <c r="A240" s="749"/>
      <c r="B240" s="750"/>
      <c r="C240" s="751"/>
      <c r="D240" s="750"/>
      <c r="E240" s="685"/>
      <c r="F240" s="684"/>
    </row>
    <row r="241" spans="1:1" s="667" customFormat="1" x14ac:dyDescent="0.2">
      <c r="A241" s="687" t="s">
        <v>3037</v>
      </c>
    </row>
    <row r="242" spans="1:1" s="667" customFormat="1" x14ac:dyDescent="0.2">
      <c r="A242" s="687" t="s">
        <v>3036</v>
      </c>
    </row>
  </sheetData>
  <mergeCells count="10">
    <mergeCell ref="A2:B2"/>
    <mergeCell ref="C2:D2"/>
    <mergeCell ref="C3:D3"/>
    <mergeCell ref="A4:B4"/>
    <mergeCell ref="C4:D4"/>
    <mergeCell ref="A5:B5"/>
    <mergeCell ref="C5:D5"/>
    <mergeCell ref="A6:B6"/>
    <mergeCell ref="C6:D6"/>
    <mergeCell ref="A3:B3"/>
  </mergeCells>
  <phoneticPr fontId="0" type="noConversion"/>
  <printOptions horizontalCentered="1"/>
  <pageMargins left="0.39370078740157483" right="0.31496062992125984" top="0.47244094488188981" bottom="0.35433070866141736" header="0.31496062992125984" footer="0.15748031496062992"/>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7" tint="0.59999389629810485"/>
  </sheetPr>
  <dimension ref="A1:G36"/>
  <sheetViews>
    <sheetView view="pageBreakPreview" zoomScaleNormal="100" zoomScaleSheetLayoutView="100" workbookViewId="0">
      <selection activeCell="D12" sqref="D12"/>
    </sheetView>
  </sheetViews>
  <sheetFormatPr defaultRowHeight="12.75" x14ac:dyDescent="0.2"/>
  <cols>
    <col min="1" max="2" width="9.5703125" style="476" customWidth="1"/>
    <col min="3" max="3" width="31.5703125" style="476" customWidth="1"/>
    <col min="4" max="4" width="16.140625" style="476" customWidth="1"/>
    <col min="5" max="5" width="36.5703125" style="476" customWidth="1"/>
    <col min="6" max="6" width="4.7109375" style="476" customWidth="1"/>
    <col min="7" max="7" width="10.7109375" style="476" bestFit="1" customWidth="1"/>
    <col min="8" max="16384" width="9.140625" style="476"/>
  </cols>
  <sheetData>
    <row r="1" spans="1:7" s="258" customFormat="1" ht="33.75" customHeight="1" x14ac:dyDescent="0.2">
      <c r="A1" s="955" t="s">
        <v>1169</v>
      </c>
      <c r="B1" s="955"/>
      <c r="C1" s="955"/>
      <c r="D1" s="956" t="s">
        <v>729</v>
      </c>
      <c r="E1" s="956"/>
    </row>
    <row r="2" spans="1:7" s="258" customFormat="1" ht="14.85" customHeight="1" x14ac:dyDescent="0.2">
      <c r="A2" s="957" t="s">
        <v>1170</v>
      </c>
      <c r="B2" s="957"/>
      <c r="C2" s="957"/>
      <c r="D2" s="958" t="s">
        <v>1171</v>
      </c>
      <c r="E2" s="958"/>
    </row>
    <row r="3" spans="1:7" s="258" customFormat="1" ht="15.95" customHeight="1" x14ac:dyDescent="0.2">
      <c r="A3" s="957" t="s">
        <v>3557</v>
      </c>
      <c r="B3" s="957"/>
      <c r="C3" s="957"/>
      <c r="D3" s="958" t="s">
        <v>3558</v>
      </c>
      <c r="E3" s="958"/>
    </row>
    <row r="4" spans="1:7" s="258" customFormat="1" ht="24.75" customHeight="1" x14ac:dyDescent="0.2">
      <c r="A4" s="950" t="s">
        <v>148</v>
      </c>
      <c r="B4" s="950"/>
      <c r="C4" s="950"/>
      <c r="D4" s="951" t="s">
        <v>480</v>
      </c>
      <c r="E4" s="951"/>
    </row>
    <row r="5" spans="1:7" s="258" customFormat="1" ht="21.4" customHeight="1" x14ac:dyDescent="0.2">
      <c r="A5" s="953" t="s">
        <v>1172</v>
      </c>
      <c r="B5" s="953" t="s">
        <v>1173</v>
      </c>
      <c r="C5" s="952" t="s">
        <v>507</v>
      </c>
      <c r="D5" s="952" t="s">
        <v>3459</v>
      </c>
      <c r="E5" s="954" t="s">
        <v>47</v>
      </c>
    </row>
    <row r="6" spans="1:7" s="258" customFormat="1" ht="45.75" customHeight="1" x14ac:dyDescent="0.2">
      <c r="A6" s="953"/>
      <c r="B6" s="953"/>
      <c r="C6" s="952"/>
      <c r="D6" s="952"/>
      <c r="E6" s="954"/>
    </row>
    <row r="7" spans="1:7" s="258" customFormat="1" ht="14.25" customHeight="1" x14ac:dyDescent="0.2">
      <c r="A7" s="262">
        <v>1</v>
      </c>
      <c r="B7" s="262">
        <v>2</v>
      </c>
      <c r="C7" s="262">
        <v>3</v>
      </c>
      <c r="D7" s="375">
        <v>4</v>
      </c>
      <c r="E7" s="262">
        <v>5</v>
      </c>
    </row>
    <row r="8" spans="1:7" s="258" customFormat="1" x14ac:dyDescent="0.2">
      <c r="A8" s="561"/>
      <c r="B8" s="561"/>
      <c r="C8" s="560" t="s">
        <v>317</v>
      </c>
      <c r="D8" s="767">
        <v>13503207.375896651</v>
      </c>
      <c r="E8" s="560" t="s">
        <v>235</v>
      </c>
      <c r="G8" s="671"/>
    </row>
    <row r="9" spans="1:7" s="258" customFormat="1" x14ac:dyDescent="0.2">
      <c r="A9" s="563" t="s">
        <v>685</v>
      </c>
      <c r="B9" s="564"/>
      <c r="C9" s="565" t="s">
        <v>601</v>
      </c>
      <c r="D9" s="768">
        <v>10933631.2506309</v>
      </c>
      <c r="E9" s="565" t="s">
        <v>346</v>
      </c>
    </row>
    <row r="10" spans="1:7" s="258" customFormat="1" x14ac:dyDescent="0.2">
      <c r="A10" s="566" t="s">
        <v>685</v>
      </c>
      <c r="B10" s="567" t="s">
        <v>570</v>
      </c>
      <c r="C10" s="562" t="s">
        <v>602</v>
      </c>
      <c r="D10" s="769">
        <v>1844174.7738761699</v>
      </c>
      <c r="E10" s="562" t="s">
        <v>368</v>
      </c>
    </row>
    <row r="11" spans="1:7" s="258" customFormat="1" x14ac:dyDescent="0.2">
      <c r="A11" s="568"/>
      <c r="B11" s="567" t="s">
        <v>571</v>
      </c>
      <c r="C11" s="562" t="s">
        <v>1174</v>
      </c>
      <c r="D11" s="769">
        <v>145880.69454431999</v>
      </c>
      <c r="E11" s="562" t="s">
        <v>567</v>
      </c>
    </row>
    <row r="12" spans="1:7" s="258" customFormat="1" ht="63.75" x14ac:dyDescent="0.2">
      <c r="A12" s="568"/>
      <c r="B12" s="567" t="s">
        <v>194</v>
      </c>
      <c r="C12" s="562" t="s">
        <v>1338</v>
      </c>
      <c r="D12" s="769">
        <v>64622.697906330002</v>
      </c>
      <c r="E12" s="562" t="s">
        <v>1339</v>
      </c>
    </row>
    <row r="13" spans="1:7" s="258" customFormat="1" x14ac:dyDescent="0.2">
      <c r="A13" s="568"/>
      <c r="B13" s="567" t="s">
        <v>164</v>
      </c>
      <c r="C13" s="562" t="s">
        <v>1340</v>
      </c>
      <c r="D13" s="769">
        <v>255505.40168076</v>
      </c>
      <c r="E13" s="562" t="s">
        <v>1341</v>
      </c>
    </row>
    <row r="14" spans="1:7" s="258" customFormat="1" ht="25.5" x14ac:dyDescent="0.2">
      <c r="A14" s="568"/>
      <c r="B14" s="567" t="s">
        <v>12</v>
      </c>
      <c r="C14" s="562" t="s">
        <v>1762</v>
      </c>
      <c r="D14" s="769">
        <v>2265839.3923605001</v>
      </c>
      <c r="E14" s="562" t="s">
        <v>1763</v>
      </c>
    </row>
    <row r="15" spans="1:7" s="258" customFormat="1" x14ac:dyDescent="0.2">
      <c r="A15" s="568"/>
      <c r="B15" s="567" t="s">
        <v>1175</v>
      </c>
      <c r="C15" s="562" t="s">
        <v>43</v>
      </c>
      <c r="D15" s="769">
        <v>813277.45945815998</v>
      </c>
      <c r="E15" s="562" t="s">
        <v>665</v>
      </c>
    </row>
    <row r="16" spans="1:7" s="258" customFormat="1" ht="25.5" x14ac:dyDescent="0.2">
      <c r="A16" s="568"/>
      <c r="B16" s="567" t="s">
        <v>221</v>
      </c>
      <c r="C16" s="562" t="s">
        <v>1176</v>
      </c>
      <c r="D16" s="769">
        <v>514782.97888854</v>
      </c>
      <c r="E16" s="562" t="s">
        <v>820</v>
      </c>
    </row>
    <row r="17" spans="1:5" s="258" customFormat="1" ht="25.5" x14ac:dyDescent="0.2">
      <c r="A17" s="568"/>
      <c r="B17" s="567" t="s">
        <v>222</v>
      </c>
      <c r="C17" s="562" t="s">
        <v>1177</v>
      </c>
      <c r="D17" s="769">
        <v>191768.39564546</v>
      </c>
      <c r="E17" s="562" t="s">
        <v>774</v>
      </c>
    </row>
    <row r="18" spans="1:5" s="258" customFormat="1" x14ac:dyDescent="0.2">
      <c r="A18" s="568"/>
      <c r="B18" s="567" t="s">
        <v>223</v>
      </c>
      <c r="C18" s="562" t="s">
        <v>1764</v>
      </c>
      <c r="D18" s="769">
        <v>571646.16312845994</v>
      </c>
      <c r="E18" s="562" t="s">
        <v>1765</v>
      </c>
    </row>
    <row r="19" spans="1:5" s="258" customFormat="1" ht="25.5" x14ac:dyDescent="0.2">
      <c r="A19" s="568"/>
      <c r="B19" s="567" t="s">
        <v>1178</v>
      </c>
      <c r="C19" s="562" t="s">
        <v>683</v>
      </c>
      <c r="D19" s="769">
        <v>3113880.6025857301</v>
      </c>
      <c r="E19" s="562" t="s">
        <v>291</v>
      </c>
    </row>
    <row r="20" spans="1:5" s="258" customFormat="1" ht="25.5" x14ac:dyDescent="0.2">
      <c r="A20" s="568"/>
      <c r="B20" s="567" t="s">
        <v>1180</v>
      </c>
      <c r="C20" s="562" t="s">
        <v>1343</v>
      </c>
      <c r="D20" s="769">
        <v>17357.486488850001</v>
      </c>
      <c r="E20" s="562" t="s">
        <v>1344</v>
      </c>
    </row>
    <row r="21" spans="1:5" s="258" customFormat="1" x14ac:dyDescent="0.2">
      <c r="A21" s="568"/>
      <c r="B21" s="567" t="s">
        <v>1735</v>
      </c>
      <c r="C21" s="562" t="s">
        <v>1760</v>
      </c>
      <c r="D21" s="769">
        <v>1134895.20406762</v>
      </c>
      <c r="E21" s="562" t="s">
        <v>1761</v>
      </c>
    </row>
    <row r="22" spans="1:5" s="258" customFormat="1" x14ac:dyDescent="0.2">
      <c r="A22" s="563" t="s">
        <v>224</v>
      </c>
      <c r="B22" s="564"/>
      <c r="C22" s="565" t="s">
        <v>1181</v>
      </c>
      <c r="D22" s="768">
        <v>1900868.43913275</v>
      </c>
      <c r="E22" s="565" t="s">
        <v>193</v>
      </c>
    </row>
    <row r="23" spans="1:5" s="258" customFormat="1" ht="38.25" x14ac:dyDescent="0.2">
      <c r="A23" s="566" t="s">
        <v>224</v>
      </c>
      <c r="B23" s="567" t="s">
        <v>339</v>
      </c>
      <c r="C23" s="562" t="s">
        <v>1345</v>
      </c>
      <c r="D23" s="769">
        <v>385154.95833042002</v>
      </c>
      <c r="E23" s="562" t="s">
        <v>1346</v>
      </c>
    </row>
    <row r="24" spans="1:5" s="258" customFormat="1" x14ac:dyDescent="0.2">
      <c r="A24" s="568"/>
      <c r="B24" s="567" t="s">
        <v>168</v>
      </c>
      <c r="C24" s="562" t="s">
        <v>1347</v>
      </c>
      <c r="D24" s="769">
        <v>244773.92728907999</v>
      </c>
      <c r="E24" s="562" t="s">
        <v>1348</v>
      </c>
    </row>
    <row r="25" spans="1:5" s="258" customFormat="1" ht="25.5" x14ac:dyDescent="0.2">
      <c r="A25" s="568"/>
      <c r="B25" s="567" t="s">
        <v>169</v>
      </c>
      <c r="C25" s="562" t="s">
        <v>1349</v>
      </c>
      <c r="D25" s="769">
        <v>1270939.5535132501</v>
      </c>
      <c r="E25" s="562" t="s">
        <v>1350</v>
      </c>
    </row>
    <row r="26" spans="1:5" s="258" customFormat="1" x14ac:dyDescent="0.2">
      <c r="A26" s="563" t="s">
        <v>345</v>
      </c>
      <c r="B26" s="564"/>
      <c r="C26" s="565" t="s">
        <v>533</v>
      </c>
      <c r="D26" s="768">
        <v>305824.88492699998</v>
      </c>
      <c r="E26" s="565" t="s">
        <v>1183</v>
      </c>
    </row>
    <row r="27" spans="1:5" s="258" customFormat="1" x14ac:dyDescent="0.2">
      <c r="A27" s="566" t="s">
        <v>345</v>
      </c>
      <c r="B27" s="567" t="s">
        <v>3249</v>
      </c>
      <c r="C27" s="562" t="s">
        <v>3250</v>
      </c>
      <c r="D27" s="769">
        <v>305177.62598100002</v>
      </c>
      <c r="E27" s="562" t="s">
        <v>3251</v>
      </c>
    </row>
    <row r="28" spans="1:5" s="258" customFormat="1" x14ac:dyDescent="0.2">
      <c r="A28" s="568"/>
      <c r="B28" s="567" t="s">
        <v>1184</v>
      </c>
      <c r="C28" s="562" t="s">
        <v>7</v>
      </c>
      <c r="D28" s="769">
        <v>647.25894600000004</v>
      </c>
      <c r="E28" s="562" t="s">
        <v>6</v>
      </c>
    </row>
    <row r="29" spans="1:5" s="258" customFormat="1" ht="25.5" customHeight="1" x14ac:dyDescent="0.2">
      <c r="A29" s="563" t="s">
        <v>619</v>
      </c>
      <c r="B29" s="564"/>
      <c r="C29" s="565" t="s">
        <v>73</v>
      </c>
      <c r="D29" s="768">
        <v>303713.35457551997</v>
      </c>
      <c r="E29" s="565" t="s">
        <v>632</v>
      </c>
    </row>
    <row r="30" spans="1:5" s="258" customFormat="1" x14ac:dyDescent="0.2">
      <c r="A30" s="566" t="s">
        <v>619</v>
      </c>
      <c r="B30" s="567" t="s">
        <v>1185</v>
      </c>
      <c r="C30" s="562" t="s">
        <v>73</v>
      </c>
      <c r="D30" s="769">
        <v>292570.58463314001</v>
      </c>
      <c r="E30" s="562" t="s">
        <v>632</v>
      </c>
    </row>
    <row r="31" spans="1:5" s="258" customFormat="1" ht="25.5" x14ac:dyDescent="0.2">
      <c r="A31" s="568"/>
      <c r="B31" s="567" t="s">
        <v>1186</v>
      </c>
      <c r="C31" s="562" t="s">
        <v>110</v>
      </c>
      <c r="D31" s="769">
        <v>11142.76994238</v>
      </c>
      <c r="E31" s="562" t="s">
        <v>76</v>
      </c>
    </row>
    <row r="32" spans="1:5" ht="51" x14ac:dyDescent="0.2">
      <c r="A32" s="563" t="s">
        <v>655</v>
      </c>
      <c r="B32" s="564"/>
      <c r="C32" s="565" t="s">
        <v>1823</v>
      </c>
      <c r="D32" s="768">
        <v>59169.446630480001</v>
      </c>
      <c r="E32" s="565" t="s">
        <v>1824</v>
      </c>
    </row>
    <row r="33" spans="1:5" ht="25.5" x14ac:dyDescent="0.2">
      <c r="A33" s="569" t="s">
        <v>655</v>
      </c>
      <c r="B33" s="570" t="s">
        <v>1825</v>
      </c>
      <c r="C33" s="571" t="s">
        <v>1826</v>
      </c>
      <c r="D33" s="770">
        <v>59169.446630480001</v>
      </c>
      <c r="E33" s="571" t="s">
        <v>1827</v>
      </c>
    </row>
    <row r="34" spans="1:5" x14ac:dyDescent="0.2">
      <c r="A34" s="258"/>
      <c r="B34" s="258"/>
      <c r="C34" s="258"/>
      <c r="D34" s="258"/>
      <c r="E34" s="258"/>
    </row>
    <row r="35" spans="1:5" x14ac:dyDescent="0.2">
      <c r="A35" s="670" t="s">
        <v>3037</v>
      </c>
    </row>
    <row r="36" spans="1:5" x14ac:dyDescent="0.2">
      <c r="A36" s="670" t="s">
        <v>3036</v>
      </c>
    </row>
  </sheetData>
  <mergeCells count="13">
    <mergeCell ref="A1:C1"/>
    <mergeCell ref="D1:E1"/>
    <mergeCell ref="A2:C2"/>
    <mergeCell ref="D2:E2"/>
    <mergeCell ref="A3:C3"/>
    <mergeCell ref="D3:E3"/>
    <mergeCell ref="A4:C4"/>
    <mergeCell ref="D4:E4"/>
    <mergeCell ref="C5:C6"/>
    <mergeCell ref="A5:A6"/>
    <mergeCell ref="B5:B6"/>
    <mergeCell ref="E5:E6"/>
    <mergeCell ref="D5:D6"/>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59999389629810485"/>
  </sheetPr>
  <dimension ref="A1:R112"/>
  <sheetViews>
    <sheetView view="pageBreakPreview" topLeftCell="D1" zoomScale="86" zoomScaleNormal="100" zoomScaleSheetLayoutView="86" workbookViewId="0">
      <selection activeCell="P10" sqref="P10"/>
    </sheetView>
  </sheetViews>
  <sheetFormatPr defaultRowHeight="12.75" x14ac:dyDescent="0.2"/>
  <cols>
    <col min="1" max="1" width="32.5703125" style="476" customWidth="1"/>
    <col min="2" max="3" width="13.85546875" style="476" customWidth="1"/>
    <col min="4" max="6" width="13.85546875" style="116" customWidth="1"/>
    <col min="7" max="13" width="11" style="476" customWidth="1"/>
    <col min="14" max="14" width="32.5703125" style="476" customWidth="1"/>
    <col min="15" max="15" width="13.28515625" style="476" bestFit="1" customWidth="1"/>
    <col min="16" max="16" width="12.85546875" style="476" bestFit="1" customWidth="1"/>
    <col min="17" max="17" width="18" style="476" customWidth="1"/>
    <col min="18" max="16384" width="9.140625" style="476"/>
  </cols>
  <sheetData>
    <row r="1" spans="1:17" ht="15" x14ac:dyDescent="0.2">
      <c r="A1" s="476" t="s">
        <v>149</v>
      </c>
      <c r="B1" s="143"/>
      <c r="C1" s="131"/>
      <c r="D1" s="131"/>
      <c r="E1" s="131"/>
      <c r="F1" s="131"/>
      <c r="N1" s="150" t="s">
        <v>558</v>
      </c>
      <c r="O1" s="136"/>
      <c r="P1" s="136"/>
      <c r="Q1" s="136"/>
    </row>
    <row r="2" spans="1:17" x14ac:dyDescent="0.2">
      <c r="B2" s="137"/>
      <c r="C2" s="137"/>
      <c r="D2" s="137"/>
      <c r="E2" s="137"/>
      <c r="F2" s="137"/>
      <c r="N2" s="150"/>
      <c r="O2" s="136"/>
      <c r="P2" s="136"/>
      <c r="Q2" s="136"/>
    </row>
    <row r="3" spans="1:17" x14ac:dyDescent="0.2">
      <c r="A3" s="15" t="s">
        <v>360</v>
      </c>
      <c r="B3" s="147"/>
      <c r="C3" s="147"/>
      <c r="D3" s="147"/>
      <c r="E3" s="147"/>
      <c r="F3" s="147"/>
      <c r="N3" s="17" t="s">
        <v>262</v>
      </c>
      <c r="O3" s="136"/>
      <c r="P3" s="136"/>
      <c r="Q3" s="136"/>
    </row>
    <row r="4" spans="1:17" x14ac:dyDescent="0.2">
      <c r="B4" s="137"/>
      <c r="C4" s="137"/>
      <c r="D4" s="137"/>
      <c r="E4" s="137"/>
      <c r="F4" s="137"/>
      <c r="N4" s="173"/>
      <c r="O4" s="136"/>
      <c r="P4" s="136"/>
      <c r="Q4" s="136"/>
    </row>
    <row r="5" spans="1:17" x14ac:dyDescent="0.2">
      <c r="A5" s="476" t="s">
        <v>148</v>
      </c>
      <c r="B5" s="131"/>
      <c r="C5" s="131"/>
      <c r="D5" s="131"/>
      <c r="E5" s="131"/>
      <c r="F5" s="131"/>
      <c r="N5" s="150" t="s">
        <v>693</v>
      </c>
      <c r="O5" s="136"/>
      <c r="P5" s="136"/>
      <c r="Q5" s="136"/>
    </row>
    <row r="6" spans="1:17" ht="18.75" customHeight="1" x14ac:dyDescent="0.2">
      <c r="A6" s="934" t="s">
        <v>507</v>
      </c>
      <c r="B6" s="937" t="s">
        <v>1918</v>
      </c>
      <c r="C6" s="937" t="s">
        <v>2107</v>
      </c>
      <c r="D6" s="938" t="s">
        <v>3030</v>
      </c>
      <c r="E6" s="960"/>
      <c r="F6" s="959" t="s">
        <v>3451</v>
      </c>
      <c r="G6" s="939" t="s">
        <v>2653</v>
      </c>
      <c r="H6" s="940"/>
      <c r="I6" s="940"/>
      <c r="J6" s="941"/>
      <c r="K6" s="942" t="s">
        <v>3264</v>
      </c>
      <c r="L6" s="943"/>
      <c r="M6" s="944"/>
      <c r="N6" s="934" t="s">
        <v>47</v>
      </c>
      <c r="O6" s="136"/>
      <c r="P6" s="136"/>
      <c r="Q6" s="136"/>
    </row>
    <row r="7" spans="1:17" ht="51.75" customHeight="1" x14ac:dyDescent="0.2">
      <c r="A7" s="935"/>
      <c r="B7" s="937"/>
      <c r="C7" s="937"/>
      <c r="D7" s="132" t="s">
        <v>3039</v>
      </c>
      <c r="E7" s="766" t="s">
        <v>3450</v>
      </c>
      <c r="F7" s="959"/>
      <c r="G7" s="132" t="s">
        <v>2073</v>
      </c>
      <c r="H7" s="132" t="s">
        <v>1919</v>
      </c>
      <c r="I7" s="132" t="s">
        <v>1920</v>
      </c>
      <c r="J7" s="132" t="s">
        <v>2273</v>
      </c>
      <c r="K7" s="132" t="s">
        <v>2073</v>
      </c>
      <c r="L7" s="132" t="s">
        <v>1919</v>
      </c>
      <c r="M7" s="132" t="s">
        <v>1920</v>
      </c>
      <c r="N7" s="935"/>
      <c r="O7" s="136"/>
      <c r="P7" s="136"/>
      <c r="Q7" s="136"/>
    </row>
    <row r="8" spans="1:17" s="69" customFormat="1" x14ac:dyDescent="0.2">
      <c r="A8" s="218">
        <v>1</v>
      </c>
      <c r="B8" s="256" t="s">
        <v>224</v>
      </c>
      <c r="C8" s="522" t="s">
        <v>345</v>
      </c>
      <c r="D8" s="256" t="s">
        <v>619</v>
      </c>
      <c r="E8" s="256" t="s">
        <v>968</v>
      </c>
      <c r="F8" s="691" t="s">
        <v>655</v>
      </c>
      <c r="G8" s="694" t="s">
        <v>969</v>
      </c>
      <c r="H8" s="256" t="s">
        <v>1065</v>
      </c>
      <c r="I8" s="522" t="s">
        <v>551</v>
      </c>
      <c r="J8" s="256" t="s">
        <v>1852</v>
      </c>
      <c r="K8" s="256" t="s">
        <v>1855</v>
      </c>
      <c r="L8" s="522" t="s">
        <v>1856</v>
      </c>
      <c r="M8" s="256" t="s">
        <v>1853</v>
      </c>
      <c r="N8" s="256" t="s">
        <v>1854</v>
      </c>
      <c r="O8" s="68"/>
      <c r="P8" s="68"/>
      <c r="Q8" s="68"/>
    </row>
    <row r="9" spans="1:17" x14ac:dyDescent="0.2">
      <c r="A9" s="18" t="s">
        <v>541</v>
      </c>
      <c r="B9" s="245">
        <v>9691789.1434346996</v>
      </c>
      <c r="C9" s="245">
        <v>8789004.5193871893</v>
      </c>
      <c r="D9" s="245">
        <v>10592324.064982399</v>
      </c>
      <c r="E9" s="245">
        <v>8386605.8831488602</v>
      </c>
      <c r="F9" s="478">
        <v>9026731.3597004805</v>
      </c>
      <c r="G9" s="695" t="s">
        <v>2660</v>
      </c>
      <c r="H9" s="245">
        <v>2753076.3213963499</v>
      </c>
      <c r="I9" s="245">
        <v>2475022.7950487202</v>
      </c>
      <c r="J9" s="245">
        <v>2914758.9485373292</v>
      </c>
      <c r="K9" s="245">
        <v>2690440.8155555599</v>
      </c>
      <c r="L9" s="245">
        <v>3044613.7355131502</v>
      </c>
      <c r="M9" s="245">
        <v>2603647.7590910601</v>
      </c>
      <c r="N9" s="18" t="s">
        <v>542</v>
      </c>
      <c r="O9" s="32"/>
      <c r="P9" s="194"/>
      <c r="Q9" s="194"/>
    </row>
    <row r="10" spans="1:17" ht="25.5" x14ac:dyDescent="0.2">
      <c r="A10" s="19" t="s">
        <v>965</v>
      </c>
      <c r="B10" s="174">
        <v>4848028.3186229002</v>
      </c>
      <c r="C10" s="174">
        <v>5694904.4001289299</v>
      </c>
      <c r="D10" s="174">
        <v>6835513.3812290505</v>
      </c>
      <c r="E10" s="174">
        <v>5142622.5585174002</v>
      </c>
      <c r="F10" s="479">
        <v>3996860.7909481698</v>
      </c>
      <c r="G10" s="696">
        <v>1531991.3160224501</v>
      </c>
      <c r="H10" s="174">
        <v>1583483.6237853598</v>
      </c>
      <c r="I10" s="174">
        <v>1582001.9639206706</v>
      </c>
      <c r="J10" s="174">
        <v>2138036.47750057</v>
      </c>
      <c r="K10" s="174">
        <v>1374304.7575061501</v>
      </c>
      <c r="L10" s="174">
        <v>899515.30671113008</v>
      </c>
      <c r="M10" s="174">
        <v>1327535.1206935903</v>
      </c>
      <c r="N10" s="19" t="s">
        <v>966</v>
      </c>
      <c r="O10" s="32"/>
      <c r="P10" s="194"/>
      <c r="Q10" s="194"/>
    </row>
    <row r="11" spans="1:17" ht="13.7" customHeight="1" x14ac:dyDescent="0.2">
      <c r="A11" s="187" t="s">
        <v>612</v>
      </c>
      <c r="B11" s="175">
        <v>1538785.4516093901</v>
      </c>
      <c r="C11" s="175">
        <v>1687576.9781008</v>
      </c>
      <c r="D11" s="175">
        <v>1974763.4865675</v>
      </c>
      <c r="E11" s="175">
        <v>1400886.3294168899</v>
      </c>
      <c r="F11" s="477">
        <v>991724.40151164995</v>
      </c>
      <c r="G11" s="697">
        <v>468506.33415410999</v>
      </c>
      <c r="H11" s="175">
        <v>452066.81566972</v>
      </c>
      <c r="I11" s="175">
        <v>352965.74377884995</v>
      </c>
      <c r="J11" s="175">
        <v>701224.5929648201</v>
      </c>
      <c r="K11" s="175">
        <v>390008.34655849001</v>
      </c>
      <c r="L11" s="175">
        <v>227636.31091947999</v>
      </c>
      <c r="M11" s="175">
        <v>253381.2924096401</v>
      </c>
      <c r="N11" s="187" t="s">
        <v>389</v>
      </c>
      <c r="O11" s="32"/>
      <c r="P11" s="194"/>
      <c r="Q11" s="194"/>
    </row>
    <row r="12" spans="1:17" ht="12.75" customHeight="1" x14ac:dyDescent="0.2">
      <c r="A12" s="187" t="s">
        <v>418</v>
      </c>
      <c r="B12" s="175">
        <v>1664699.2701181599</v>
      </c>
      <c r="C12" s="175">
        <v>2034313.9348133299</v>
      </c>
      <c r="D12" s="175">
        <v>2693127.1934828502</v>
      </c>
      <c r="E12" s="175">
        <v>2058403.5952655999</v>
      </c>
      <c r="F12" s="477">
        <v>1902982.34772755</v>
      </c>
      <c r="G12" s="697">
        <v>592551.10303361004</v>
      </c>
      <c r="H12" s="175">
        <v>592385.12703990994</v>
      </c>
      <c r="I12" s="175">
        <v>698247.75173214008</v>
      </c>
      <c r="J12" s="175">
        <v>809943.21167719003</v>
      </c>
      <c r="K12" s="175">
        <v>590553.52834031999</v>
      </c>
      <c r="L12" s="175">
        <v>440555.58915967005</v>
      </c>
      <c r="M12" s="175">
        <v>698152.71428982995</v>
      </c>
      <c r="N12" s="187" t="s">
        <v>275</v>
      </c>
      <c r="O12" s="32"/>
      <c r="P12" s="194"/>
      <c r="Q12" s="194"/>
    </row>
    <row r="13" spans="1:17" x14ac:dyDescent="0.2">
      <c r="A13" s="187" t="s">
        <v>276</v>
      </c>
      <c r="B13" s="175">
        <v>80980.241796129994</v>
      </c>
      <c r="C13" s="175">
        <v>95277.703492500004</v>
      </c>
      <c r="D13" s="175">
        <v>106498.26050557</v>
      </c>
      <c r="E13" s="175">
        <v>96349.972235330002</v>
      </c>
      <c r="F13" s="477">
        <v>93210.303667679997</v>
      </c>
      <c r="G13" s="697">
        <v>24292.834505729999</v>
      </c>
      <c r="H13" s="175">
        <v>28511.349036870004</v>
      </c>
      <c r="I13" s="175">
        <v>35575.529627269992</v>
      </c>
      <c r="J13" s="175">
        <v>18118.547335700005</v>
      </c>
      <c r="K13" s="175">
        <v>26303.97628825</v>
      </c>
      <c r="L13" s="175">
        <v>27033.225789579999</v>
      </c>
      <c r="M13" s="175">
        <v>32112.035014179994</v>
      </c>
      <c r="N13" s="187" t="s">
        <v>277</v>
      </c>
      <c r="O13" s="32"/>
      <c r="P13" s="194"/>
      <c r="Q13" s="194"/>
    </row>
    <row r="14" spans="1:17" x14ac:dyDescent="0.2">
      <c r="A14" s="19" t="s">
        <v>455</v>
      </c>
      <c r="B14" s="174">
        <v>159882.200346</v>
      </c>
      <c r="C14" s="174">
        <v>151348.35275414999</v>
      </c>
      <c r="D14" s="174">
        <v>279410.33893392998</v>
      </c>
      <c r="E14" s="174">
        <v>135046.0926222</v>
      </c>
      <c r="F14" s="479">
        <v>264963.53789377998</v>
      </c>
      <c r="G14" s="696">
        <v>32479.47502442</v>
      </c>
      <c r="H14" s="174">
        <v>37362.636194229999</v>
      </c>
      <c r="I14" s="174">
        <v>43327.261320170001</v>
      </c>
      <c r="J14" s="174">
        <v>166240.96639510995</v>
      </c>
      <c r="K14" s="174">
        <v>27944.339418939999</v>
      </c>
      <c r="L14" s="174">
        <v>65688.415246730001</v>
      </c>
      <c r="M14" s="174">
        <v>156791.05958921998</v>
      </c>
      <c r="N14" s="19" t="s">
        <v>17</v>
      </c>
      <c r="O14" s="32"/>
      <c r="P14" s="194"/>
      <c r="Q14" s="194"/>
    </row>
    <row r="15" spans="1:17" ht="25.5" x14ac:dyDescent="0.2">
      <c r="A15" s="19" t="s">
        <v>288</v>
      </c>
      <c r="B15" s="174">
        <v>4344.7345461699997</v>
      </c>
      <c r="C15" s="174">
        <v>2361.1326307600002</v>
      </c>
      <c r="D15" s="174">
        <v>9505.8905025999993</v>
      </c>
      <c r="E15" s="174">
        <v>7523.7390935000003</v>
      </c>
      <c r="F15" s="479">
        <v>1720.5070984900001</v>
      </c>
      <c r="G15" s="696">
        <v>2418.2107779900002</v>
      </c>
      <c r="H15" s="174">
        <v>3226.2713491299996</v>
      </c>
      <c r="I15" s="174">
        <v>749.1445348899997</v>
      </c>
      <c r="J15" s="174">
        <v>3112.2638405899993</v>
      </c>
      <c r="K15" s="174">
        <v>7.4440523699999996</v>
      </c>
      <c r="L15" s="174">
        <v>1075.81760687</v>
      </c>
      <c r="M15" s="174">
        <v>628.69800824999993</v>
      </c>
      <c r="N15" s="19" t="s">
        <v>647</v>
      </c>
      <c r="O15" s="32"/>
      <c r="P15" s="194"/>
      <c r="Q15" s="194"/>
    </row>
    <row r="16" spans="1:17" x14ac:dyDescent="0.2">
      <c r="A16" s="19" t="s">
        <v>497</v>
      </c>
      <c r="B16" s="174">
        <v>4679533.8899196303</v>
      </c>
      <c r="C16" s="174">
        <v>2940390.63387335</v>
      </c>
      <c r="D16" s="174">
        <v>3467894.4543167902</v>
      </c>
      <c r="E16" s="174">
        <v>3101413.4929157598</v>
      </c>
      <c r="F16" s="479">
        <v>4763186.5237600403</v>
      </c>
      <c r="G16" s="696">
        <v>882576.70941344998</v>
      </c>
      <c r="H16" s="174">
        <v>1129004.0788293199</v>
      </c>
      <c r="I16" s="174">
        <v>848944.42527299002</v>
      </c>
      <c r="J16" s="174">
        <v>607369.2408010303</v>
      </c>
      <c r="K16" s="174">
        <v>1288184.2745781001</v>
      </c>
      <c r="L16" s="174">
        <v>2078334.1959484201</v>
      </c>
      <c r="M16" s="174">
        <v>1118692.8807999995</v>
      </c>
      <c r="N16" s="19" t="s">
        <v>475</v>
      </c>
      <c r="O16" s="32"/>
      <c r="P16" s="194"/>
      <c r="Q16" s="194"/>
    </row>
    <row r="17" spans="1:17" x14ac:dyDescent="0.2">
      <c r="A17" s="20" t="s">
        <v>125</v>
      </c>
      <c r="B17" s="245">
        <v>10677506.430811999</v>
      </c>
      <c r="C17" s="245">
        <v>9334732.6746915001</v>
      </c>
      <c r="D17" s="245">
        <v>11469071.4392714</v>
      </c>
      <c r="E17" s="245">
        <v>9083411.7027961593</v>
      </c>
      <c r="F17" s="478">
        <v>10817154.945970999</v>
      </c>
      <c r="G17" s="695" t="s">
        <v>2661</v>
      </c>
      <c r="H17" s="245">
        <v>2664709.8183800802</v>
      </c>
      <c r="I17" s="245">
        <v>2919828.2770052394</v>
      </c>
      <c r="J17" s="245">
        <v>3387571.3438860811</v>
      </c>
      <c r="K17" s="245">
        <v>2846212.0794557198</v>
      </c>
      <c r="L17" s="245">
        <v>3541866.4967589206</v>
      </c>
      <c r="M17" s="245">
        <v>3420159.1239752886</v>
      </c>
      <c r="N17" s="20" t="s">
        <v>628</v>
      </c>
      <c r="O17" s="32"/>
      <c r="P17" s="194"/>
      <c r="Q17" s="194"/>
    </row>
    <row r="18" spans="1:17" ht="24.75" customHeight="1" x14ac:dyDescent="0.2">
      <c r="A18" s="188" t="s">
        <v>587</v>
      </c>
      <c r="B18" s="175">
        <v>493887.8022798</v>
      </c>
      <c r="C18" s="175">
        <v>442403.42665898998</v>
      </c>
      <c r="D18" s="175">
        <v>562706.00737248</v>
      </c>
      <c r="E18" s="175">
        <v>426318.55440904002</v>
      </c>
      <c r="F18" s="477">
        <v>458332.57570212998</v>
      </c>
      <c r="G18" s="697">
        <v>149657.85939706</v>
      </c>
      <c r="H18" s="175">
        <v>110108.48581722999</v>
      </c>
      <c r="I18" s="175">
        <v>128289.03765144999</v>
      </c>
      <c r="J18" s="175">
        <v>174650.62450674002</v>
      </c>
      <c r="K18" s="175">
        <v>155585.70843174</v>
      </c>
      <c r="L18" s="175">
        <v>121572.3713303</v>
      </c>
      <c r="M18" s="175">
        <v>137219.31823257002</v>
      </c>
      <c r="N18" s="188" t="s">
        <v>157</v>
      </c>
      <c r="O18" s="32"/>
      <c r="P18" s="194"/>
      <c r="Q18" s="194"/>
    </row>
    <row r="19" spans="1:17" x14ac:dyDescent="0.2">
      <c r="A19" s="188" t="s">
        <v>101</v>
      </c>
      <c r="B19" s="175">
        <v>428745.69963707001</v>
      </c>
      <c r="C19" s="175">
        <v>516580.84069688001</v>
      </c>
      <c r="D19" s="175">
        <v>709872.38433151005</v>
      </c>
      <c r="E19" s="175">
        <v>528912.39297193999</v>
      </c>
      <c r="F19" s="477">
        <v>439320.34095627</v>
      </c>
      <c r="G19" s="697">
        <v>169982.37853426</v>
      </c>
      <c r="H19" s="175">
        <v>119866.75612831002</v>
      </c>
      <c r="I19" s="175">
        <v>106116.28811056999</v>
      </c>
      <c r="J19" s="175">
        <v>313906.96155837015</v>
      </c>
      <c r="K19" s="175">
        <v>141557.53882957</v>
      </c>
      <c r="L19" s="175">
        <v>158851.61416071001</v>
      </c>
      <c r="M19" s="175">
        <v>94849.206524120003</v>
      </c>
      <c r="N19" s="188" t="s">
        <v>51</v>
      </c>
      <c r="O19" s="32"/>
      <c r="P19" s="194"/>
      <c r="Q19" s="194"/>
    </row>
    <row r="20" spans="1:17" ht="52.5" customHeight="1" x14ac:dyDescent="0.2">
      <c r="A20" s="188" t="s">
        <v>559</v>
      </c>
      <c r="B20" s="175">
        <v>549102.19495013996</v>
      </c>
      <c r="C20" s="175">
        <v>647942.20415499003</v>
      </c>
      <c r="D20" s="175">
        <v>684757.68433105003</v>
      </c>
      <c r="E20" s="175">
        <v>524284.18905111001</v>
      </c>
      <c r="F20" s="477">
        <v>601157.75993222999</v>
      </c>
      <c r="G20" s="697">
        <v>139963.72708769</v>
      </c>
      <c r="H20" s="175">
        <v>140375.67093400998</v>
      </c>
      <c r="I20" s="175">
        <v>187553.51589608</v>
      </c>
      <c r="J20" s="175">
        <v>216864.77041327002</v>
      </c>
      <c r="K20" s="175">
        <v>142944.00092444001</v>
      </c>
      <c r="L20" s="175">
        <v>193683.99195586998</v>
      </c>
      <c r="M20" s="175">
        <v>209035.36881516009</v>
      </c>
      <c r="N20" s="188" t="s">
        <v>344</v>
      </c>
      <c r="O20" s="32"/>
      <c r="P20" s="194"/>
      <c r="Q20" s="194"/>
    </row>
    <row r="21" spans="1:17" x14ac:dyDescent="0.2">
      <c r="A21" s="188" t="s">
        <v>48</v>
      </c>
      <c r="B21" s="175">
        <v>464568.94989220001</v>
      </c>
      <c r="C21" s="175">
        <v>473825.26745379</v>
      </c>
      <c r="D21" s="175">
        <v>611258.45367258997</v>
      </c>
      <c r="E21" s="175">
        <v>455208.07004611002</v>
      </c>
      <c r="F21" s="477">
        <v>670238.00970148004</v>
      </c>
      <c r="G21" s="697">
        <v>151361.82338657</v>
      </c>
      <c r="H21" s="175">
        <v>132991.36006722998</v>
      </c>
      <c r="I21" s="175">
        <v>120252.96532678005</v>
      </c>
      <c r="J21" s="175">
        <v>206652.30489200991</v>
      </c>
      <c r="K21" s="175">
        <v>216028.90690144</v>
      </c>
      <c r="L21" s="175">
        <v>201935.72416211001</v>
      </c>
      <c r="M21" s="175">
        <v>176614.62897348998</v>
      </c>
      <c r="N21" s="188" t="s">
        <v>49</v>
      </c>
      <c r="O21" s="32"/>
      <c r="P21" s="194"/>
      <c r="Q21" s="194"/>
    </row>
    <row r="22" spans="1:17" x14ac:dyDescent="0.2">
      <c r="A22" s="188" t="s">
        <v>375</v>
      </c>
      <c r="B22" s="175">
        <v>1018627.5883141099</v>
      </c>
      <c r="C22" s="175">
        <v>1071174.70305748</v>
      </c>
      <c r="D22" s="175">
        <v>1197099.5307279599</v>
      </c>
      <c r="E22" s="175">
        <v>887841.89287515997</v>
      </c>
      <c r="F22" s="477">
        <v>1284044.77822698</v>
      </c>
      <c r="G22" s="697">
        <v>335300.26445367001</v>
      </c>
      <c r="H22" s="175">
        <v>241235.00708691997</v>
      </c>
      <c r="I22" s="175">
        <v>226418.99818714999</v>
      </c>
      <c r="J22" s="175">
        <v>394145.26100021997</v>
      </c>
      <c r="K22" s="175">
        <v>382049.53932414</v>
      </c>
      <c r="L22" s="175">
        <v>435458.49054011999</v>
      </c>
      <c r="M22" s="175">
        <v>367509.85771641991</v>
      </c>
      <c r="N22" s="188" t="s">
        <v>376</v>
      </c>
      <c r="O22" s="32"/>
      <c r="P22" s="194"/>
      <c r="Q22" s="194"/>
    </row>
    <row r="23" spans="1:17" ht="25.5" x14ac:dyDescent="0.2">
      <c r="A23" s="188" t="s">
        <v>183</v>
      </c>
      <c r="B23" s="175">
        <v>2129992.8478384102</v>
      </c>
      <c r="C23" s="175">
        <v>2578844.0028152098</v>
      </c>
      <c r="D23" s="175">
        <v>3270193.3800049298</v>
      </c>
      <c r="E23" s="175">
        <v>2687860.9668089799</v>
      </c>
      <c r="F23" s="477">
        <v>3211738.38559095</v>
      </c>
      <c r="G23" s="697">
        <v>745502.78942298004</v>
      </c>
      <c r="H23" s="175">
        <v>788808.59792414005</v>
      </c>
      <c r="I23" s="175">
        <v>888912.73452723003</v>
      </c>
      <c r="J23" s="175">
        <v>846969.25813057995</v>
      </c>
      <c r="K23" s="175">
        <v>856342.95347105002</v>
      </c>
      <c r="L23" s="175">
        <v>997077.77330904</v>
      </c>
      <c r="M23" s="175">
        <v>1012250.2660204401</v>
      </c>
      <c r="N23" s="188" t="s">
        <v>34</v>
      </c>
      <c r="O23" s="32"/>
      <c r="P23" s="194"/>
      <c r="Q23" s="194"/>
    </row>
    <row r="24" spans="1:17" ht="27.75" customHeight="1" x14ac:dyDescent="0.2">
      <c r="A24" s="188" t="s">
        <v>66</v>
      </c>
      <c r="B24" s="175">
        <v>198342.11423400001</v>
      </c>
      <c r="C24" s="175">
        <v>221216.53071441001</v>
      </c>
      <c r="D24" s="175">
        <v>328220.65289999999</v>
      </c>
      <c r="E24" s="175">
        <v>243604.44521999999</v>
      </c>
      <c r="F24" s="477">
        <v>261368.72055</v>
      </c>
      <c r="G24" s="697">
        <v>33067.197800000002</v>
      </c>
      <c r="H24" s="175">
        <v>80534.219349999999</v>
      </c>
      <c r="I24" s="175">
        <v>98329.317920000001</v>
      </c>
      <c r="J24" s="175">
        <v>116289.91782999999</v>
      </c>
      <c r="K24" s="175">
        <v>27230.678599999999</v>
      </c>
      <c r="L24" s="175">
        <v>133812.83265</v>
      </c>
      <c r="M24" s="175">
        <v>76426.09874999999</v>
      </c>
      <c r="N24" s="188" t="s">
        <v>588</v>
      </c>
      <c r="O24" s="32"/>
      <c r="P24" s="194"/>
      <c r="Q24" s="194"/>
    </row>
    <row r="25" spans="1:17" ht="25.5" x14ac:dyDescent="0.2">
      <c r="A25" s="188" t="s">
        <v>515</v>
      </c>
      <c r="B25" s="175">
        <v>140683.83869686999</v>
      </c>
      <c r="C25" s="175">
        <v>150788.17008698001</v>
      </c>
      <c r="D25" s="175">
        <v>135962.65456793999</v>
      </c>
      <c r="E25" s="175">
        <v>102384.13720509</v>
      </c>
      <c r="F25" s="477">
        <v>110919.32876567</v>
      </c>
      <c r="G25" s="697">
        <v>28199.640678629999</v>
      </c>
      <c r="H25" s="175">
        <v>32926.802129889998</v>
      </c>
      <c r="I25" s="175">
        <v>29641.172199789995</v>
      </c>
      <c r="J25" s="175">
        <v>45195.03955963</v>
      </c>
      <c r="K25" s="175">
        <v>43056.11788672</v>
      </c>
      <c r="L25" s="175">
        <v>26416.211902689996</v>
      </c>
      <c r="M25" s="175">
        <v>27737.081576510005</v>
      </c>
      <c r="N25" s="188" t="s">
        <v>598</v>
      </c>
      <c r="O25" s="32"/>
      <c r="P25" s="194"/>
      <c r="Q25" s="194"/>
    </row>
    <row r="26" spans="1:17" ht="25.5" x14ac:dyDescent="0.2">
      <c r="A26" s="188" t="s">
        <v>726</v>
      </c>
      <c r="B26" s="175">
        <v>89065.791082990007</v>
      </c>
      <c r="C26" s="175">
        <v>78224.875880930005</v>
      </c>
      <c r="D26" s="175">
        <v>84890.600464770003</v>
      </c>
      <c r="E26" s="175">
        <v>60763.482429579999</v>
      </c>
      <c r="F26" s="477">
        <v>66009.233013260004</v>
      </c>
      <c r="G26" s="697">
        <v>17136.75738979</v>
      </c>
      <c r="H26" s="175">
        <v>18126.682035079997</v>
      </c>
      <c r="I26" s="175">
        <v>18707.3426378</v>
      </c>
      <c r="J26" s="175">
        <v>30919.818402100005</v>
      </c>
      <c r="K26" s="175">
        <v>12033.089416999999</v>
      </c>
      <c r="L26" s="175">
        <v>25600.742127150002</v>
      </c>
      <c r="M26" s="175">
        <v>23657.338365400003</v>
      </c>
      <c r="N26" s="188" t="s">
        <v>437</v>
      </c>
      <c r="O26" s="32"/>
      <c r="P26" s="194"/>
      <c r="Q26" s="194"/>
    </row>
    <row r="27" spans="1:17" ht="68.25" customHeight="1" x14ac:dyDescent="0.2">
      <c r="A27" s="188" t="s">
        <v>852</v>
      </c>
      <c r="B27" s="175">
        <v>244937.5250128</v>
      </c>
      <c r="C27" s="175">
        <v>268908.75633039</v>
      </c>
      <c r="D27" s="175">
        <v>371216.14627840999</v>
      </c>
      <c r="E27" s="175">
        <v>193503.73083926001</v>
      </c>
      <c r="F27" s="477">
        <v>246855.56599462</v>
      </c>
      <c r="G27" s="697">
        <v>47708.963275039998</v>
      </c>
      <c r="H27" s="175">
        <v>67720.391219490004</v>
      </c>
      <c r="I27" s="175">
        <v>49667.168206790011</v>
      </c>
      <c r="J27" s="175">
        <v>206119.62357708998</v>
      </c>
      <c r="K27" s="175">
        <v>45960.897948799997</v>
      </c>
      <c r="L27" s="175">
        <v>80764.791982319992</v>
      </c>
      <c r="M27" s="175">
        <v>93461.56049080001</v>
      </c>
      <c r="N27" s="188" t="s">
        <v>516</v>
      </c>
      <c r="O27" s="32"/>
      <c r="P27" s="194"/>
      <c r="Q27" s="194"/>
    </row>
    <row r="28" spans="1:17" ht="38.25" x14ac:dyDescent="0.2">
      <c r="A28" s="188" t="s">
        <v>761</v>
      </c>
      <c r="B28" s="175">
        <v>8884.4753615600002</v>
      </c>
      <c r="C28" s="175">
        <v>8673.6788852000009</v>
      </c>
      <c r="D28" s="175">
        <v>18761.23089382</v>
      </c>
      <c r="E28" s="175">
        <v>8706.5743388499995</v>
      </c>
      <c r="F28" s="477">
        <v>25007.080448659999</v>
      </c>
      <c r="G28" s="697">
        <v>1803.87494397</v>
      </c>
      <c r="H28" s="175">
        <v>2339.3857101199997</v>
      </c>
      <c r="I28" s="175">
        <v>2751.5447180000001</v>
      </c>
      <c r="J28" s="175">
        <v>11866.42552173</v>
      </c>
      <c r="K28" s="175">
        <v>1557.6319800000001</v>
      </c>
      <c r="L28" s="175">
        <v>16267.560827250001</v>
      </c>
      <c r="M28" s="175">
        <v>4967.2175935499981</v>
      </c>
      <c r="N28" s="188" t="s">
        <v>585</v>
      </c>
      <c r="O28" s="32"/>
      <c r="P28" s="194"/>
      <c r="Q28" s="194"/>
    </row>
    <row r="29" spans="1:17" x14ac:dyDescent="0.2">
      <c r="A29" s="188" t="s">
        <v>264</v>
      </c>
      <c r="B29" s="175">
        <v>675902.21529845998</v>
      </c>
      <c r="C29" s="175">
        <v>552959.34015319997</v>
      </c>
      <c r="D29" s="175">
        <v>628272.80929799005</v>
      </c>
      <c r="E29" s="175">
        <v>486855.89959719998</v>
      </c>
      <c r="F29" s="477">
        <v>424690.85861942999</v>
      </c>
      <c r="G29" s="697">
        <v>76137.102506779993</v>
      </c>
      <c r="H29" s="175">
        <v>135297.89900153002</v>
      </c>
      <c r="I29" s="175">
        <v>204512.88711444</v>
      </c>
      <c r="J29" s="175">
        <v>212324.92067524005</v>
      </c>
      <c r="K29" s="175">
        <v>81170.777241939999</v>
      </c>
      <c r="L29" s="175">
        <v>116592.88990563</v>
      </c>
      <c r="M29" s="175">
        <v>181366.96754462997</v>
      </c>
      <c r="N29" s="188" t="s">
        <v>268</v>
      </c>
      <c r="O29" s="32"/>
      <c r="P29" s="194"/>
      <c r="Q29" s="194"/>
    </row>
    <row r="30" spans="1:17" x14ac:dyDescent="0.2">
      <c r="A30" s="188" t="s">
        <v>269</v>
      </c>
      <c r="B30" s="175">
        <v>2278937.43590503</v>
      </c>
      <c r="C30" s="175">
        <v>155490.29579408999</v>
      </c>
      <c r="D30" s="175">
        <v>603557.61778034002</v>
      </c>
      <c r="E30" s="175">
        <v>464870.59796296997</v>
      </c>
      <c r="F30" s="477">
        <v>487743.37342671998</v>
      </c>
      <c r="G30" s="697">
        <v>94570.042012580001</v>
      </c>
      <c r="H30" s="175">
        <v>167189.22845033999</v>
      </c>
      <c r="I30" s="175">
        <v>146533.48430884999</v>
      </c>
      <c r="J30" s="175">
        <v>195264.86300857001</v>
      </c>
      <c r="K30" s="175">
        <v>61451.913353260003</v>
      </c>
      <c r="L30" s="175">
        <v>209783.65200673</v>
      </c>
      <c r="M30" s="175">
        <v>193067.4143603</v>
      </c>
      <c r="N30" s="188" t="s">
        <v>200</v>
      </c>
      <c r="O30" s="32"/>
      <c r="P30" s="194"/>
      <c r="Q30" s="194"/>
    </row>
    <row r="31" spans="1:17" x14ac:dyDescent="0.2">
      <c r="A31" s="188" t="s">
        <v>201</v>
      </c>
      <c r="B31" s="175">
        <v>458101.91130856</v>
      </c>
      <c r="C31" s="175">
        <v>585909.35860896006</v>
      </c>
      <c r="D31" s="175">
        <v>677834.10684758006</v>
      </c>
      <c r="E31" s="175">
        <v>619136.35534086998</v>
      </c>
      <c r="F31" s="477">
        <v>702139.19304263999</v>
      </c>
      <c r="G31" s="697">
        <v>184119.43876421</v>
      </c>
      <c r="H31" s="175">
        <v>134267.19677255998</v>
      </c>
      <c r="I31" s="175">
        <v>249998.62010030996</v>
      </c>
      <c r="J31" s="175">
        <v>109448.85121050008</v>
      </c>
      <c r="K31" s="175">
        <v>214128.01814562001</v>
      </c>
      <c r="L31" s="175">
        <v>182152.05189900001</v>
      </c>
      <c r="M31" s="175">
        <v>259387.59701189998</v>
      </c>
      <c r="N31" s="188" t="s">
        <v>202</v>
      </c>
      <c r="O31" s="32"/>
      <c r="P31" s="194"/>
      <c r="Q31" s="194"/>
    </row>
    <row r="32" spans="1:17" x14ac:dyDescent="0.2">
      <c r="A32" s="188" t="s">
        <v>676</v>
      </c>
      <c r="B32" s="175">
        <v>1497726.041</v>
      </c>
      <c r="C32" s="175">
        <v>1581791.2234</v>
      </c>
      <c r="D32" s="175">
        <v>1584468.1798</v>
      </c>
      <c r="E32" s="175">
        <v>1393160.4136999999</v>
      </c>
      <c r="F32" s="477">
        <v>1827589.7420000001</v>
      </c>
      <c r="G32" s="697">
        <v>322450.40399999998</v>
      </c>
      <c r="H32" s="175">
        <v>492921.87210000004</v>
      </c>
      <c r="I32" s="175">
        <v>462143.2000999999</v>
      </c>
      <c r="J32" s="175">
        <v>306952.70360000001</v>
      </c>
      <c r="K32" s="175">
        <v>465114.30699999997</v>
      </c>
      <c r="L32" s="175">
        <v>641895.79799999995</v>
      </c>
      <c r="M32" s="175">
        <v>562609.20200000005</v>
      </c>
      <c r="N32" s="188" t="s">
        <v>458</v>
      </c>
      <c r="O32" s="32"/>
      <c r="P32" s="194"/>
      <c r="Q32" s="194"/>
    </row>
    <row r="33" spans="1:17" ht="27" customHeight="1" x14ac:dyDescent="0.2">
      <c r="A33" s="20" t="s">
        <v>846</v>
      </c>
      <c r="B33" s="245">
        <v>174970.85359285001</v>
      </c>
      <c r="C33" s="245">
        <v>131653.83127051999</v>
      </c>
      <c r="D33" s="245">
        <v>250348.08525519</v>
      </c>
      <c r="E33" s="245">
        <v>278885.66083715</v>
      </c>
      <c r="F33" s="478">
        <v>236638.27812375</v>
      </c>
      <c r="G33" s="695" t="s">
        <v>2662</v>
      </c>
      <c r="H33" s="245">
        <v>87350.989528920007</v>
      </c>
      <c r="I33" s="245">
        <v>89012.228809469991</v>
      </c>
      <c r="J33" s="245">
        <v>-14287.133083199995</v>
      </c>
      <c r="K33" s="245">
        <v>94954.585749010002</v>
      </c>
      <c r="L33" s="245">
        <v>99321.103142990003</v>
      </c>
      <c r="M33" s="245">
        <v>41481.059898539999</v>
      </c>
      <c r="N33" s="20" t="s">
        <v>730</v>
      </c>
      <c r="O33" s="32"/>
      <c r="P33" s="194"/>
      <c r="Q33" s="194"/>
    </row>
    <row r="34" spans="1:17" x14ac:dyDescent="0.2">
      <c r="A34" s="19" t="s">
        <v>631</v>
      </c>
      <c r="B34" s="174">
        <v>282483.82367884001</v>
      </c>
      <c r="C34" s="174">
        <v>250268.73088382999</v>
      </c>
      <c r="D34" s="174">
        <v>381647.02298419003</v>
      </c>
      <c r="E34" s="174">
        <v>330251.83488672</v>
      </c>
      <c r="F34" s="479">
        <v>270982.54244599998</v>
      </c>
      <c r="G34" s="696">
        <v>103737.72967236</v>
      </c>
      <c r="H34" s="174">
        <v>99030.744399999996</v>
      </c>
      <c r="I34" s="174">
        <v>111976.32881435999</v>
      </c>
      <c r="J34" s="174">
        <v>66902.220097470068</v>
      </c>
      <c r="K34" s="174">
        <v>98573.22902975</v>
      </c>
      <c r="L34" s="174">
        <v>116952.03749999999</v>
      </c>
      <c r="M34" s="174">
        <v>51765.941416250003</v>
      </c>
      <c r="N34" s="19" t="s">
        <v>524</v>
      </c>
      <c r="O34" s="32"/>
      <c r="P34" s="194"/>
      <c r="Q34" s="194"/>
    </row>
    <row r="35" spans="1:17" ht="17.45" customHeight="1" x14ac:dyDescent="0.2">
      <c r="A35" s="19" t="s">
        <v>525</v>
      </c>
      <c r="B35" s="174">
        <v>107512.97008599</v>
      </c>
      <c r="C35" s="174">
        <v>118614.89961331</v>
      </c>
      <c r="D35" s="174">
        <v>131298.937729</v>
      </c>
      <c r="E35" s="174">
        <v>51366.17404957</v>
      </c>
      <c r="F35" s="479">
        <v>34344.264322249997</v>
      </c>
      <c r="G35" s="696">
        <v>15465.700598539999</v>
      </c>
      <c r="H35" s="174">
        <v>11679.783944900002</v>
      </c>
      <c r="I35" s="174">
        <v>22964.100004889999</v>
      </c>
      <c r="J35" s="174">
        <v>81189.35318066999</v>
      </c>
      <c r="K35" s="174">
        <v>3618.6432807400001</v>
      </c>
      <c r="L35" s="174">
        <v>17630.934357009999</v>
      </c>
      <c r="M35" s="174">
        <v>10284.881517710002</v>
      </c>
      <c r="N35" s="19" t="s">
        <v>514</v>
      </c>
      <c r="O35" s="32"/>
      <c r="P35" s="194"/>
      <c r="Q35" s="194"/>
    </row>
    <row r="36" spans="1:17" ht="27.75" customHeight="1" x14ac:dyDescent="0.2">
      <c r="A36" s="20" t="s">
        <v>870</v>
      </c>
      <c r="B36" s="245">
        <v>196286.96360826999</v>
      </c>
      <c r="C36" s="245">
        <v>51806.10490916</v>
      </c>
      <c r="D36" s="245">
        <v>169170.46052235001</v>
      </c>
      <c r="E36" s="245">
        <v>151154.35207833999</v>
      </c>
      <c r="F36" s="478">
        <v>196121.74344838</v>
      </c>
      <c r="G36" s="695" t="s">
        <v>2663</v>
      </c>
      <c r="H36" s="245">
        <v>15968.150658540006</v>
      </c>
      <c r="I36" s="245">
        <v>23905.370999999999</v>
      </c>
      <c r="J36" s="245">
        <v>24618.938863809992</v>
      </c>
      <c r="K36" s="245">
        <v>25794.646161460001</v>
      </c>
      <c r="L36" s="245">
        <v>159438.79228692001</v>
      </c>
      <c r="M36" s="245">
        <v>10888.304999999989</v>
      </c>
      <c r="N36" s="20" t="s">
        <v>845</v>
      </c>
      <c r="O36" s="32"/>
      <c r="P36" s="194"/>
      <c r="Q36" s="194"/>
    </row>
    <row r="37" spans="1:17" ht="15" customHeight="1" x14ac:dyDescent="0.2">
      <c r="A37" s="19" t="s">
        <v>462</v>
      </c>
      <c r="B37" s="174">
        <v>196286.96360826999</v>
      </c>
      <c r="C37" s="174">
        <v>51806.10490916</v>
      </c>
      <c r="D37" s="174">
        <v>169170.46052235001</v>
      </c>
      <c r="E37" s="174">
        <v>151154.35207833999</v>
      </c>
      <c r="F37" s="479">
        <v>196121.74344838</v>
      </c>
      <c r="G37" s="696">
        <v>104678.29765933</v>
      </c>
      <c r="H37" s="174">
        <v>15967.852999210008</v>
      </c>
      <c r="I37" s="174">
        <v>23905.370999999999</v>
      </c>
      <c r="J37" s="174">
        <v>24618.938863809992</v>
      </c>
      <c r="K37" s="174">
        <v>25794.646161460001</v>
      </c>
      <c r="L37" s="174">
        <v>159438.79228692001</v>
      </c>
      <c r="M37" s="174">
        <v>10888.304999999989</v>
      </c>
      <c r="N37" s="19" t="s">
        <v>205</v>
      </c>
      <c r="O37" s="32"/>
      <c r="P37" s="194"/>
      <c r="Q37" s="194"/>
    </row>
    <row r="38" spans="1:17" ht="28.5" customHeight="1" x14ac:dyDescent="0.2">
      <c r="A38" s="19" t="s">
        <v>331</v>
      </c>
      <c r="B38" s="174"/>
      <c r="C38" s="174"/>
      <c r="D38" s="174"/>
      <c r="E38" s="174"/>
      <c r="F38" s="479"/>
      <c r="G38" s="696"/>
      <c r="H38" s="174"/>
      <c r="I38" s="174"/>
      <c r="J38" s="174"/>
      <c r="K38" s="174"/>
      <c r="L38" s="174">
        <v>0</v>
      </c>
      <c r="M38" s="174">
        <v>0</v>
      </c>
      <c r="N38" s="19" t="s">
        <v>456</v>
      </c>
      <c r="O38" s="32"/>
      <c r="P38" s="194"/>
      <c r="Q38" s="194"/>
    </row>
    <row r="39" spans="1:17" ht="15" customHeight="1" x14ac:dyDescent="0.2">
      <c r="A39" s="20" t="s">
        <v>731</v>
      </c>
      <c r="B39" s="245">
        <v>-1356975.1045784201</v>
      </c>
      <c r="C39" s="245">
        <v>-729188.09148398996</v>
      </c>
      <c r="D39" s="245">
        <v>-1296265.9200665399</v>
      </c>
      <c r="E39" s="245">
        <v>-1126845.83256279</v>
      </c>
      <c r="F39" s="478">
        <v>-2223183.6078426898</v>
      </c>
      <c r="G39" s="695" t="s">
        <v>2664</v>
      </c>
      <c r="H39" s="245">
        <v>-14951.637171189999</v>
      </c>
      <c r="I39" s="245">
        <v>-557723.08176599001</v>
      </c>
      <c r="J39" s="245">
        <v>-483144.20112935989</v>
      </c>
      <c r="K39" s="245">
        <v>-276520.49581062997</v>
      </c>
      <c r="L39" s="245">
        <v>-756012.65667568007</v>
      </c>
      <c r="M39" s="245">
        <v>-868880.72978276992</v>
      </c>
      <c r="N39" s="20" t="s">
        <v>847</v>
      </c>
      <c r="O39" s="32"/>
      <c r="P39" s="194"/>
      <c r="Q39" s="194"/>
    </row>
    <row r="40" spans="1:17" ht="38.25" x14ac:dyDescent="0.2">
      <c r="A40" s="20" t="s">
        <v>732</v>
      </c>
      <c r="B40" s="245">
        <v>1356975.1045784201</v>
      </c>
      <c r="C40" s="245">
        <v>729188.09148398996</v>
      </c>
      <c r="D40" s="245">
        <v>1296265.9200665399</v>
      </c>
      <c r="E40" s="245">
        <v>1126845.83256279</v>
      </c>
      <c r="F40" s="478">
        <v>2223183.6078426898</v>
      </c>
      <c r="G40" s="695" t="s">
        <v>2665</v>
      </c>
      <c r="H40" s="245">
        <v>14951.637171189999</v>
      </c>
      <c r="I40" s="245">
        <v>557723.08176599001</v>
      </c>
      <c r="J40" s="245">
        <v>483144.20112935989</v>
      </c>
      <c r="K40" s="245">
        <v>276520.49581062997</v>
      </c>
      <c r="L40" s="245">
        <v>756012.65667568007</v>
      </c>
      <c r="M40" s="245">
        <v>868880.72978276992</v>
      </c>
      <c r="N40" s="20" t="s">
        <v>760</v>
      </c>
      <c r="O40" s="32"/>
      <c r="P40" s="194"/>
      <c r="Q40" s="194"/>
    </row>
    <row r="41" spans="1:17" x14ac:dyDescent="0.2">
      <c r="A41" s="31" t="s">
        <v>381</v>
      </c>
      <c r="B41" s="176">
        <v>1400476.7003403499</v>
      </c>
      <c r="C41" s="176">
        <v>379136.95917033998</v>
      </c>
      <c r="D41" s="176">
        <v>1081643.7715143301</v>
      </c>
      <c r="E41" s="176">
        <v>901545.43519433006</v>
      </c>
      <c r="F41" s="480">
        <v>2307455.2503436501</v>
      </c>
      <c r="G41" s="698">
        <v>371363.78018130001</v>
      </c>
      <c r="H41" s="176">
        <v>25450.033017309965</v>
      </c>
      <c r="I41" s="176">
        <v>187920.38700692006</v>
      </c>
      <c r="J41" s="176">
        <v>496909.57130880002</v>
      </c>
      <c r="K41" s="176">
        <v>406241.85617104999</v>
      </c>
      <c r="L41" s="176">
        <v>780796.38292027998</v>
      </c>
      <c r="M41" s="176">
        <v>788088.56210327998</v>
      </c>
      <c r="N41" s="31" t="s">
        <v>357</v>
      </c>
      <c r="O41" s="32"/>
      <c r="P41" s="194"/>
      <c r="Q41" s="194"/>
    </row>
    <row r="42" spans="1:17" ht="20.25" customHeight="1" x14ac:dyDescent="0.2">
      <c r="A42" s="188" t="s">
        <v>470</v>
      </c>
      <c r="B42" s="175">
        <v>1679457.2313403499</v>
      </c>
      <c r="C42" s="175">
        <v>719570.42417033995</v>
      </c>
      <c r="D42" s="175">
        <v>1420502.0265143299</v>
      </c>
      <c r="E42" s="175">
        <v>1240403.6901943299</v>
      </c>
      <c r="F42" s="477">
        <v>2569346.7293436499</v>
      </c>
      <c r="G42" s="697">
        <v>436760.79618130001</v>
      </c>
      <c r="H42" s="175">
        <v>149275.03301731002</v>
      </c>
      <c r="I42" s="175">
        <v>261912.05300691992</v>
      </c>
      <c r="J42" s="175">
        <v>572554.14430879988</v>
      </c>
      <c r="K42" s="175">
        <v>498411.85617104999</v>
      </c>
      <c r="L42" s="175">
        <v>866808.38292027998</v>
      </c>
      <c r="M42" s="175">
        <v>867548.0411032798</v>
      </c>
      <c r="N42" s="188" t="s">
        <v>682</v>
      </c>
      <c r="O42" s="32"/>
      <c r="P42" s="194"/>
      <c r="Q42" s="194"/>
    </row>
    <row r="43" spans="1:17" x14ac:dyDescent="0.2">
      <c r="A43" s="188" t="s">
        <v>185</v>
      </c>
      <c r="B43" s="175">
        <v>278980.53100000002</v>
      </c>
      <c r="C43" s="175">
        <v>340433.46500000003</v>
      </c>
      <c r="D43" s="175">
        <v>338858.255</v>
      </c>
      <c r="E43" s="175">
        <v>338858.255</v>
      </c>
      <c r="F43" s="477">
        <v>261891.47899999999</v>
      </c>
      <c r="G43" s="697">
        <v>65397.016000000003</v>
      </c>
      <c r="H43" s="175">
        <v>123825</v>
      </c>
      <c r="I43" s="175">
        <v>73991.665999999968</v>
      </c>
      <c r="J43" s="175">
        <v>75644.573000000033</v>
      </c>
      <c r="K43" s="175">
        <v>92170</v>
      </c>
      <c r="L43" s="175">
        <v>86012</v>
      </c>
      <c r="M43" s="175">
        <v>79459.478999999992</v>
      </c>
      <c r="N43" s="188" t="s">
        <v>186</v>
      </c>
      <c r="O43" s="32"/>
      <c r="P43" s="194"/>
      <c r="Q43" s="194"/>
    </row>
    <row r="44" spans="1:17" x14ac:dyDescent="0.2">
      <c r="A44" s="31" t="s">
        <v>374</v>
      </c>
      <c r="B44" s="246">
        <v>-43501.595761930002</v>
      </c>
      <c r="C44" s="246">
        <v>350051.13231364999</v>
      </c>
      <c r="D44" s="246">
        <v>214622.14855221001</v>
      </c>
      <c r="E44" s="246">
        <v>225300.39736845999</v>
      </c>
      <c r="F44" s="692">
        <v>-84271.642500960006</v>
      </c>
      <c r="G44" s="699">
        <v>-130916.90103322999</v>
      </c>
      <c r="H44" s="246">
        <v>-10498.274994190011</v>
      </c>
      <c r="I44" s="246">
        <v>369802.69475907</v>
      </c>
      <c r="J44" s="246">
        <v>-13765.370179439968</v>
      </c>
      <c r="K44" s="246">
        <v>-129721.36036042</v>
      </c>
      <c r="L44" s="246">
        <v>-24783.72624460001</v>
      </c>
      <c r="M44" s="246">
        <v>80792.167679490012</v>
      </c>
      <c r="N44" s="31" t="s">
        <v>678</v>
      </c>
      <c r="O44" s="32"/>
      <c r="P44" s="194"/>
      <c r="Q44" s="194"/>
    </row>
    <row r="45" spans="1:17" x14ac:dyDescent="0.2">
      <c r="A45" s="188" t="s">
        <v>470</v>
      </c>
      <c r="B45" s="175">
        <v>71995.591199999995</v>
      </c>
      <c r="C45" s="175">
        <v>493660.18910000002</v>
      </c>
      <c r="D45" s="175">
        <v>566186.23499999999</v>
      </c>
      <c r="E45" s="175">
        <v>552420.52049999998</v>
      </c>
      <c r="F45" s="477">
        <v>263456.63007310999</v>
      </c>
      <c r="G45" s="697">
        <v>8228.4235000000008</v>
      </c>
      <c r="H45" s="175">
        <v>24294.471099999999</v>
      </c>
      <c r="I45" s="175">
        <v>511298.08790000004</v>
      </c>
      <c r="J45" s="175">
        <v>22365.252499999944</v>
      </c>
      <c r="K45" s="175">
        <v>10037.3833</v>
      </c>
      <c r="L45" s="175">
        <v>15127.614</v>
      </c>
      <c r="M45" s="175">
        <v>235480.21357311</v>
      </c>
      <c r="N45" s="188" t="s">
        <v>682</v>
      </c>
      <c r="O45" s="32"/>
      <c r="P45" s="194"/>
      <c r="Q45" s="194"/>
    </row>
    <row r="46" spans="1:17" x14ac:dyDescent="0.2">
      <c r="A46" s="191" t="s">
        <v>185</v>
      </c>
      <c r="B46" s="201">
        <v>115497.18696193</v>
      </c>
      <c r="C46" s="449">
        <v>143609.05678635</v>
      </c>
      <c r="D46" s="449">
        <v>351564.08644778997</v>
      </c>
      <c r="E46" s="449">
        <v>327120.12313154002</v>
      </c>
      <c r="F46" s="693">
        <v>347728.27257407003</v>
      </c>
      <c r="G46" s="700">
        <v>139145.32453323001</v>
      </c>
      <c r="H46" s="449">
        <v>34792.746094189992</v>
      </c>
      <c r="I46" s="449">
        <v>141495.39314093001</v>
      </c>
      <c r="J46" s="449">
        <v>36130.622679439955</v>
      </c>
      <c r="K46" s="449">
        <v>139758.74366042</v>
      </c>
      <c r="L46" s="449">
        <v>39911.340244599996</v>
      </c>
      <c r="M46" s="449">
        <v>154688.04589361994</v>
      </c>
      <c r="N46" s="191" t="s">
        <v>186</v>
      </c>
      <c r="O46" s="32"/>
      <c r="P46" s="194"/>
      <c r="Q46" s="194"/>
    </row>
    <row r="47" spans="1:17" x14ac:dyDescent="0.2">
      <c r="A47" s="222"/>
      <c r="B47" s="171"/>
      <c r="C47" s="171"/>
      <c r="D47" s="171"/>
      <c r="E47" s="171"/>
      <c r="F47" s="171"/>
      <c r="G47" s="383"/>
      <c r="H47" s="383"/>
      <c r="I47" s="383"/>
      <c r="J47" s="383"/>
      <c r="K47" s="383"/>
      <c r="L47" s="383"/>
      <c r="M47" s="383"/>
      <c r="N47" s="192"/>
      <c r="O47" s="99"/>
    </row>
    <row r="48" spans="1:17" x14ac:dyDescent="0.2">
      <c r="A48" s="136"/>
      <c r="B48" s="139"/>
      <c r="C48" s="139"/>
      <c r="D48" s="139"/>
      <c r="E48" s="139"/>
      <c r="F48" s="139"/>
      <c r="G48" s="171"/>
      <c r="H48" s="171"/>
      <c r="I48" s="171"/>
      <c r="J48" s="171"/>
      <c r="K48" s="171"/>
      <c r="L48" s="171"/>
      <c r="M48" s="171"/>
      <c r="N48" s="192"/>
      <c r="O48" s="99"/>
    </row>
    <row r="49" spans="1:18" x14ac:dyDescent="0.2">
      <c r="A49" s="136"/>
      <c r="B49" s="139"/>
      <c r="C49" s="139"/>
      <c r="D49" s="140"/>
      <c r="E49" s="140"/>
      <c r="F49" s="140"/>
      <c r="G49" s="171"/>
      <c r="H49" s="171"/>
      <c r="I49" s="171"/>
      <c r="J49" s="171"/>
      <c r="K49" s="171"/>
      <c r="L49" s="171"/>
      <c r="M49" s="171"/>
      <c r="N49" s="192"/>
      <c r="O49" s="136"/>
      <c r="P49" s="136"/>
      <c r="Q49" s="136"/>
    </row>
    <row r="50" spans="1:18" x14ac:dyDescent="0.2">
      <c r="A50" s="192"/>
      <c r="B50" s="139"/>
      <c r="C50" s="139"/>
      <c r="D50" s="140"/>
      <c r="E50" s="140"/>
      <c r="F50" s="140"/>
      <c r="G50" s="139"/>
      <c r="H50" s="139"/>
      <c r="I50" s="139"/>
      <c r="J50" s="139"/>
      <c r="K50" s="139"/>
      <c r="L50" s="139"/>
      <c r="M50" s="139"/>
      <c r="N50" s="192"/>
      <c r="O50" s="136"/>
      <c r="P50" s="136"/>
      <c r="Q50" s="136"/>
    </row>
    <row r="51" spans="1:18" x14ac:dyDescent="0.2">
      <c r="A51" s="222"/>
      <c r="B51" s="139"/>
      <c r="C51" s="139"/>
      <c r="D51" s="139"/>
      <c r="E51" s="139"/>
      <c r="F51" s="139"/>
      <c r="G51" s="140"/>
      <c r="H51" s="140"/>
      <c r="I51" s="140"/>
      <c r="J51" s="140"/>
      <c r="K51" s="140"/>
      <c r="L51" s="140"/>
      <c r="M51" s="140"/>
      <c r="N51" s="192"/>
      <c r="O51" s="136"/>
      <c r="P51" s="136"/>
      <c r="Q51" s="136"/>
    </row>
    <row r="52" spans="1:18" x14ac:dyDescent="0.2">
      <c r="A52" s="136"/>
      <c r="B52" s="139"/>
      <c r="C52" s="139"/>
      <c r="D52" s="115"/>
      <c r="E52" s="115"/>
      <c r="F52" s="115"/>
      <c r="G52" s="139"/>
      <c r="H52" s="139"/>
      <c r="I52" s="139"/>
      <c r="J52" s="139"/>
      <c r="K52" s="139"/>
      <c r="L52" s="139"/>
      <c r="M52" s="139"/>
      <c r="N52" s="192"/>
      <c r="O52" s="136"/>
      <c r="P52" s="136"/>
      <c r="Q52" s="136"/>
    </row>
    <row r="53" spans="1:18" x14ac:dyDescent="0.2">
      <c r="A53" s="192"/>
      <c r="B53" s="139"/>
      <c r="C53" s="139"/>
      <c r="D53" s="115"/>
      <c r="E53" s="115"/>
      <c r="F53" s="115"/>
      <c r="G53" s="139"/>
      <c r="H53" s="139"/>
      <c r="I53" s="139"/>
      <c r="J53" s="139"/>
      <c r="K53" s="139"/>
      <c r="L53" s="139"/>
      <c r="M53" s="139"/>
      <c r="N53" s="192"/>
      <c r="O53" s="136"/>
      <c r="P53" s="136"/>
      <c r="Q53" s="136"/>
    </row>
    <row r="54" spans="1:18" x14ac:dyDescent="0.2">
      <c r="A54" s="192"/>
      <c r="B54" s="139"/>
      <c r="C54" s="139"/>
      <c r="D54" s="115"/>
      <c r="E54" s="115"/>
      <c r="F54" s="115"/>
      <c r="G54" s="139"/>
      <c r="H54" s="139"/>
      <c r="I54" s="139"/>
      <c r="J54" s="139"/>
      <c r="K54" s="139"/>
      <c r="L54" s="139"/>
      <c r="M54" s="139"/>
      <c r="N54" s="192"/>
      <c r="O54" s="136"/>
      <c r="P54" s="136"/>
      <c r="Q54" s="136"/>
    </row>
    <row r="55" spans="1:18" x14ac:dyDescent="0.2">
      <c r="A55" s="222"/>
      <c r="B55" s="139"/>
      <c r="C55" s="139"/>
      <c r="D55" s="115"/>
      <c r="E55" s="115"/>
      <c r="F55" s="115"/>
      <c r="G55" s="140"/>
      <c r="H55" s="140"/>
      <c r="I55" s="140"/>
      <c r="J55" s="140"/>
      <c r="K55" s="140"/>
      <c r="L55" s="140"/>
      <c r="M55" s="140"/>
      <c r="N55" s="192"/>
      <c r="O55" s="136"/>
      <c r="P55" s="136"/>
      <c r="Q55" s="136"/>
    </row>
    <row r="56" spans="1:18" x14ac:dyDescent="0.2">
      <c r="A56" s="136"/>
      <c r="B56" s="248"/>
      <c r="C56" s="248"/>
      <c r="D56" s="193"/>
      <c r="E56" s="193"/>
      <c r="F56" s="193"/>
      <c r="G56" s="139"/>
      <c r="H56" s="139"/>
      <c r="I56" s="139"/>
      <c r="J56" s="139"/>
      <c r="K56" s="139"/>
      <c r="L56" s="139"/>
      <c r="M56" s="139"/>
      <c r="N56" s="192"/>
      <c r="O56" s="136"/>
      <c r="P56" s="136"/>
      <c r="Q56" s="136"/>
    </row>
    <row r="57" spans="1:18" ht="14.25" x14ac:dyDescent="0.2">
      <c r="A57" s="192"/>
      <c r="B57" s="138"/>
      <c r="C57" s="138"/>
      <c r="D57" s="108"/>
      <c r="E57" s="108"/>
      <c r="F57" s="108"/>
      <c r="G57" s="141"/>
      <c r="H57" s="141"/>
      <c r="I57" s="141"/>
      <c r="J57" s="141"/>
      <c r="K57" s="141"/>
      <c r="L57" s="141"/>
      <c r="M57" s="141"/>
      <c r="N57" s="192"/>
      <c r="O57" s="136"/>
      <c r="P57" s="136"/>
      <c r="Q57" s="136"/>
    </row>
    <row r="58" spans="1:18" x14ac:dyDescent="0.2">
      <c r="A58" s="192"/>
      <c r="G58" s="139"/>
      <c r="H58" s="139"/>
      <c r="I58" s="139"/>
      <c r="J58" s="139"/>
      <c r="K58" s="139"/>
      <c r="L58" s="139"/>
      <c r="M58" s="139"/>
      <c r="N58" s="192"/>
      <c r="O58" s="136"/>
      <c r="P58" s="136"/>
      <c r="Q58" s="136"/>
    </row>
    <row r="59" spans="1:18" x14ac:dyDescent="0.2">
      <c r="A59" s="222"/>
      <c r="G59" s="139"/>
      <c r="H59" s="139"/>
      <c r="I59" s="139"/>
      <c r="J59" s="139"/>
      <c r="K59" s="139"/>
      <c r="L59" s="139"/>
      <c r="M59" s="139"/>
      <c r="N59" s="192"/>
      <c r="O59" s="136"/>
      <c r="P59" s="136"/>
      <c r="Q59" s="136"/>
    </row>
    <row r="60" spans="1:18" x14ac:dyDescent="0.2">
      <c r="A60" s="136"/>
      <c r="G60" s="139"/>
      <c r="H60" s="139"/>
      <c r="I60" s="139"/>
      <c r="J60" s="139"/>
      <c r="K60" s="139"/>
      <c r="L60" s="139"/>
      <c r="M60" s="139"/>
      <c r="N60" s="192"/>
      <c r="O60" s="136"/>
      <c r="P60" s="136"/>
      <c r="Q60" s="136"/>
    </row>
    <row r="61" spans="1:18" x14ac:dyDescent="0.2">
      <c r="A61" s="222"/>
      <c r="G61" s="139"/>
      <c r="H61" s="139"/>
      <c r="I61" s="139"/>
      <c r="J61" s="139"/>
      <c r="K61" s="139"/>
      <c r="L61" s="139"/>
      <c r="M61" s="139"/>
      <c r="N61" s="192"/>
      <c r="O61" s="136"/>
      <c r="P61" s="136"/>
      <c r="Q61" s="136"/>
    </row>
    <row r="62" spans="1:18" x14ac:dyDescent="0.2">
      <c r="A62" s="136"/>
      <c r="G62" s="139"/>
      <c r="H62" s="139"/>
      <c r="I62" s="139"/>
      <c r="J62" s="139"/>
      <c r="K62" s="139"/>
      <c r="L62" s="139"/>
      <c r="M62" s="139"/>
      <c r="N62" s="192"/>
      <c r="O62" s="136"/>
      <c r="P62" s="136"/>
      <c r="Q62" s="136"/>
    </row>
    <row r="63" spans="1:18" x14ac:dyDescent="0.2">
      <c r="G63" s="139"/>
      <c r="H63" s="139"/>
      <c r="I63" s="139"/>
      <c r="J63" s="139"/>
      <c r="K63" s="139"/>
      <c r="L63" s="139"/>
      <c r="M63" s="139"/>
      <c r="N63" s="139"/>
      <c r="O63" s="192"/>
      <c r="P63" s="136"/>
      <c r="Q63" s="136"/>
      <c r="R63" s="136"/>
    </row>
    <row r="64" spans="1:18" x14ac:dyDescent="0.2">
      <c r="A64" s="222"/>
      <c r="G64" s="139"/>
      <c r="H64" s="139"/>
      <c r="I64" s="139"/>
      <c r="J64" s="139"/>
      <c r="K64" s="139"/>
      <c r="L64" s="139"/>
      <c r="M64" s="139"/>
      <c r="N64" s="192"/>
      <c r="O64" s="136"/>
      <c r="P64" s="136"/>
      <c r="Q64" s="136"/>
    </row>
    <row r="65" spans="1:17" x14ac:dyDescent="0.2">
      <c r="A65" s="136"/>
      <c r="G65" s="139"/>
      <c r="H65" s="139"/>
      <c r="I65" s="139"/>
      <c r="J65" s="139"/>
      <c r="K65" s="139"/>
      <c r="L65" s="139"/>
      <c r="M65" s="139"/>
      <c r="N65" s="192"/>
      <c r="O65" s="136"/>
      <c r="P65" s="136"/>
      <c r="Q65" s="136"/>
    </row>
    <row r="66" spans="1:17" x14ac:dyDescent="0.2">
      <c r="A66" s="192"/>
      <c r="G66" s="140"/>
      <c r="H66" s="140"/>
      <c r="I66" s="140"/>
      <c r="J66" s="140"/>
      <c r="K66" s="140"/>
      <c r="L66" s="140"/>
      <c r="M66" s="140"/>
      <c r="N66" s="192"/>
      <c r="O66" s="136"/>
      <c r="P66" s="136"/>
      <c r="Q66" s="136"/>
    </row>
    <row r="67" spans="1:17" x14ac:dyDescent="0.2">
      <c r="A67" s="222"/>
      <c r="G67" s="139"/>
      <c r="H67" s="139"/>
      <c r="I67" s="139"/>
      <c r="J67" s="139"/>
      <c r="K67" s="139"/>
      <c r="L67" s="139"/>
      <c r="M67" s="139"/>
      <c r="N67" s="192"/>
      <c r="O67" s="136"/>
      <c r="P67" s="136"/>
      <c r="Q67" s="136"/>
    </row>
    <row r="68" spans="1:17" x14ac:dyDescent="0.2">
      <c r="A68" s="136"/>
      <c r="N68" s="192"/>
      <c r="O68" s="136"/>
      <c r="P68" s="136"/>
      <c r="Q68" s="136"/>
    </row>
    <row r="69" spans="1:17" x14ac:dyDescent="0.2">
      <c r="G69" s="117"/>
      <c r="H69" s="117"/>
      <c r="I69" s="117"/>
      <c r="J69" s="117"/>
      <c r="K69" s="117"/>
      <c r="L69" s="117"/>
      <c r="M69" s="117"/>
      <c r="O69" s="136"/>
      <c r="P69" s="136"/>
      <c r="Q69" s="136"/>
    </row>
    <row r="70" spans="1:17" x14ac:dyDescent="0.2">
      <c r="A70" s="222"/>
      <c r="G70" s="136"/>
      <c r="H70" s="136"/>
      <c r="I70" s="136"/>
      <c r="J70" s="136"/>
      <c r="K70" s="136"/>
      <c r="L70" s="136"/>
      <c r="M70" s="136"/>
      <c r="O70" s="136"/>
      <c r="P70" s="136"/>
      <c r="Q70" s="136"/>
    </row>
    <row r="71" spans="1:17" x14ac:dyDescent="0.2">
      <c r="A71" s="136"/>
      <c r="G71" s="136"/>
      <c r="H71" s="136"/>
      <c r="I71" s="136"/>
      <c r="J71" s="136"/>
      <c r="K71" s="136"/>
      <c r="L71" s="136"/>
      <c r="M71" s="136"/>
      <c r="N71" s="136"/>
      <c r="O71" s="136"/>
      <c r="P71" s="136"/>
      <c r="Q71" s="136"/>
    </row>
    <row r="72" spans="1:17" x14ac:dyDescent="0.2">
      <c r="A72" s="136"/>
      <c r="G72" s="136"/>
      <c r="H72" s="136"/>
      <c r="I72" s="136"/>
      <c r="J72" s="136"/>
      <c r="K72" s="136"/>
      <c r="L72" s="136"/>
      <c r="M72" s="136"/>
      <c r="N72" s="136"/>
      <c r="O72" s="136"/>
      <c r="P72" s="136"/>
      <c r="Q72" s="136"/>
    </row>
    <row r="73" spans="1:17" x14ac:dyDescent="0.2">
      <c r="A73" s="136"/>
      <c r="G73" s="136"/>
      <c r="H73" s="136"/>
      <c r="I73" s="136"/>
      <c r="J73" s="136"/>
      <c r="K73" s="136"/>
      <c r="L73" s="136"/>
      <c r="M73" s="136"/>
      <c r="N73" s="136"/>
    </row>
    <row r="74" spans="1:17" x14ac:dyDescent="0.2">
      <c r="A74" s="136"/>
      <c r="G74" s="136"/>
      <c r="H74" s="136"/>
      <c r="I74" s="136"/>
      <c r="J74" s="136"/>
      <c r="K74" s="136"/>
      <c r="L74" s="136"/>
      <c r="M74" s="136"/>
      <c r="N74" s="136"/>
    </row>
    <row r="75" spans="1:17" x14ac:dyDescent="0.2">
      <c r="A75" s="136"/>
      <c r="G75" s="136"/>
      <c r="H75" s="136"/>
      <c r="I75" s="136"/>
      <c r="J75" s="136"/>
      <c r="K75" s="136"/>
      <c r="L75" s="136"/>
      <c r="M75" s="136"/>
      <c r="N75" s="136"/>
    </row>
    <row r="76" spans="1:17" x14ac:dyDescent="0.2">
      <c r="A76" s="136"/>
      <c r="G76" s="136"/>
      <c r="H76" s="136"/>
      <c r="I76" s="136"/>
      <c r="J76" s="136"/>
      <c r="K76" s="136"/>
      <c r="L76" s="136"/>
      <c r="M76" s="136"/>
      <c r="N76" s="136"/>
    </row>
    <row r="77" spans="1:17" x14ac:dyDescent="0.2">
      <c r="A77" s="136"/>
      <c r="G77" s="136"/>
      <c r="H77" s="136"/>
      <c r="I77" s="136"/>
      <c r="J77" s="136"/>
      <c r="K77" s="136"/>
      <c r="L77" s="136"/>
      <c r="M77" s="136"/>
      <c r="N77" s="136"/>
    </row>
    <row r="78" spans="1:17" x14ac:dyDescent="0.2">
      <c r="A78" s="136"/>
      <c r="G78" s="136"/>
      <c r="H78" s="136"/>
      <c r="I78" s="136"/>
      <c r="J78" s="136"/>
      <c r="K78" s="136"/>
      <c r="L78" s="136"/>
      <c r="M78" s="136"/>
      <c r="N78" s="136"/>
    </row>
    <row r="79" spans="1:17" x14ac:dyDescent="0.2">
      <c r="A79" s="136"/>
      <c r="G79" s="136"/>
      <c r="H79" s="136"/>
      <c r="I79" s="136"/>
      <c r="J79" s="136"/>
      <c r="K79" s="136"/>
      <c r="L79" s="136"/>
      <c r="M79" s="136"/>
      <c r="N79" s="136"/>
    </row>
    <row r="80" spans="1:17" x14ac:dyDescent="0.2">
      <c r="A80" s="136"/>
      <c r="G80" s="136"/>
      <c r="H80" s="136"/>
      <c r="I80" s="136"/>
      <c r="J80" s="136"/>
      <c r="K80" s="136"/>
      <c r="L80" s="136"/>
      <c r="M80" s="136"/>
      <c r="N80" s="136"/>
    </row>
    <row r="81" spans="1:14" x14ac:dyDescent="0.2">
      <c r="A81" s="136"/>
      <c r="G81" s="136"/>
      <c r="H81" s="136"/>
      <c r="I81" s="136"/>
      <c r="J81" s="136"/>
      <c r="K81" s="136"/>
      <c r="L81" s="136"/>
      <c r="M81" s="136"/>
      <c r="N81" s="136"/>
    </row>
    <row r="82" spans="1:14" x14ac:dyDescent="0.2">
      <c r="A82" s="136"/>
      <c r="G82" s="136"/>
      <c r="H82" s="136"/>
      <c r="I82" s="136"/>
      <c r="J82" s="136"/>
      <c r="K82" s="136"/>
      <c r="L82" s="136"/>
      <c r="M82" s="136"/>
      <c r="N82" s="136"/>
    </row>
    <row r="83" spans="1:14" x14ac:dyDescent="0.2">
      <c r="A83" s="136"/>
      <c r="G83" s="136"/>
      <c r="H83" s="136"/>
      <c r="I83" s="136"/>
      <c r="J83" s="136"/>
      <c r="K83" s="136"/>
      <c r="L83" s="136"/>
      <c r="M83" s="136"/>
      <c r="N83" s="136"/>
    </row>
    <row r="84" spans="1:14" x14ac:dyDescent="0.2">
      <c r="A84" s="136"/>
      <c r="G84" s="136"/>
      <c r="H84" s="136"/>
      <c r="I84" s="136"/>
      <c r="J84" s="136"/>
      <c r="K84" s="136"/>
      <c r="L84" s="136"/>
      <c r="M84" s="136"/>
      <c r="N84" s="136"/>
    </row>
    <row r="85" spans="1:14" x14ac:dyDescent="0.2">
      <c r="A85" s="136"/>
      <c r="G85" s="136"/>
      <c r="H85" s="136"/>
      <c r="I85" s="136"/>
      <c r="J85" s="136"/>
      <c r="K85" s="136"/>
      <c r="L85" s="136"/>
      <c r="M85" s="136"/>
      <c r="N85" s="136"/>
    </row>
    <row r="86" spans="1:14" x14ac:dyDescent="0.2">
      <c r="A86" s="136"/>
      <c r="G86" s="136"/>
      <c r="H86" s="136"/>
      <c r="I86" s="136"/>
      <c r="J86" s="136"/>
      <c r="K86" s="136"/>
      <c r="L86" s="136"/>
      <c r="M86" s="136"/>
      <c r="N86" s="136"/>
    </row>
    <row r="87" spans="1:14" x14ac:dyDescent="0.2">
      <c r="A87" s="136"/>
      <c r="G87" s="136"/>
      <c r="H87" s="136"/>
      <c r="I87" s="136"/>
      <c r="J87" s="136"/>
      <c r="K87" s="136"/>
      <c r="L87" s="136"/>
      <c r="M87" s="136"/>
      <c r="N87" s="136"/>
    </row>
    <row r="88" spans="1:14" x14ac:dyDescent="0.2">
      <c r="A88" s="136"/>
      <c r="G88" s="136"/>
      <c r="H88" s="136"/>
      <c r="I88" s="136"/>
      <c r="J88" s="136"/>
      <c r="K88" s="136"/>
      <c r="L88" s="136"/>
      <c r="M88" s="136"/>
      <c r="N88" s="136"/>
    </row>
    <row r="89" spans="1:14" x14ac:dyDescent="0.2">
      <c r="A89" s="136"/>
      <c r="G89" s="136"/>
      <c r="H89" s="136"/>
      <c r="I89" s="136"/>
      <c r="J89" s="136"/>
      <c r="K89" s="136"/>
      <c r="L89" s="136"/>
      <c r="M89" s="136"/>
      <c r="N89" s="136"/>
    </row>
    <row r="90" spans="1:14" x14ac:dyDescent="0.2">
      <c r="A90" s="136"/>
      <c r="G90" s="136"/>
      <c r="H90" s="136"/>
      <c r="I90" s="136"/>
      <c r="J90" s="136"/>
      <c r="K90" s="136"/>
      <c r="L90" s="136"/>
      <c r="M90" s="136"/>
      <c r="N90" s="136"/>
    </row>
    <row r="91" spans="1:14" x14ac:dyDescent="0.2">
      <c r="A91" s="136"/>
      <c r="G91" s="136"/>
      <c r="H91" s="136"/>
      <c r="I91" s="136"/>
      <c r="J91" s="136"/>
      <c r="K91" s="136"/>
      <c r="L91" s="136"/>
      <c r="M91" s="136"/>
      <c r="N91" s="136"/>
    </row>
    <row r="92" spans="1:14" x14ac:dyDescent="0.2">
      <c r="A92" s="136"/>
      <c r="G92" s="136"/>
      <c r="H92" s="136"/>
      <c r="I92" s="136"/>
      <c r="J92" s="136"/>
      <c r="K92" s="136"/>
      <c r="L92" s="136"/>
      <c r="M92" s="136"/>
      <c r="N92" s="136"/>
    </row>
    <row r="93" spans="1:14" x14ac:dyDescent="0.2">
      <c r="A93" s="136"/>
      <c r="G93" s="136"/>
      <c r="H93" s="136"/>
      <c r="I93" s="136"/>
      <c r="J93" s="136"/>
      <c r="K93" s="136"/>
      <c r="L93" s="136"/>
      <c r="M93" s="136"/>
      <c r="N93" s="136"/>
    </row>
    <row r="94" spans="1:14" x14ac:dyDescent="0.2">
      <c r="A94" s="136"/>
      <c r="G94" s="136"/>
      <c r="H94" s="136"/>
      <c r="I94" s="136"/>
      <c r="J94" s="136"/>
      <c r="K94" s="136"/>
      <c r="L94" s="136"/>
      <c r="M94" s="136"/>
      <c r="N94" s="136"/>
    </row>
    <row r="95" spans="1:14" x14ac:dyDescent="0.2">
      <c r="A95" s="136"/>
      <c r="G95" s="136"/>
      <c r="H95" s="136"/>
      <c r="I95" s="136"/>
      <c r="J95" s="136"/>
      <c r="K95" s="136"/>
      <c r="L95" s="136"/>
      <c r="M95" s="136"/>
      <c r="N95" s="136"/>
    </row>
    <row r="96" spans="1:14" x14ac:dyDescent="0.2">
      <c r="A96" s="136"/>
      <c r="G96" s="136"/>
      <c r="H96" s="136"/>
      <c r="I96" s="136"/>
      <c r="J96" s="136"/>
      <c r="K96" s="136"/>
      <c r="L96" s="136"/>
      <c r="M96" s="136"/>
      <c r="N96" s="136"/>
    </row>
    <row r="97" spans="1:14" x14ac:dyDescent="0.2">
      <c r="A97" s="136"/>
      <c r="G97" s="136"/>
      <c r="H97" s="136"/>
      <c r="I97" s="136"/>
      <c r="J97" s="136"/>
      <c r="K97" s="136"/>
      <c r="L97" s="136"/>
      <c r="M97" s="136"/>
      <c r="N97" s="136"/>
    </row>
    <row r="98" spans="1:14" x14ac:dyDescent="0.2">
      <c r="A98" s="136"/>
      <c r="G98" s="136"/>
      <c r="H98" s="136"/>
      <c r="I98" s="136"/>
      <c r="J98" s="136"/>
      <c r="K98" s="136"/>
      <c r="L98" s="136"/>
      <c r="M98" s="136"/>
      <c r="N98" s="136"/>
    </row>
    <row r="99" spans="1:14" x14ac:dyDescent="0.2">
      <c r="A99" s="136"/>
      <c r="G99" s="136"/>
      <c r="H99" s="136"/>
      <c r="I99" s="136"/>
      <c r="J99" s="136"/>
      <c r="K99" s="136"/>
      <c r="L99" s="136"/>
      <c r="M99" s="136"/>
      <c r="N99" s="136"/>
    </row>
    <row r="100" spans="1:14" x14ac:dyDescent="0.2">
      <c r="A100" s="136"/>
      <c r="G100" s="136"/>
      <c r="H100" s="136"/>
      <c r="I100" s="136"/>
      <c r="J100" s="136"/>
      <c r="K100" s="136"/>
      <c r="L100" s="136"/>
      <c r="M100" s="136"/>
      <c r="N100" s="136"/>
    </row>
    <row r="101" spans="1:14" x14ac:dyDescent="0.2">
      <c r="A101" s="136"/>
      <c r="G101" s="136"/>
      <c r="H101" s="136"/>
      <c r="I101" s="136"/>
      <c r="J101" s="136"/>
      <c r="K101" s="136"/>
      <c r="L101" s="136"/>
      <c r="M101" s="136"/>
      <c r="N101" s="136"/>
    </row>
    <row r="102" spans="1:14" x14ac:dyDescent="0.2">
      <c r="A102" s="136"/>
      <c r="G102" s="136"/>
      <c r="H102" s="136"/>
      <c r="I102" s="136"/>
      <c r="J102" s="136"/>
      <c r="K102" s="136"/>
      <c r="L102" s="136"/>
      <c r="M102" s="136"/>
      <c r="N102" s="136"/>
    </row>
    <row r="103" spans="1:14" x14ac:dyDescent="0.2">
      <c r="A103" s="136"/>
      <c r="G103" s="136"/>
      <c r="H103" s="136"/>
      <c r="I103" s="136"/>
      <c r="J103" s="136"/>
      <c r="K103" s="136"/>
      <c r="L103" s="136"/>
      <c r="M103" s="136"/>
      <c r="N103" s="136"/>
    </row>
    <row r="104" spans="1:14" x14ac:dyDescent="0.2">
      <c r="A104" s="136"/>
      <c r="G104" s="136"/>
      <c r="H104" s="136"/>
      <c r="I104" s="136"/>
      <c r="J104" s="136"/>
      <c r="K104" s="136"/>
      <c r="L104" s="136"/>
      <c r="M104" s="136"/>
      <c r="N104" s="136"/>
    </row>
    <row r="105" spans="1:14" x14ac:dyDescent="0.2">
      <c r="A105" s="136"/>
      <c r="G105" s="136"/>
      <c r="H105" s="136"/>
      <c r="I105" s="136"/>
      <c r="J105" s="136"/>
      <c r="K105" s="136"/>
      <c r="L105" s="136"/>
      <c r="M105" s="136"/>
      <c r="N105" s="136"/>
    </row>
    <row r="106" spans="1:14" x14ac:dyDescent="0.2">
      <c r="A106" s="136"/>
      <c r="G106" s="136"/>
      <c r="H106" s="136"/>
      <c r="I106" s="136"/>
      <c r="J106" s="136"/>
      <c r="K106" s="136"/>
      <c r="L106" s="136"/>
      <c r="M106" s="136"/>
      <c r="N106" s="136"/>
    </row>
    <row r="107" spans="1:14" x14ac:dyDescent="0.2">
      <c r="A107" s="136"/>
      <c r="G107" s="136"/>
      <c r="H107" s="136"/>
      <c r="I107" s="136"/>
      <c r="J107" s="136"/>
      <c r="K107" s="136"/>
      <c r="L107" s="136"/>
      <c r="M107" s="136"/>
      <c r="N107" s="136"/>
    </row>
    <row r="108" spans="1:14" x14ac:dyDescent="0.2">
      <c r="A108" s="136"/>
      <c r="G108" s="136"/>
      <c r="H108" s="136"/>
      <c r="I108" s="136"/>
      <c r="J108" s="136"/>
      <c r="K108" s="136"/>
      <c r="L108" s="136"/>
      <c r="M108" s="136"/>
      <c r="N108" s="136"/>
    </row>
    <row r="109" spans="1:14" x14ac:dyDescent="0.2">
      <c r="A109" s="136"/>
      <c r="G109" s="136"/>
      <c r="H109" s="136"/>
      <c r="I109" s="136"/>
      <c r="J109" s="136"/>
      <c r="K109" s="136"/>
      <c r="L109" s="136"/>
      <c r="M109" s="136"/>
      <c r="N109" s="136"/>
    </row>
    <row r="110" spans="1:14" x14ac:dyDescent="0.2">
      <c r="A110" s="136"/>
      <c r="G110" s="136"/>
      <c r="H110" s="136"/>
      <c r="I110" s="136"/>
      <c r="J110" s="136"/>
      <c r="K110" s="136"/>
      <c r="L110" s="136"/>
      <c r="M110" s="136"/>
      <c r="N110" s="136"/>
    </row>
    <row r="111" spans="1:14" x14ac:dyDescent="0.2">
      <c r="A111" s="136"/>
      <c r="G111" s="136"/>
      <c r="H111" s="136"/>
      <c r="I111" s="136"/>
      <c r="J111" s="136"/>
      <c r="K111" s="136"/>
      <c r="L111" s="136"/>
      <c r="M111" s="136"/>
      <c r="N111" s="136"/>
    </row>
    <row r="112" spans="1:14" x14ac:dyDescent="0.2">
      <c r="A112" s="136"/>
      <c r="N112" s="136"/>
    </row>
  </sheetData>
  <sheetProtection formatCells="0" formatColumns="0" formatRows="0" insertColumns="0" insertRows="0" insertHyperlinks="0" deleteColumns="0" deleteRows="0" autoFilter="0"/>
  <mergeCells count="8">
    <mergeCell ref="N6:N7"/>
    <mergeCell ref="A6:A7"/>
    <mergeCell ref="B6:B7"/>
    <mergeCell ref="C6:C7"/>
    <mergeCell ref="F6:F7"/>
    <mergeCell ref="G6:J6"/>
    <mergeCell ref="D6:E6"/>
    <mergeCell ref="K6:M6"/>
  </mergeCells>
  <phoneticPr fontId="12" type="noConversion"/>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olBreaks count="1" manualBreakCount="1">
    <brk id="6"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7" tint="0.59999389629810485"/>
  </sheetPr>
  <dimension ref="A1:J208"/>
  <sheetViews>
    <sheetView showGridLines="0" view="pageBreakPreview" topLeftCell="B1" zoomScaleSheetLayoutView="100" workbookViewId="0">
      <selection activeCell="A3" sqref="A3:G3"/>
    </sheetView>
  </sheetViews>
  <sheetFormatPr defaultRowHeight="12" x14ac:dyDescent="0.2"/>
  <cols>
    <col min="1" max="4" width="4.7109375" style="313" customWidth="1"/>
    <col min="5" max="5" width="45.5703125" style="66" customWidth="1"/>
    <col min="6" max="6" width="14.85546875" style="333" customWidth="1"/>
    <col min="7" max="7" width="50.85546875" style="66" customWidth="1"/>
    <col min="8" max="8" width="5.85546875" style="66" customWidth="1"/>
    <col min="9" max="9" width="9.85546875" style="66" bestFit="1" customWidth="1"/>
    <col min="10" max="16384" width="9.140625" style="66"/>
  </cols>
  <sheetData>
    <row r="1" spans="1:10" s="152" customFormat="1" ht="4.3499999999999996" customHeight="1" x14ac:dyDescent="0.2">
      <c r="A1" s="268"/>
      <c r="B1" s="268"/>
      <c r="C1" s="268"/>
      <c r="D1" s="268"/>
      <c r="F1" s="273"/>
    </row>
    <row r="2" spans="1:10" s="152" customFormat="1" ht="15.4" customHeight="1" x14ac:dyDescent="0.2">
      <c r="A2" s="838" t="s">
        <v>1860</v>
      </c>
      <c r="B2" s="268"/>
      <c r="C2" s="268"/>
      <c r="D2" s="268"/>
      <c r="F2" s="273"/>
      <c r="G2" s="282" t="s">
        <v>522</v>
      </c>
    </row>
    <row r="3" spans="1:10" s="152" customFormat="1" ht="33" customHeight="1" x14ac:dyDescent="0.2">
      <c r="A3" s="963" t="s">
        <v>3559</v>
      </c>
      <c r="B3" s="963"/>
      <c r="C3" s="963"/>
      <c r="D3" s="963"/>
      <c r="E3" s="963"/>
      <c r="F3" s="963"/>
      <c r="G3" s="963"/>
    </row>
    <row r="4" spans="1:10" s="152" customFormat="1" ht="18.2" customHeight="1" x14ac:dyDescent="0.2">
      <c r="A4" s="961" t="s">
        <v>148</v>
      </c>
      <c r="B4" s="961"/>
      <c r="C4" s="961"/>
      <c r="D4" s="268"/>
      <c r="E4" s="271"/>
      <c r="F4" s="403"/>
      <c r="G4" s="962" t="s">
        <v>480</v>
      </c>
      <c r="I4" s="257"/>
      <c r="J4" s="257"/>
    </row>
    <row r="5" spans="1:10" s="152" customFormat="1" ht="2.65" customHeight="1" x14ac:dyDescent="0.2">
      <c r="A5" s="268"/>
      <c r="B5" s="268"/>
      <c r="C5" s="268"/>
      <c r="D5" s="268"/>
      <c r="E5" s="271"/>
      <c r="F5" s="404"/>
      <c r="G5" s="962"/>
    </row>
    <row r="6" spans="1:10" s="152" customFormat="1" ht="69.75" customHeight="1" x14ac:dyDescent="0.2">
      <c r="A6" s="269" t="s">
        <v>1847</v>
      </c>
      <c r="B6" s="269" t="s">
        <v>1848</v>
      </c>
      <c r="C6" s="269" t="s">
        <v>1849</v>
      </c>
      <c r="D6" s="269" t="s">
        <v>1850</v>
      </c>
      <c r="E6" s="523" t="s">
        <v>507</v>
      </c>
      <c r="F6" s="523" t="s">
        <v>3458</v>
      </c>
      <c r="G6" s="272" t="s">
        <v>47</v>
      </c>
    </row>
    <row r="7" spans="1:10" s="263" customFormat="1" ht="12.75" customHeight="1" x14ac:dyDescent="0.2">
      <c r="A7" s="270" t="s">
        <v>685</v>
      </c>
      <c r="B7" s="270" t="s">
        <v>224</v>
      </c>
      <c r="C7" s="270" t="s">
        <v>345</v>
      </c>
      <c r="D7" s="270" t="s">
        <v>619</v>
      </c>
      <c r="E7" s="265" t="s">
        <v>968</v>
      </c>
      <c r="F7" s="578" t="s">
        <v>655</v>
      </c>
      <c r="G7" s="264" t="s">
        <v>969</v>
      </c>
    </row>
    <row r="8" spans="1:10" s="273" customFormat="1" x14ac:dyDescent="0.2">
      <c r="A8" s="596"/>
      <c r="B8" s="596"/>
      <c r="C8" s="596"/>
      <c r="D8" s="596"/>
      <c r="E8" s="601" t="s">
        <v>3543</v>
      </c>
      <c r="F8" s="602">
        <v>9061075.6240227297</v>
      </c>
      <c r="G8" s="603" t="s">
        <v>3542</v>
      </c>
      <c r="I8" s="672"/>
    </row>
    <row r="9" spans="1:10" s="273" customFormat="1" x14ac:dyDescent="0.2">
      <c r="A9" s="596"/>
      <c r="B9" s="596"/>
      <c r="C9" s="596"/>
      <c r="D9" s="596"/>
      <c r="E9" s="604" t="s">
        <v>88</v>
      </c>
      <c r="F9" s="596"/>
      <c r="G9" s="605" t="s">
        <v>388</v>
      </c>
    </row>
    <row r="10" spans="1:10" s="273" customFormat="1" x14ac:dyDescent="0.2">
      <c r="A10" s="597"/>
      <c r="B10" s="597"/>
      <c r="C10" s="597"/>
      <c r="D10" s="597"/>
      <c r="E10" s="601" t="s">
        <v>742</v>
      </c>
      <c r="F10" s="606">
        <v>9026731.3597004805</v>
      </c>
      <c r="G10" s="603" t="s">
        <v>721</v>
      </c>
    </row>
    <row r="11" spans="1:10" s="273" customFormat="1" x14ac:dyDescent="0.2">
      <c r="A11" s="607" t="s">
        <v>685</v>
      </c>
      <c r="B11" s="598"/>
      <c r="C11" s="598"/>
      <c r="D11" s="598"/>
      <c r="E11" s="601" t="s">
        <v>232</v>
      </c>
      <c r="F11" s="606">
        <v>3996860.7909481698</v>
      </c>
      <c r="G11" s="603" t="s">
        <v>608</v>
      </c>
    </row>
    <row r="12" spans="1:10" s="273" customFormat="1" x14ac:dyDescent="0.2">
      <c r="A12" s="596"/>
      <c r="B12" s="607" t="s">
        <v>1851</v>
      </c>
      <c r="C12" s="598"/>
      <c r="D12" s="598"/>
      <c r="E12" s="608" t="s">
        <v>970</v>
      </c>
      <c r="F12" s="606">
        <v>991724.40151164995</v>
      </c>
      <c r="G12" s="609" t="s">
        <v>324</v>
      </c>
    </row>
    <row r="13" spans="1:10" s="273" customFormat="1" x14ac:dyDescent="0.2">
      <c r="A13" s="596"/>
      <c r="B13" s="596"/>
      <c r="C13" s="610" t="s">
        <v>685</v>
      </c>
      <c r="D13" s="598"/>
      <c r="E13" s="611" t="s">
        <v>971</v>
      </c>
      <c r="F13" s="612">
        <v>991724.40151164995</v>
      </c>
      <c r="G13" s="613" t="s">
        <v>325</v>
      </c>
    </row>
    <row r="14" spans="1:10" s="273" customFormat="1" ht="39.75" customHeight="1" x14ac:dyDescent="0.2">
      <c r="A14" s="599" t="s">
        <v>685</v>
      </c>
      <c r="B14" s="599" t="s">
        <v>1851</v>
      </c>
      <c r="C14" s="599" t="s">
        <v>685</v>
      </c>
      <c r="D14" s="614" t="s">
        <v>1852</v>
      </c>
      <c r="E14" s="615" t="s">
        <v>3040</v>
      </c>
      <c r="F14" s="616">
        <v>991724.40151164995</v>
      </c>
      <c r="G14" s="617" t="s">
        <v>3041</v>
      </c>
    </row>
    <row r="15" spans="1:10" s="273" customFormat="1" ht="24" x14ac:dyDescent="0.2">
      <c r="A15" s="596"/>
      <c r="B15" s="607" t="s">
        <v>976</v>
      </c>
      <c r="C15" s="598"/>
      <c r="D15" s="598"/>
      <c r="E15" s="608" t="s">
        <v>988</v>
      </c>
      <c r="F15" s="606">
        <v>2279801.2068829001</v>
      </c>
      <c r="G15" s="609" t="s">
        <v>441</v>
      </c>
    </row>
    <row r="16" spans="1:10" s="273" customFormat="1" x14ac:dyDescent="0.2">
      <c r="A16" s="596"/>
      <c r="B16" s="596"/>
      <c r="C16" s="610" t="s">
        <v>685</v>
      </c>
      <c r="D16" s="598"/>
      <c r="E16" s="611" t="s">
        <v>989</v>
      </c>
      <c r="F16" s="612">
        <v>1902982.34772755</v>
      </c>
      <c r="G16" s="613" t="s">
        <v>2294</v>
      </c>
    </row>
    <row r="17" spans="1:7" s="273" customFormat="1" ht="48" x14ac:dyDescent="0.2">
      <c r="A17" s="600"/>
      <c r="B17" s="599" t="s">
        <v>976</v>
      </c>
      <c r="C17" s="599" t="s">
        <v>685</v>
      </c>
      <c r="D17" s="614" t="s">
        <v>1851</v>
      </c>
      <c r="E17" s="615" t="s">
        <v>1921</v>
      </c>
      <c r="F17" s="616">
        <v>753237.38369496004</v>
      </c>
      <c r="G17" s="617" t="s">
        <v>19</v>
      </c>
    </row>
    <row r="18" spans="1:7" s="273" customFormat="1" ht="72" x14ac:dyDescent="0.2">
      <c r="A18" s="600"/>
      <c r="B18" s="600"/>
      <c r="C18" s="600"/>
      <c r="D18" s="614" t="s">
        <v>2292</v>
      </c>
      <c r="E18" s="615" t="s">
        <v>2295</v>
      </c>
      <c r="F18" s="616">
        <v>525129.65333024994</v>
      </c>
      <c r="G18" s="617" t="s">
        <v>2296</v>
      </c>
    </row>
    <row r="19" spans="1:7" s="273" customFormat="1" x14ac:dyDescent="0.2">
      <c r="A19" s="600"/>
      <c r="B19" s="600"/>
      <c r="C19" s="600"/>
      <c r="D19" s="614" t="s">
        <v>972</v>
      </c>
      <c r="E19" s="615" t="s">
        <v>990</v>
      </c>
      <c r="F19" s="616">
        <v>90779.361511109993</v>
      </c>
      <c r="G19" s="617" t="s">
        <v>253</v>
      </c>
    </row>
    <row r="20" spans="1:7" s="273" customFormat="1" ht="60" x14ac:dyDescent="0.2">
      <c r="A20" s="600"/>
      <c r="B20" s="600"/>
      <c r="C20" s="600"/>
      <c r="D20" s="614" t="s">
        <v>1854</v>
      </c>
      <c r="E20" s="615" t="s">
        <v>2297</v>
      </c>
      <c r="F20" s="616">
        <v>7532.1667261499997</v>
      </c>
      <c r="G20" s="617" t="s">
        <v>1570</v>
      </c>
    </row>
    <row r="21" spans="1:7" s="273" customFormat="1" ht="24" x14ac:dyDescent="0.2">
      <c r="A21" s="600"/>
      <c r="B21" s="600"/>
      <c r="C21" s="600"/>
      <c r="D21" s="614" t="s">
        <v>2298</v>
      </c>
      <c r="E21" s="615" t="s">
        <v>2299</v>
      </c>
      <c r="F21" s="616">
        <v>526303.78246508003</v>
      </c>
      <c r="G21" s="617" t="s">
        <v>1922</v>
      </c>
    </row>
    <row r="22" spans="1:7" s="273" customFormat="1" x14ac:dyDescent="0.2">
      <c r="A22" s="596"/>
      <c r="B22" s="596"/>
      <c r="C22" s="610" t="s">
        <v>224</v>
      </c>
      <c r="D22" s="598"/>
      <c r="E22" s="611" t="s">
        <v>668</v>
      </c>
      <c r="F22" s="612">
        <v>93210.303667679997</v>
      </c>
      <c r="G22" s="613" t="s">
        <v>79</v>
      </c>
    </row>
    <row r="23" spans="1:7" s="273" customFormat="1" ht="24" x14ac:dyDescent="0.2">
      <c r="A23" s="600"/>
      <c r="B23" s="600"/>
      <c r="C23" s="599" t="s">
        <v>224</v>
      </c>
      <c r="D23" s="614" t="s">
        <v>2346</v>
      </c>
      <c r="E23" s="615" t="s">
        <v>2635</v>
      </c>
      <c r="F23" s="616">
        <v>-1.6757830000000001E-2</v>
      </c>
      <c r="G23" s="617" t="s">
        <v>2636</v>
      </c>
    </row>
    <row r="24" spans="1:7" s="273" customFormat="1" ht="36" x14ac:dyDescent="0.2">
      <c r="A24" s="600"/>
      <c r="B24" s="600"/>
      <c r="C24" s="600"/>
      <c r="D24" s="614" t="s">
        <v>2304</v>
      </c>
      <c r="E24" s="615" t="s">
        <v>2305</v>
      </c>
      <c r="F24" s="616">
        <v>65647.082918</v>
      </c>
      <c r="G24" s="617" t="s">
        <v>1574</v>
      </c>
    </row>
    <row r="25" spans="1:7" s="273" customFormat="1" ht="60" x14ac:dyDescent="0.2">
      <c r="A25" s="600"/>
      <c r="B25" s="600"/>
      <c r="C25" s="600"/>
      <c r="D25" s="614" t="s">
        <v>2306</v>
      </c>
      <c r="E25" s="615" t="s">
        <v>2307</v>
      </c>
      <c r="F25" s="616">
        <v>11255.23530936</v>
      </c>
      <c r="G25" s="617" t="s">
        <v>2308</v>
      </c>
    </row>
    <row r="26" spans="1:7" s="273" customFormat="1" ht="36" x14ac:dyDescent="0.2">
      <c r="A26" s="600"/>
      <c r="B26" s="600"/>
      <c r="C26" s="600"/>
      <c r="D26" s="614" t="s">
        <v>2309</v>
      </c>
      <c r="E26" s="615" t="s">
        <v>2310</v>
      </c>
      <c r="F26" s="616">
        <v>4093.8799802100002</v>
      </c>
      <c r="G26" s="617" t="s">
        <v>2311</v>
      </c>
    </row>
    <row r="27" spans="1:7" s="273" customFormat="1" ht="36" x14ac:dyDescent="0.2">
      <c r="A27" s="600"/>
      <c r="B27" s="600"/>
      <c r="C27" s="600"/>
      <c r="D27" s="614" t="s">
        <v>2312</v>
      </c>
      <c r="E27" s="615" t="s">
        <v>2313</v>
      </c>
      <c r="F27" s="616">
        <v>309.44664124000002</v>
      </c>
      <c r="G27" s="617" t="s">
        <v>2314</v>
      </c>
    </row>
    <row r="28" spans="1:7" s="273" customFormat="1" ht="60" x14ac:dyDescent="0.2">
      <c r="A28" s="600"/>
      <c r="B28" s="600"/>
      <c r="C28" s="600"/>
      <c r="D28" s="614" t="s">
        <v>2315</v>
      </c>
      <c r="E28" s="615" t="s">
        <v>2316</v>
      </c>
      <c r="F28" s="616">
        <v>5709.1854496100004</v>
      </c>
      <c r="G28" s="617" t="s">
        <v>1575</v>
      </c>
    </row>
    <row r="29" spans="1:7" s="273" customFormat="1" ht="48" x14ac:dyDescent="0.2">
      <c r="A29" s="600"/>
      <c r="B29" s="600"/>
      <c r="C29" s="600"/>
      <c r="D29" s="614" t="s">
        <v>2317</v>
      </c>
      <c r="E29" s="615" t="s">
        <v>2318</v>
      </c>
      <c r="F29" s="616">
        <v>5415.7938284600004</v>
      </c>
      <c r="G29" s="617" t="s">
        <v>2319</v>
      </c>
    </row>
    <row r="30" spans="1:7" s="273" customFormat="1" ht="48" x14ac:dyDescent="0.2">
      <c r="A30" s="600"/>
      <c r="B30" s="600"/>
      <c r="C30" s="600"/>
      <c r="D30" s="614" t="s">
        <v>2320</v>
      </c>
      <c r="E30" s="615" t="s">
        <v>2321</v>
      </c>
      <c r="F30" s="616">
        <v>779.69032154000001</v>
      </c>
      <c r="G30" s="617" t="s">
        <v>2322</v>
      </c>
    </row>
    <row r="31" spans="1:7" s="273" customFormat="1" ht="48" x14ac:dyDescent="0.2">
      <c r="A31" s="600"/>
      <c r="B31" s="600"/>
      <c r="C31" s="600"/>
      <c r="D31" s="614" t="s">
        <v>3198</v>
      </c>
      <c r="E31" s="615" t="s">
        <v>3199</v>
      </c>
      <c r="F31" s="616">
        <v>5.97709E-3</v>
      </c>
      <c r="G31" s="617" t="s">
        <v>3200</v>
      </c>
    </row>
    <row r="32" spans="1:7" s="273" customFormat="1" ht="24" x14ac:dyDescent="0.2">
      <c r="A32" s="596"/>
      <c r="B32" s="596"/>
      <c r="C32" s="610" t="s">
        <v>345</v>
      </c>
      <c r="D32" s="598"/>
      <c r="E32" s="611" t="s">
        <v>991</v>
      </c>
      <c r="F32" s="612">
        <v>271833.93530789</v>
      </c>
      <c r="G32" s="613" t="s">
        <v>70</v>
      </c>
    </row>
    <row r="33" spans="1:7" s="273" customFormat="1" ht="36" x14ac:dyDescent="0.2">
      <c r="A33" s="600"/>
      <c r="B33" s="600"/>
      <c r="C33" s="599" t="s">
        <v>345</v>
      </c>
      <c r="D33" s="614" t="s">
        <v>1851</v>
      </c>
      <c r="E33" s="615" t="s">
        <v>992</v>
      </c>
      <c r="F33" s="616">
        <v>7515.8843759700003</v>
      </c>
      <c r="G33" s="617" t="s">
        <v>2325</v>
      </c>
    </row>
    <row r="34" spans="1:7" s="273" customFormat="1" ht="24" x14ac:dyDescent="0.2">
      <c r="A34" s="600"/>
      <c r="B34" s="600"/>
      <c r="C34" s="600"/>
      <c r="D34" s="614" t="s">
        <v>2292</v>
      </c>
      <c r="E34" s="615" t="s">
        <v>1480</v>
      </c>
      <c r="F34" s="616">
        <v>1435.05735385</v>
      </c>
      <c r="G34" s="617" t="s">
        <v>1481</v>
      </c>
    </row>
    <row r="35" spans="1:7" s="273" customFormat="1" ht="24" x14ac:dyDescent="0.2">
      <c r="A35" s="600"/>
      <c r="B35" s="600"/>
      <c r="C35" s="600"/>
      <c r="D35" s="614" t="s">
        <v>976</v>
      </c>
      <c r="E35" s="615" t="s">
        <v>995</v>
      </c>
      <c r="F35" s="616">
        <v>2532.4772853899999</v>
      </c>
      <c r="G35" s="617" t="s">
        <v>2326</v>
      </c>
    </row>
    <row r="36" spans="1:7" s="273" customFormat="1" ht="36" x14ac:dyDescent="0.2">
      <c r="A36" s="600"/>
      <c r="B36" s="600"/>
      <c r="C36" s="600"/>
      <c r="D36" s="614" t="s">
        <v>983</v>
      </c>
      <c r="E36" s="615" t="s">
        <v>996</v>
      </c>
      <c r="F36" s="616">
        <v>223260.85635274</v>
      </c>
      <c r="G36" s="617" t="s">
        <v>93</v>
      </c>
    </row>
    <row r="37" spans="1:7" s="273" customFormat="1" ht="24" x14ac:dyDescent="0.2">
      <c r="A37" s="600"/>
      <c r="B37" s="600"/>
      <c r="C37" s="600"/>
      <c r="D37" s="614" t="s">
        <v>2327</v>
      </c>
      <c r="E37" s="615" t="s">
        <v>997</v>
      </c>
      <c r="F37" s="616">
        <v>7482.60437955</v>
      </c>
      <c r="G37" s="617" t="s">
        <v>146</v>
      </c>
    </row>
    <row r="38" spans="1:7" s="273" customFormat="1" ht="36" x14ac:dyDescent="0.2">
      <c r="A38" s="600"/>
      <c r="B38" s="600"/>
      <c r="C38" s="600"/>
      <c r="D38" s="614" t="s">
        <v>2355</v>
      </c>
      <c r="E38" s="615" t="s">
        <v>3201</v>
      </c>
      <c r="F38" s="616">
        <v>2.8302399999999999E-3</v>
      </c>
      <c r="G38" s="617" t="s">
        <v>3202</v>
      </c>
    </row>
    <row r="39" spans="1:7" s="273" customFormat="1" x14ac:dyDescent="0.2">
      <c r="A39" s="600"/>
      <c r="B39" s="600"/>
      <c r="C39" s="600"/>
      <c r="D39" s="614" t="s">
        <v>2328</v>
      </c>
      <c r="E39" s="615" t="s">
        <v>285</v>
      </c>
      <c r="F39" s="616">
        <v>16993.595626300001</v>
      </c>
      <c r="G39" s="617" t="s">
        <v>505</v>
      </c>
    </row>
    <row r="40" spans="1:7" s="273" customFormat="1" x14ac:dyDescent="0.2">
      <c r="A40" s="600"/>
      <c r="B40" s="600"/>
      <c r="C40" s="600"/>
      <c r="D40" s="614" t="s">
        <v>1855</v>
      </c>
      <c r="E40" s="615" t="s">
        <v>998</v>
      </c>
      <c r="F40" s="616">
        <v>939.64677462999998</v>
      </c>
      <c r="G40" s="617" t="s">
        <v>209</v>
      </c>
    </row>
    <row r="41" spans="1:7" s="273" customFormat="1" ht="24" x14ac:dyDescent="0.2">
      <c r="A41" s="600"/>
      <c r="B41" s="600"/>
      <c r="C41" s="600"/>
      <c r="D41" s="614" t="s">
        <v>1853</v>
      </c>
      <c r="E41" s="615" t="s">
        <v>999</v>
      </c>
      <c r="F41" s="616">
        <v>369.30989320999998</v>
      </c>
      <c r="G41" s="617" t="s">
        <v>527</v>
      </c>
    </row>
    <row r="42" spans="1:7" s="273" customFormat="1" x14ac:dyDescent="0.2">
      <c r="A42" s="600"/>
      <c r="B42" s="600"/>
      <c r="C42" s="600"/>
      <c r="D42" s="614" t="s">
        <v>2331</v>
      </c>
      <c r="E42" s="615" t="s">
        <v>23</v>
      </c>
      <c r="F42" s="616">
        <v>8575.6133142300005</v>
      </c>
      <c r="G42" s="617" t="s">
        <v>220</v>
      </c>
    </row>
    <row r="43" spans="1:7" s="273" customFormat="1" x14ac:dyDescent="0.2">
      <c r="A43" s="600"/>
      <c r="B43" s="600"/>
      <c r="C43" s="600"/>
      <c r="D43" s="614" t="s">
        <v>2332</v>
      </c>
      <c r="E43" s="615" t="s">
        <v>2333</v>
      </c>
      <c r="F43" s="616">
        <v>2728.8871217800001</v>
      </c>
      <c r="G43" s="617" t="s">
        <v>2334</v>
      </c>
    </row>
    <row r="44" spans="1:7" s="273" customFormat="1" ht="24" x14ac:dyDescent="0.2">
      <c r="A44" s="596"/>
      <c r="B44" s="596"/>
      <c r="C44" s="610" t="s">
        <v>619</v>
      </c>
      <c r="D44" s="598"/>
      <c r="E44" s="611" t="s">
        <v>1002</v>
      </c>
      <c r="F44" s="612">
        <v>3566.8421291999998</v>
      </c>
      <c r="G44" s="613" t="s">
        <v>289</v>
      </c>
    </row>
    <row r="45" spans="1:7" s="273" customFormat="1" ht="36" x14ac:dyDescent="0.2">
      <c r="A45" s="600"/>
      <c r="B45" s="600"/>
      <c r="C45" s="599" t="s">
        <v>619</v>
      </c>
      <c r="D45" s="614" t="s">
        <v>983</v>
      </c>
      <c r="E45" s="615" t="s">
        <v>1004</v>
      </c>
      <c r="F45" s="616">
        <v>3251.9994309899998</v>
      </c>
      <c r="G45" s="617" t="s">
        <v>896</v>
      </c>
    </row>
    <row r="46" spans="1:7" s="273" customFormat="1" ht="36" x14ac:dyDescent="0.2">
      <c r="A46" s="600"/>
      <c r="B46" s="600"/>
      <c r="C46" s="600"/>
      <c r="D46" s="614" t="s">
        <v>1853</v>
      </c>
      <c r="E46" s="615" t="s">
        <v>1005</v>
      </c>
      <c r="F46" s="616">
        <v>3.7237390000000001</v>
      </c>
      <c r="G46" s="617" t="s">
        <v>281</v>
      </c>
    </row>
    <row r="47" spans="1:7" s="273" customFormat="1" ht="72" x14ac:dyDescent="0.2">
      <c r="A47" s="600"/>
      <c r="B47" s="600"/>
      <c r="C47" s="600"/>
      <c r="D47" s="614" t="s">
        <v>2331</v>
      </c>
      <c r="E47" s="615" t="s">
        <v>2564</v>
      </c>
      <c r="F47" s="616">
        <v>26.736634240000001</v>
      </c>
      <c r="G47" s="617" t="s">
        <v>2565</v>
      </c>
    </row>
    <row r="48" spans="1:7" s="273" customFormat="1" ht="24" x14ac:dyDescent="0.2">
      <c r="A48" s="600"/>
      <c r="B48" s="600"/>
      <c r="C48" s="600"/>
      <c r="D48" s="614" t="s">
        <v>2344</v>
      </c>
      <c r="E48" s="615" t="s">
        <v>2345</v>
      </c>
      <c r="F48" s="616">
        <v>153.09256196999999</v>
      </c>
      <c r="G48" s="617" t="s">
        <v>1577</v>
      </c>
    </row>
    <row r="49" spans="1:7" s="273" customFormat="1" ht="36" x14ac:dyDescent="0.2">
      <c r="A49" s="600"/>
      <c r="B49" s="600"/>
      <c r="C49" s="600"/>
      <c r="D49" s="614" t="s">
        <v>2349</v>
      </c>
      <c r="E49" s="615" t="s">
        <v>2114</v>
      </c>
      <c r="F49" s="616">
        <v>27.377617000000001</v>
      </c>
      <c r="G49" s="617" t="s">
        <v>2115</v>
      </c>
    </row>
    <row r="50" spans="1:7" s="273" customFormat="1" ht="24" x14ac:dyDescent="0.2">
      <c r="A50" s="600"/>
      <c r="B50" s="600"/>
      <c r="C50" s="600"/>
      <c r="D50" s="614" t="s">
        <v>2350</v>
      </c>
      <c r="E50" s="615" t="s">
        <v>2126</v>
      </c>
      <c r="F50" s="616">
        <v>9.2250150000000009</v>
      </c>
      <c r="G50" s="617" t="s">
        <v>2127</v>
      </c>
    </row>
    <row r="51" spans="1:7" s="273" customFormat="1" ht="24" x14ac:dyDescent="0.2">
      <c r="A51" s="600"/>
      <c r="B51" s="600"/>
      <c r="C51" s="600"/>
      <c r="D51" s="614" t="s">
        <v>2353</v>
      </c>
      <c r="E51" s="615" t="s">
        <v>2162</v>
      </c>
      <c r="F51" s="616">
        <v>94.687130999999994</v>
      </c>
      <c r="G51" s="617" t="s">
        <v>2163</v>
      </c>
    </row>
    <row r="52" spans="1:7" s="273" customFormat="1" x14ac:dyDescent="0.2">
      <c r="A52" s="596"/>
      <c r="B52" s="596"/>
      <c r="C52" s="610" t="s">
        <v>968</v>
      </c>
      <c r="D52" s="598"/>
      <c r="E52" s="611" t="s">
        <v>1006</v>
      </c>
      <c r="F52" s="612">
        <v>8207.7780505800001</v>
      </c>
      <c r="G52" s="613" t="s">
        <v>780</v>
      </c>
    </row>
    <row r="53" spans="1:7" s="273" customFormat="1" x14ac:dyDescent="0.2">
      <c r="A53" s="600"/>
      <c r="B53" s="600"/>
      <c r="C53" s="599" t="s">
        <v>968</v>
      </c>
      <c r="D53" s="614" t="s">
        <v>1851</v>
      </c>
      <c r="E53" s="615" t="s">
        <v>1006</v>
      </c>
      <c r="F53" s="616">
        <v>8207.7780505800001</v>
      </c>
      <c r="G53" s="617" t="s">
        <v>780</v>
      </c>
    </row>
    <row r="54" spans="1:7" s="273" customFormat="1" ht="24" x14ac:dyDescent="0.2">
      <c r="A54" s="596"/>
      <c r="B54" s="607" t="s">
        <v>983</v>
      </c>
      <c r="C54" s="598"/>
      <c r="D54" s="598"/>
      <c r="E54" s="608" t="s">
        <v>1007</v>
      </c>
      <c r="F54" s="606">
        <v>697923.45202921994</v>
      </c>
      <c r="G54" s="609" t="s">
        <v>422</v>
      </c>
    </row>
    <row r="55" spans="1:7" s="273" customFormat="1" x14ac:dyDescent="0.2">
      <c r="A55" s="596"/>
      <c r="B55" s="596"/>
      <c r="C55" s="610" t="s">
        <v>685</v>
      </c>
      <c r="D55" s="598"/>
      <c r="E55" s="611" t="s">
        <v>1008</v>
      </c>
      <c r="F55" s="612">
        <v>681676.77085981006</v>
      </c>
      <c r="G55" s="613" t="s">
        <v>775</v>
      </c>
    </row>
    <row r="56" spans="1:7" s="273" customFormat="1" ht="48" x14ac:dyDescent="0.2">
      <c r="A56" s="600"/>
      <c r="B56" s="599" t="s">
        <v>983</v>
      </c>
      <c r="C56" s="599" t="s">
        <v>685</v>
      </c>
      <c r="D56" s="614" t="s">
        <v>1851</v>
      </c>
      <c r="E56" s="615" t="s">
        <v>1509</v>
      </c>
      <c r="F56" s="616">
        <v>14509.329304430001</v>
      </c>
      <c r="G56" s="617" t="s">
        <v>1510</v>
      </c>
    </row>
    <row r="57" spans="1:7" s="273" customFormat="1" x14ac:dyDescent="0.2">
      <c r="A57" s="600"/>
      <c r="B57" s="600"/>
      <c r="C57" s="600"/>
      <c r="D57" s="614" t="s">
        <v>2292</v>
      </c>
      <c r="E57" s="615" t="s">
        <v>1009</v>
      </c>
      <c r="F57" s="616">
        <v>443.94176076000002</v>
      </c>
      <c r="G57" s="617" t="s">
        <v>681</v>
      </c>
    </row>
    <row r="58" spans="1:7" s="273" customFormat="1" ht="48" x14ac:dyDescent="0.2">
      <c r="A58" s="600"/>
      <c r="B58" s="600"/>
      <c r="C58" s="600"/>
      <c r="D58" s="614" t="s">
        <v>972</v>
      </c>
      <c r="E58" s="615" t="s">
        <v>1010</v>
      </c>
      <c r="F58" s="616">
        <v>617.31202000999997</v>
      </c>
      <c r="G58" s="617" t="s">
        <v>854</v>
      </c>
    </row>
    <row r="59" spans="1:7" s="273" customFormat="1" x14ac:dyDescent="0.2">
      <c r="A59" s="600"/>
      <c r="B59" s="600"/>
      <c r="C59" s="600"/>
      <c r="D59" s="614" t="s">
        <v>976</v>
      </c>
      <c r="E59" s="615" t="s">
        <v>1011</v>
      </c>
      <c r="F59" s="616">
        <v>14.022325759999999</v>
      </c>
      <c r="G59" s="617" t="s">
        <v>293</v>
      </c>
    </row>
    <row r="60" spans="1:7" s="273" customFormat="1" ht="24" x14ac:dyDescent="0.2">
      <c r="A60" s="600"/>
      <c r="B60" s="600"/>
      <c r="C60" s="600"/>
      <c r="D60" s="614" t="s">
        <v>983</v>
      </c>
      <c r="E60" s="615" t="s">
        <v>1012</v>
      </c>
      <c r="F60" s="616">
        <v>220215.39375326</v>
      </c>
      <c r="G60" s="617" t="s">
        <v>153</v>
      </c>
    </row>
    <row r="61" spans="1:7" s="273" customFormat="1" ht="24" x14ac:dyDescent="0.2">
      <c r="A61" s="600"/>
      <c r="B61" s="600"/>
      <c r="C61" s="600"/>
      <c r="D61" s="614" t="s">
        <v>2327</v>
      </c>
      <c r="E61" s="615" t="s">
        <v>1013</v>
      </c>
      <c r="F61" s="616">
        <v>13536.31829322</v>
      </c>
      <c r="G61" s="617" t="s">
        <v>154</v>
      </c>
    </row>
    <row r="62" spans="1:7" s="273" customFormat="1" x14ac:dyDescent="0.2">
      <c r="A62" s="600"/>
      <c r="B62" s="600"/>
      <c r="C62" s="600"/>
      <c r="D62" s="614" t="s">
        <v>1852</v>
      </c>
      <c r="E62" s="615" t="s">
        <v>1014</v>
      </c>
      <c r="F62" s="616">
        <v>425978.62864233</v>
      </c>
      <c r="G62" s="617" t="s">
        <v>139</v>
      </c>
    </row>
    <row r="63" spans="1:7" s="273" customFormat="1" ht="24" x14ac:dyDescent="0.2">
      <c r="A63" s="600"/>
      <c r="B63" s="600"/>
      <c r="C63" s="600"/>
      <c r="D63" s="614" t="s">
        <v>1855</v>
      </c>
      <c r="E63" s="615" t="s">
        <v>1015</v>
      </c>
      <c r="F63" s="616">
        <v>2012.49661816</v>
      </c>
      <c r="G63" s="617" t="s">
        <v>211</v>
      </c>
    </row>
    <row r="64" spans="1:7" s="273" customFormat="1" ht="72" x14ac:dyDescent="0.2">
      <c r="A64" s="600"/>
      <c r="B64" s="600"/>
      <c r="C64" s="600"/>
      <c r="D64" s="614" t="s">
        <v>1856</v>
      </c>
      <c r="E64" s="615" t="s">
        <v>2566</v>
      </c>
      <c r="F64" s="616">
        <v>-17.553516330000001</v>
      </c>
      <c r="G64" s="617" t="s">
        <v>2567</v>
      </c>
    </row>
    <row r="65" spans="1:7" s="273" customFormat="1" ht="24" x14ac:dyDescent="0.2">
      <c r="A65" s="600"/>
      <c r="B65" s="600"/>
      <c r="C65" s="600"/>
      <c r="D65" s="614" t="s">
        <v>1853</v>
      </c>
      <c r="E65" s="615" t="s">
        <v>1511</v>
      </c>
      <c r="F65" s="616">
        <v>2569.7310200699999</v>
      </c>
      <c r="G65" s="617" t="s">
        <v>1512</v>
      </c>
    </row>
    <row r="66" spans="1:7" s="273" customFormat="1" ht="36" x14ac:dyDescent="0.2">
      <c r="A66" s="600"/>
      <c r="B66" s="600"/>
      <c r="C66" s="600"/>
      <c r="D66" s="614" t="s">
        <v>2298</v>
      </c>
      <c r="E66" s="615" t="s">
        <v>3203</v>
      </c>
      <c r="F66" s="616">
        <v>2.2754199999999999E-2</v>
      </c>
      <c r="G66" s="617" t="s">
        <v>3204</v>
      </c>
    </row>
    <row r="67" spans="1:7" s="273" customFormat="1" ht="24" x14ac:dyDescent="0.2">
      <c r="A67" s="600"/>
      <c r="B67" s="600"/>
      <c r="C67" s="600"/>
      <c r="D67" s="614" t="s">
        <v>2354</v>
      </c>
      <c r="E67" s="615" t="s">
        <v>1612</v>
      </c>
      <c r="F67" s="616">
        <v>1796.95449648</v>
      </c>
      <c r="G67" s="617" t="s">
        <v>1613</v>
      </c>
    </row>
    <row r="68" spans="1:7" s="273" customFormat="1" ht="72" x14ac:dyDescent="0.2">
      <c r="A68" s="600"/>
      <c r="B68" s="600"/>
      <c r="C68" s="600"/>
      <c r="D68" s="614" t="s">
        <v>2331</v>
      </c>
      <c r="E68" s="615" t="s">
        <v>3312</v>
      </c>
      <c r="F68" s="616">
        <v>0.17338745999999999</v>
      </c>
      <c r="G68" s="617" t="s">
        <v>3313</v>
      </c>
    </row>
    <row r="69" spans="1:7" s="273" customFormat="1" ht="24" x14ac:dyDescent="0.2">
      <c r="A69" s="596"/>
      <c r="B69" s="596"/>
      <c r="C69" s="610" t="s">
        <v>224</v>
      </c>
      <c r="D69" s="598"/>
      <c r="E69" s="611" t="s">
        <v>1016</v>
      </c>
      <c r="F69" s="612">
        <v>16246.68116941</v>
      </c>
      <c r="G69" s="613" t="s">
        <v>30</v>
      </c>
    </row>
    <row r="70" spans="1:7" s="273" customFormat="1" ht="24" x14ac:dyDescent="0.2">
      <c r="A70" s="600"/>
      <c r="B70" s="600"/>
      <c r="C70" s="599" t="s">
        <v>224</v>
      </c>
      <c r="D70" s="614" t="s">
        <v>1851</v>
      </c>
      <c r="E70" s="615" t="s">
        <v>2068</v>
      </c>
      <c r="F70" s="616">
        <v>12499.236895210001</v>
      </c>
      <c r="G70" s="617" t="s">
        <v>2069</v>
      </c>
    </row>
    <row r="71" spans="1:7" s="273" customFormat="1" ht="36" x14ac:dyDescent="0.2">
      <c r="A71" s="600"/>
      <c r="B71" s="600"/>
      <c r="C71" s="600"/>
      <c r="D71" s="614" t="s">
        <v>2292</v>
      </c>
      <c r="E71" s="615" t="s">
        <v>1925</v>
      </c>
      <c r="F71" s="616">
        <v>382.88707362000002</v>
      </c>
      <c r="G71" s="617" t="s">
        <v>1926</v>
      </c>
    </row>
    <row r="72" spans="1:7" s="273" customFormat="1" ht="24" x14ac:dyDescent="0.2">
      <c r="A72" s="600"/>
      <c r="B72" s="600"/>
      <c r="C72" s="600"/>
      <c r="D72" s="614" t="s">
        <v>976</v>
      </c>
      <c r="E72" s="615" t="s">
        <v>1927</v>
      </c>
      <c r="F72" s="616">
        <v>266.07611689999999</v>
      </c>
      <c r="G72" s="617" t="s">
        <v>1928</v>
      </c>
    </row>
    <row r="73" spans="1:7" s="273" customFormat="1" ht="24" x14ac:dyDescent="0.2">
      <c r="A73" s="600"/>
      <c r="B73" s="600"/>
      <c r="C73" s="600"/>
      <c r="D73" s="614" t="s">
        <v>983</v>
      </c>
      <c r="E73" s="615" t="s">
        <v>1929</v>
      </c>
      <c r="F73" s="616">
        <v>3023.1418870699999</v>
      </c>
      <c r="G73" s="617" t="s">
        <v>1930</v>
      </c>
    </row>
    <row r="74" spans="1:7" s="273" customFormat="1" ht="24" x14ac:dyDescent="0.2">
      <c r="A74" s="600"/>
      <c r="B74" s="600"/>
      <c r="C74" s="600"/>
      <c r="D74" s="614" t="s">
        <v>2355</v>
      </c>
      <c r="E74" s="615" t="s">
        <v>2070</v>
      </c>
      <c r="F74" s="616">
        <v>0.51140291000000004</v>
      </c>
      <c r="G74" s="617" t="s">
        <v>2071</v>
      </c>
    </row>
    <row r="75" spans="1:7" s="273" customFormat="1" ht="24" x14ac:dyDescent="0.2">
      <c r="A75" s="600"/>
      <c r="B75" s="600"/>
      <c r="C75" s="600"/>
      <c r="D75" s="614" t="s">
        <v>2328</v>
      </c>
      <c r="E75" s="615" t="s">
        <v>1499</v>
      </c>
      <c r="F75" s="616">
        <v>30.453037330000001</v>
      </c>
      <c r="G75" s="617" t="s">
        <v>1500</v>
      </c>
    </row>
    <row r="76" spans="1:7" s="273" customFormat="1" ht="24" x14ac:dyDescent="0.2">
      <c r="A76" s="600"/>
      <c r="B76" s="600"/>
      <c r="C76" s="600"/>
      <c r="D76" s="614" t="s">
        <v>1855</v>
      </c>
      <c r="E76" s="615" t="s">
        <v>1614</v>
      </c>
      <c r="F76" s="616">
        <v>44.37475637</v>
      </c>
      <c r="G76" s="617" t="s">
        <v>1615</v>
      </c>
    </row>
    <row r="77" spans="1:7" s="273" customFormat="1" x14ac:dyDescent="0.2">
      <c r="A77" s="596"/>
      <c r="B77" s="607" t="s">
        <v>2327</v>
      </c>
      <c r="C77" s="598"/>
      <c r="D77" s="598"/>
      <c r="E77" s="608" t="s">
        <v>1017</v>
      </c>
      <c r="F77" s="606">
        <v>880.89233029000002</v>
      </c>
      <c r="G77" s="609" t="s">
        <v>258</v>
      </c>
    </row>
    <row r="78" spans="1:7" s="273" customFormat="1" x14ac:dyDescent="0.2">
      <c r="A78" s="596"/>
      <c r="B78" s="596"/>
      <c r="C78" s="610" t="s">
        <v>685</v>
      </c>
      <c r="D78" s="598"/>
      <c r="E78" s="611" t="s">
        <v>1017</v>
      </c>
      <c r="F78" s="612">
        <v>880.89233029000002</v>
      </c>
      <c r="G78" s="613" t="s">
        <v>258</v>
      </c>
    </row>
    <row r="79" spans="1:7" s="273" customFormat="1" ht="24" x14ac:dyDescent="0.2">
      <c r="A79" s="600"/>
      <c r="B79" s="599" t="s">
        <v>2327</v>
      </c>
      <c r="C79" s="599" t="s">
        <v>685</v>
      </c>
      <c r="D79" s="614" t="s">
        <v>2328</v>
      </c>
      <c r="E79" s="615" t="s">
        <v>1483</v>
      </c>
      <c r="F79" s="616">
        <v>880.89233029000002</v>
      </c>
      <c r="G79" s="617" t="s">
        <v>1484</v>
      </c>
    </row>
    <row r="80" spans="1:7" s="273" customFormat="1" ht="48" x14ac:dyDescent="0.2">
      <c r="A80" s="596"/>
      <c r="B80" s="607" t="s">
        <v>2355</v>
      </c>
      <c r="C80" s="598"/>
      <c r="D80" s="598"/>
      <c r="E80" s="608" t="s">
        <v>2356</v>
      </c>
      <c r="F80" s="606">
        <v>26530.838194110001</v>
      </c>
      <c r="G80" s="609" t="s">
        <v>1931</v>
      </c>
    </row>
    <row r="81" spans="1:7" s="273" customFormat="1" x14ac:dyDescent="0.2">
      <c r="A81" s="596"/>
      <c r="B81" s="596"/>
      <c r="C81" s="610" t="s">
        <v>685</v>
      </c>
      <c r="D81" s="598"/>
      <c r="E81" s="611" t="s">
        <v>443</v>
      </c>
      <c r="F81" s="612">
        <v>26530.838194110001</v>
      </c>
      <c r="G81" s="613" t="s">
        <v>479</v>
      </c>
    </row>
    <row r="82" spans="1:7" s="273" customFormat="1" x14ac:dyDescent="0.2">
      <c r="A82" s="600"/>
      <c r="B82" s="599" t="s">
        <v>2355</v>
      </c>
      <c r="C82" s="599" t="s">
        <v>685</v>
      </c>
      <c r="D82" s="614" t="s">
        <v>1851</v>
      </c>
      <c r="E82" s="615" t="s">
        <v>1019</v>
      </c>
      <c r="F82" s="616">
        <v>1455.2181421299999</v>
      </c>
      <c r="G82" s="617" t="s">
        <v>56</v>
      </c>
    </row>
    <row r="83" spans="1:7" s="273" customFormat="1" ht="36" x14ac:dyDescent="0.2">
      <c r="A83" s="600"/>
      <c r="B83" s="600"/>
      <c r="C83" s="600"/>
      <c r="D83" s="614" t="s">
        <v>2341</v>
      </c>
      <c r="E83" s="618" t="s">
        <v>2357</v>
      </c>
      <c r="F83" s="616">
        <v>25075.62005198</v>
      </c>
      <c r="G83" s="617" t="s">
        <v>1571</v>
      </c>
    </row>
    <row r="84" spans="1:7" s="273" customFormat="1" x14ac:dyDescent="0.2">
      <c r="A84" s="607" t="s">
        <v>224</v>
      </c>
      <c r="B84" s="598"/>
      <c r="C84" s="598"/>
      <c r="D84" s="598"/>
      <c r="E84" s="601" t="s">
        <v>962</v>
      </c>
      <c r="F84" s="606">
        <v>264963.53789377998</v>
      </c>
      <c r="G84" s="603" t="s">
        <v>213</v>
      </c>
    </row>
    <row r="85" spans="1:7" s="273" customFormat="1" x14ac:dyDescent="0.2">
      <c r="A85" s="596"/>
      <c r="B85" s="607" t="s">
        <v>1851</v>
      </c>
      <c r="C85" s="598"/>
      <c r="D85" s="598"/>
      <c r="E85" s="608" t="s">
        <v>2359</v>
      </c>
      <c r="F85" s="606">
        <v>199702.45178430999</v>
      </c>
      <c r="G85" s="609" t="s">
        <v>415</v>
      </c>
    </row>
    <row r="86" spans="1:7" s="273" customFormat="1" ht="24" x14ac:dyDescent="0.2">
      <c r="A86" s="596"/>
      <c r="B86" s="596"/>
      <c r="C86" s="610" t="s">
        <v>685</v>
      </c>
      <c r="D86" s="598"/>
      <c r="E86" s="611" t="s">
        <v>1020</v>
      </c>
      <c r="F86" s="612">
        <v>1195.1532517099999</v>
      </c>
      <c r="G86" s="613" t="s">
        <v>649</v>
      </c>
    </row>
    <row r="87" spans="1:7" s="273" customFormat="1" ht="24" x14ac:dyDescent="0.2">
      <c r="A87" s="599" t="s">
        <v>224</v>
      </c>
      <c r="B87" s="599" t="s">
        <v>1851</v>
      </c>
      <c r="C87" s="599" t="s">
        <v>685</v>
      </c>
      <c r="D87" s="614" t="s">
        <v>1851</v>
      </c>
      <c r="E87" s="615" t="s">
        <v>1021</v>
      </c>
      <c r="F87" s="616">
        <v>1195.1532517099999</v>
      </c>
      <c r="G87" s="617" t="s">
        <v>122</v>
      </c>
    </row>
    <row r="88" spans="1:7" s="273" customFormat="1" ht="24" x14ac:dyDescent="0.2">
      <c r="A88" s="596"/>
      <c r="B88" s="596"/>
      <c r="C88" s="610" t="s">
        <v>345</v>
      </c>
      <c r="D88" s="598"/>
      <c r="E88" s="611" t="s">
        <v>1023</v>
      </c>
      <c r="F88" s="612">
        <v>138415.11087727</v>
      </c>
      <c r="G88" s="613" t="s">
        <v>36</v>
      </c>
    </row>
    <row r="89" spans="1:7" s="273" customFormat="1" ht="24" x14ac:dyDescent="0.2">
      <c r="A89" s="600"/>
      <c r="B89" s="600"/>
      <c r="C89" s="599" t="s">
        <v>345</v>
      </c>
      <c r="D89" s="614" t="s">
        <v>1851</v>
      </c>
      <c r="E89" s="615" t="s">
        <v>1024</v>
      </c>
      <c r="F89" s="616">
        <v>138415.11087727</v>
      </c>
      <c r="G89" s="617" t="s">
        <v>444</v>
      </c>
    </row>
    <row r="90" spans="1:7" s="273" customFormat="1" ht="24" x14ac:dyDescent="0.2">
      <c r="A90" s="596"/>
      <c r="B90" s="596"/>
      <c r="C90" s="610" t="s">
        <v>619</v>
      </c>
      <c r="D90" s="598"/>
      <c r="E90" s="611" t="s">
        <v>1747</v>
      </c>
      <c r="F90" s="612">
        <v>3017.9996168600001</v>
      </c>
      <c r="G90" s="613" t="s">
        <v>882</v>
      </c>
    </row>
    <row r="91" spans="1:7" s="273" customFormat="1" ht="24" x14ac:dyDescent="0.2">
      <c r="A91" s="600"/>
      <c r="B91" s="600"/>
      <c r="C91" s="599" t="s">
        <v>619</v>
      </c>
      <c r="D91" s="614" t="s">
        <v>1851</v>
      </c>
      <c r="E91" s="615" t="s">
        <v>1711</v>
      </c>
      <c r="F91" s="616">
        <v>3017.9996168600001</v>
      </c>
      <c r="G91" s="617" t="s">
        <v>1712</v>
      </c>
    </row>
    <row r="92" spans="1:7" s="273" customFormat="1" ht="24" x14ac:dyDescent="0.2">
      <c r="A92" s="596"/>
      <c r="B92" s="596"/>
      <c r="C92" s="610" t="s">
        <v>968</v>
      </c>
      <c r="D92" s="598"/>
      <c r="E92" s="611" t="s">
        <v>1748</v>
      </c>
      <c r="F92" s="612">
        <v>48794.339286039998</v>
      </c>
      <c r="G92" s="613" t="s">
        <v>2360</v>
      </c>
    </row>
    <row r="93" spans="1:7" s="273" customFormat="1" ht="24" x14ac:dyDescent="0.2">
      <c r="A93" s="600"/>
      <c r="B93" s="600"/>
      <c r="C93" s="599" t="s">
        <v>968</v>
      </c>
      <c r="D93" s="614" t="s">
        <v>1851</v>
      </c>
      <c r="E93" s="615" t="s">
        <v>1025</v>
      </c>
      <c r="F93" s="616">
        <v>1295.99178104</v>
      </c>
      <c r="G93" s="617" t="s">
        <v>2361</v>
      </c>
    </row>
    <row r="94" spans="1:7" s="273" customFormat="1" ht="24" x14ac:dyDescent="0.2">
      <c r="A94" s="600"/>
      <c r="B94" s="600"/>
      <c r="C94" s="600"/>
      <c r="D94" s="614" t="s">
        <v>2292</v>
      </c>
      <c r="E94" s="615" t="s">
        <v>2128</v>
      </c>
      <c r="F94" s="616">
        <v>3993.672505</v>
      </c>
      <c r="G94" s="617" t="s">
        <v>2129</v>
      </c>
    </row>
    <row r="95" spans="1:7" s="273" customFormat="1" ht="24" x14ac:dyDescent="0.2">
      <c r="A95" s="600"/>
      <c r="B95" s="600"/>
      <c r="C95" s="600"/>
      <c r="D95" s="614" t="s">
        <v>2293</v>
      </c>
      <c r="E95" s="615" t="s">
        <v>1487</v>
      </c>
      <c r="F95" s="616">
        <v>43504.675000000003</v>
      </c>
      <c r="G95" s="617" t="s">
        <v>1488</v>
      </c>
    </row>
    <row r="96" spans="1:7" s="273" customFormat="1" ht="24" x14ac:dyDescent="0.2">
      <c r="A96" s="596"/>
      <c r="B96" s="596"/>
      <c r="C96" s="610" t="s">
        <v>655</v>
      </c>
      <c r="D96" s="598"/>
      <c r="E96" s="611" t="s">
        <v>1029</v>
      </c>
      <c r="F96" s="612">
        <v>1477.6254614300001</v>
      </c>
      <c r="G96" s="613" t="s">
        <v>450</v>
      </c>
    </row>
    <row r="97" spans="1:7" s="273" customFormat="1" ht="36" x14ac:dyDescent="0.2">
      <c r="A97" s="600"/>
      <c r="B97" s="600"/>
      <c r="C97" s="599" t="s">
        <v>655</v>
      </c>
      <c r="D97" s="614" t="s">
        <v>1851</v>
      </c>
      <c r="E97" s="615" t="s">
        <v>1030</v>
      </c>
      <c r="F97" s="616">
        <v>1477.6254614300001</v>
      </c>
      <c r="G97" s="617" t="s">
        <v>782</v>
      </c>
    </row>
    <row r="98" spans="1:7" s="273" customFormat="1" ht="24" x14ac:dyDescent="0.2">
      <c r="A98" s="596"/>
      <c r="B98" s="596"/>
      <c r="C98" s="610" t="s">
        <v>969</v>
      </c>
      <c r="D98" s="598"/>
      <c r="E98" s="611" t="s">
        <v>1031</v>
      </c>
      <c r="F98" s="612">
        <v>1374.64190194</v>
      </c>
      <c r="G98" s="613" t="s">
        <v>84</v>
      </c>
    </row>
    <row r="99" spans="1:7" s="273" customFormat="1" ht="48" x14ac:dyDescent="0.2">
      <c r="A99" s="600"/>
      <c r="B99" s="600"/>
      <c r="C99" s="599" t="s">
        <v>969</v>
      </c>
      <c r="D99" s="614" t="s">
        <v>1851</v>
      </c>
      <c r="E99" s="615" t="s">
        <v>2149</v>
      </c>
      <c r="F99" s="616">
        <v>6.9938466799999999</v>
      </c>
      <c r="G99" s="617" t="s">
        <v>2568</v>
      </c>
    </row>
    <row r="100" spans="1:7" s="273" customFormat="1" ht="60" x14ac:dyDescent="0.2">
      <c r="A100" s="600"/>
      <c r="B100" s="600"/>
      <c r="C100" s="600"/>
      <c r="D100" s="614" t="s">
        <v>2292</v>
      </c>
      <c r="E100" s="615" t="s">
        <v>2569</v>
      </c>
      <c r="F100" s="616">
        <v>82.816790909999995</v>
      </c>
      <c r="G100" s="617" t="s">
        <v>1964</v>
      </c>
    </row>
    <row r="101" spans="1:7" s="273" customFormat="1" ht="36" x14ac:dyDescent="0.2">
      <c r="A101" s="600"/>
      <c r="B101" s="600"/>
      <c r="C101" s="600"/>
      <c r="D101" s="614" t="s">
        <v>972</v>
      </c>
      <c r="E101" s="615" t="s">
        <v>2365</v>
      </c>
      <c r="F101" s="616">
        <v>549.28315277000002</v>
      </c>
      <c r="G101" s="617" t="s">
        <v>1713</v>
      </c>
    </row>
    <row r="102" spans="1:7" s="273" customFormat="1" ht="48" x14ac:dyDescent="0.2">
      <c r="A102" s="600"/>
      <c r="B102" s="600"/>
      <c r="C102" s="600"/>
      <c r="D102" s="614" t="s">
        <v>976</v>
      </c>
      <c r="E102" s="615" t="s">
        <v>2366</v>
      </c>
      <c r="F102" s="616">
        <v>13.28569736</v>
      </c>
      <c r="G102" s="617" t="s">
        <v>2130</v>
      </c>
    </row>
    <row r="103" spans="1:7" s="273" customFormat="1" ht="48" x14ac:dyDescent="0.2">
      <c r="A103" s="600"/>
      <c r="B103" s="600"/>
      <c r="C103" s="600"/>
      <c r="D103" s="614" t="s">
        <v>1852</v>
      </c>
      <c r="E103" s="615" t="s">
        <v>2131</v>
      </c>
      <c r="F103" s="616">
        <v>0</v>
      </c>
      <c r="G103" s="617" t="s">
        <v>2132</v>
      </c>
    </row>
    <row r="104" spans="1:7" s="273" customFormat="1" ht="24" x14ac:dyDescent="0.2">
      <c r="A104" s="600"/>
      <c r="B104" s="600"/>
      <c r="C104" s="600"/>
      <c r="D104" s="614" t="s">
        <v>1856</v>
      </c>
      <c r="E104" s="615" t="s">
        <v>1493</v>
      </c>
      <c r="F104" s="616">
        <v>5.3412010000000003E-2</v>
      </c>
      <c r="G104" s="617" t="s">
        <v>1494</v>
      </c>
    </row>
    <row r="105" spans="1:7" s="273" customFormat="1" ht="24" x14ac:dyDescent="0.2">
      <c r="A105" s="600"/>
      <c r="B105" s="600"/>
      <c r="C105" s="600"/>
      <c r="D105" s="614" t="s">
        <v>1854</v>
      </c>
      <c r="E105" s="615" t="s">
        <v>2103</v>
      </c>
      <c r="F105" s="616">
        <v>722.20900220999999</v>
      </c>
      <c r="G105" s="617" t="s">
        <v>2104</v>
      </c>
    </row>
    <row r="106" spans="1:7" s="273" customFormat="1" ht="36" x14ac:dyDescent="0.2">
      <c r="A106" s="600"/>
      <c r="B106" s="600"/>
      <c r="C106" s="600"/>
      <c r="D106" s="614" t="s">
        <v>2298</v>
      </c>
      <c r="E106" s="615" t="s">
        <v>2133</v>
      </c>
      <c r="F106" s="616">
        <v>0</v>
      </c>
      <c r="G106" s="617" t="s">
        <v>2134</v>
      </c>
    </row>
    <row r="107" spans="1:7" s="273" customFormat="1" x14ac:dyDescent="0.2">
      <c r="A107" s="596"/>
      <c r="B107" s="596"/>
      <c r="C107" s="610" t="s">
        <v>551</v>
      </c>
      <c r="D107" s="598"/>
      <c r="E107" s="611" t="s">
        <v>1749</v>
      </c>
      <c r="F107" s="612">
        <v>5427.5813890600002</v>
      </c>
      <c r="G107" s="613" t="s">
        <v>332</v>
      </c>
    </row>
    <row r="108" spans="1:7" s="273" customFormat="1" ht="72" x14ac:dyDescent="0.2">
      <c r="A108" s="600"/>
      <c r="B108" s="600"/>
      <c r="C108" s="599" t="s">
        <v>551</v>
      </c>
      <c r="D108" s="614" t="s">
        <v>1851</v>
      </c>
      <c r="E108" s="615" t="s">
        <v>1874</v>
      </c>
      <c r="F108" s="616">
        <v>2471.5212765299998</v>
      </c>
      <c r="G108" s="617" t="s">
        <v>1875</v>
      </c>
    </row>
    <row r="109" spans="1:7" s="273" customFormat="1" ht="24" x14ac:dyDescent="0.2">
      <c r="A109" s="600"/>
      <c r="B109" s="600"/>
      <c r="C109" s="600"/>
      <c r="D109" s="614" t="s">
        <v>2293</v>
      </c>
      <c r="E109" s="615" t="s">
        <v>1032</v>
      </c>
      <c r="F109" s="616">
        <v>55.557718680000001</v>
      </c>
      <c r="G109" s="617" t="s">
        <v>463</v>
      </c>
    </row>
    <row r="110" spans="1:7" s="273" customFormat="1" ht="24" x14ac:dyDescent="0.2">
      <c r="A110" s="600"/>
      <c r="B110" s="600"/>
      <c r="C110" s="600"/>
      <c r="D110" s="614" t="s">
        <v>976</v>
      </c>
      <c r="E110" s="615" t="s">
        <v>1033</v>
      </c>
      <c r="F110" s="616">
        <v>248.453114</v>
      </c>
      <c r="G110" s="617" t="s">
        <v>334</v>
      </c>
    </row>
    <row r="111" spans="1:7" s="273" customFormat="1" ht="60" x14ac:dyDescent="0.2">
      <c r="A111" s="600"/>
      <c r="B111" s="600"/>
      <c r="C111" s="600"/>
      <c r="D111" s="614" t="s">
        <v>983</v>
      </c>
      <c r="E111" s="615" t="s">
        <v>1934</v>
      </c>
      <c r="F111" s="616">
        <v>2627.46619298</v>
      </c>
      <c r="G111" s="617" t="s">
        <v>2570</v>
      </c>
    </row>
    <row r="112" spans="1:7" s="273" customFormat="1" ht="36" x14ac:dyDescent="0.2">
      <c r="A112" s="600"/>
      <c r="B112" s="600"/>
      <c r="C112" s="600"/>
      <c r="D112" s="614" t="s">
        <v>2355</v>
      </c>
      <c r="E112" s="615" t="s">
        <v>3310</v>
      </c>
      <c r="F112" s="616">
        <v>3.3772499999999997E-2</v>
      </c>
      <c r="G112" s="617" t="s">
        <v>3311</v>
      </c>
    </row>
    <row r="113" spans="1:7" s="273" customFormat="1" ht="24" x14ac:dyDescent="0.2">
      <c r="A113" s="600"/>
      <c r="B113" s="600"/>
      <c r="C113" s="600"/>
      <c r="D113" s="614" t="s">
        <v>2328</v>
      </c>
      <c r="E113" s="615" t="s">
        <v>1034</v>
      </c>
      <c r="F113" s="616">
        <v>24.549314370000001</v>
      </c>
      <c r="G113" s="617" t="s">
        <v>881</v>
      </c>
    </row>
    <row r="114" spans="1:7" s="273" customFormat="1" ht="48" x14ac:dyDescent="0.2">
      <c r="A114" s="596"/>
      <c r="B114" s="607" t="s">
        <v>2292</v>
      </c>
      <c r="C114" s="598"/>
      <c r="D114" s="598"/>
      <c r="E114" s="608" t="s">
        <v>1035</v>
      </c>
      <c r="F114" s="606">
        <v>2298.7184953199999</v>
      </c>
      <c r="G114" s="609" t="s">
        <v>622</v>
      </c>
    </row>
    <row r="115" spans="1:7" s="273" customFormat="1" ht="48" x14ac:dyDescent="0.2">
      <c r="A115" s="596"/>
      <c r="B115" s="596"/>
      <c r="C115" s="610" t="s">
        <v>685</v>
      </c>
      <c r="D115" s="598"/>
      <c r="E115" s="611" t="s">
        <v>1035</v>
      </c>
      <c r="F115" s="612">
        <v>2298.7184953199999</v>
      </c>
      <c r="G115" s="613" t="s">
        <v>622</v>
      </c>
    </row>
    <row r="116" spans="1:7" s="273" customFormat="1" ht="48" x14ac:dyDescent="0.2">
      <c r="A116" s="600"/>
      <c r="B116" s="599" t="s">
        <v>2292</v>
      </c>
      <c r="C116" s="599" t="s">
        <v>685</v>
      </c>
      <c r="D116" s="614" t="s">
        <v>1851</v>
      </c>
      <c r="E116" s="615" t="s">
        <v>1036</v>
      </c>
      <c r="F116" s="616">
        <v>2298.7184953199999</v>
      </c>
      <c r="G116" s="617" t="s">
        <v>145</v>
      </c>
    </row>
    <row r="117" spans="1:7" s="273" customFormat="1" ht="48" x14ac:dyDescent="0.2">
      <c r="A117" s="596"/>
      <c r="B117" s="607" t="s">
        <v>2293</v>
      </c>
      <c r="C117" s="598"/>
      <c r="D117" s="598"/>
      <c r="E117" s="608" t="s">
        <v>2374</v>
      </c>
      <c r="F117" s="606">
        <v>264.85293065000002</v>
      </c>
      <c r="G117" s="609" t="s">
        <v>244</v>
      </c>
    </row>
    <row r="118" spans="1:7" s="273" customFormat="1" ht="48" x14ac:dyDescent="0.2">
      <c r="A118" s="596"/>
      <c r="B118" s="596"/>
      <c r="C118" s="610" t="s">
        <v>685</v>
      </c>
      <c r="D118" s="598"/>
      <c r="E118" s="611" t="s">
        <v>2374</v>
      </c>
      <c r="F118" s="612">
        <v>264.85293065000002</v>
      </c>
      <c r="G118" s="613" t="s">
        <v>244</v>
      </c>
    </row>
    <row r="119" spans="1:7" s="273" customFormat="1" ht="48" x14ac:dyDescent="0.2">
      <c r="A119" s="600"/>
      <c r="B119" s="599" t="s">
        <v>2293</v>
      </c>
      <c r="C119" s="599" t="s">
        <v>685</v>
      </c>
      <c r="D119" s="614" t="s">
        <v>1851</v>
      </c>
      <c r="E119" s="615" t="s">
        <v>1037</v>
      </c>
      <c r="F119" s="616">
        <v>264.85293065000002</v>
      </c>
      <c r="G119" s="617" t="s">
        <v>82</v>
      </c>
    </row>
    <row r="120" spans="1:7" s="273" customFormat="1" ht="72" x14ac:dyDescent="0.2">
      <c r="A120" s="596"/>
      <c r="B120" s="607" t="s">
        <v>972</v>
      </c>
      <c r="C120" s="598"/>
      <c r="D120" s="598"/>
      <c r="E120" s="608" t="s">
        <v>2375</v>
      </c>
      <c r="F120" s="606">
        <v>20601.953224109999</v>
      </c>
      <c r="G120" s="609" t="s">
        <v>2376</v>
      </c>
    </row>
    <row r="121" spans="1:7" s="273" customFormat="1" ht="96" x14ac:dyDescent="0.2">
      <c r="A121" s="596"/>
      <c r="B121" s="596"/>
      <c r="C121" s="610" t="s">
        <v>685</v>
      </c>
      <c r="D121" s="598"/>
      <c r="E121" s="619" t="s">
        <v>2377</v>
      </c>
      <c r="F121" s="612">
        <v>20601.953224109999</v>
      </c>
      <c r="G121" s="620" t="s">
        <v>2571</v>
      </c>
    </row>
    <row r="122" spans="1:7" s="273" customFormat="1" x14ac:dyDescent="0.2">
      <c r="A122" s="600"/>
      <c r="B122" s="599" t="s">
        <v>972</v>
      </c>
      <c r="C122" s="599" t="s">
        <v>685</v>
      </c>
      <c r="D122" s="614" t="s">
        <v>2293</v>
      </c>
      <c r="E122" s="615" t="s">
        <v>1039</v>
      </c>
      <c r="F122" s="616">
        <v>288.92860052999998</v>
      </c>
      <c r="G122" s="617" t="s">
        <v>593</v>
      </c>
    </row>
    <row r="123" spans="1:7" s="273" customFormat="1" ht="60" x14ac:dyDescent="0.2">
      <c r="A123" s="600"/>
      <c r="B123" s="600"/>
      <c r="C123" s="600"/>
      <c r="D123" s="614" t="s">
        <v>2328</v>
      </c>
      <c r="E123" s="615" t="s">
        <v>2572</v>
      </c>
      <c r="F123" s="616">
        <v>13.188726190000001</v>
      </c>
      <c r="G123" s="617" t="s">
        <v>1879</v>
      </c>
    </row>
    <row r="124" spans="1:7" s="273" customFormat="1" ht="48" x14ac:dyDescent="0.2">
      <c r="A124" s="600"/>
      <c r="B124" s="600"/>
      <c r="C124" s="600"/>
      <c r="D124" s="614" t="s">
        <v>1852</v>
      </c>
      <c r="E124" s="615" t="s">
        <v>1040</v>
      </c>
      <c r="F124" s="616">
        <v>1380.04047975</v>
      </c>
      <c r="G124" s="617" t="s">
        <v>227</v>
      </c>
    </row>
    <row r="125" spans="1:7" s="273" customFormat="1" ht="72" x14ac:dyDescent="0.2">
      <c r="A125" s="600"/>
      <c r="B125" s="600"/>
      <c r="C125" s="600"/>
      <c r="D125" s="614" t="s">
        <v>1853</v>
      </c>
      <c r="E125" s="615" t="s">
        <v>2380</v>
      </c>
      <c r="F125" s="616">
        <v>481.78205007999998</v>
      </c>
      <c r="G125" s="617" t="s">
        <v>2176</v>
      </c>
    </row>
    <row r="126" spans="1:7" s="273" customFormat="1" ht="72" x14ac:dyDescent="0.2">
      <c r="A126" s="600"/>
      <c r="B126" s="600"/>
      <c r="C126" s="600"/>
      <c r="D126" s="614" t="s">
        <v>2298</v>
      </c>
      <c r="E126" s="615" t="s">
        <v>2055</v>
      </c>
      <c r="F126" s="616">
        <v>30.030748280000001</v>
      </c>
      <c r="G126" s="617" t="s">
        <v>2056</v>
      </c>
    </row>
    <row r="127" spans="1:7" s="273" customFormat="1" ht="60" x14ac:dyDescent="0.2">
      <c r="A127" s="600"/>
      <c r="B127" s="600"/>
      <c r="C127" s="600"/>
      <c r="D127" s="614" t="s">
        <v>2354</v>
      </c>
      <c r="E127" s="615" t="s">
        <v>1937</v>
      </c>
      <c r="F127" s="616">
        <v>71.143896760000004</v>
      </c>
      <c r="G127" s="617" t="s">
        <v>1938</v>
      </c>
    </row>
    <row r="128" spans="1:7" s="273" customFormat="1" ht="72" x14ac:dyDescent="0.2">
      <c r="A128" s="600"/>
      <c r="B128" s="600"/>
      <c r="C128" s="600"/>
      <c r="D128" s="614" t="s">
        <v>2331</v>
      </c>
      <c r="E128" s="615" t="s">
        <v>2573</v>
      </c>
      <c r="F128" s="616">
        <v>2141.75853022</v>
      </c>
      <c r="G128" s="617" t="s">
        <v>2574</v>
      </c>
    </row>
    <row r="129" spans="1:7" s="273" customFormat="1" ht="72" x14ac:dyDescent="0.2">
      <c r="A129" s="600"/>
      <c r="B129" s="600"/>
      <c r="C129" s="600"/>
      <c r="D129" s="614" t="s">
        <v>2382</v>
      </c>
      <c r="E129" s="615" t="s">
        <v>1880</v>
      </c>
      <c r="F129" s="616">
        <v>67.280716949999999</v>
      </c>
      <c r="G129" s="617" t="s">
        <v>2383</v>
      </c>
    </row>
    <row r="130" spans="1:7" s="273" customFormat="1" ht="72" x14ac:dyDescent="0.2">
      <c r="A130" s="600"/>
      <c r="B130" s="600"/>
      <c r="C130" s="600"/>
      <c r="D130" s="614" t="s">
        <v>2384</v>
      </c>
      <c r="E130" s="615" t="s">
        <v>2575</v>
      </c>
      <c r="F130" s="616">
        <v>16.36870308</v>
      </c>
      <c r="G130" s="617" t="s">
        <v>2576</v>
      </c>
    </row>
    <row r="131" spans="1:7" s="273" customFormat="1" ht="72" x14ac:dyDescent="0.2">
      <c r="A131" s="600"/>
      <c r="B131" s="600"/>
      <c r="C131" s="600"/>
      <c r="D131" s="614" t="s">
        <v>2341</v>
      </c>
      <c r="E131" s="615" t="s">
        <v>2577</v>
      </c>
      <c r="F131" s="616">
        <v>249.37852631999999</v>
      </c>
      <c r="G131" s="617" t="s">
        <v>2578</v>
      </c>
    </row>
    <row r="132" spans="1:7" s="273" customFormat="1" ht="72" x14ac:dyDescent="0.2">
      <c r="A132" s="600"/>
      <c r="B132" s="600"/>
      <c r="C132" s="600"/>
      <c r="D132" s="614" t="s">
        <v>2387</v>
      </c>
      <c r="E132" s="615" t="s">
        <v>2579</v>
      </c>
      <c r="F132" s="616">
        <v>16.727787419999999</v>
      </c>
      <c r="G132" s="617" t="s">
        <v>2580</v>
      </c>
    </row>
    <row r="133" spans="1:7" s="273" customFormat="1" ht="72" x14ac:dyDescent="0.2">
      <c r="A133" s="600"/>
      <c r="B133" s="600"/>
      <c r="C133" s="600"/>
      <c r="D133" s="614" t="s">
        <v>2346</v>
      </c>
      <c r="E133" s="615" t="s">
        <v>2581</v>
      </c>
      <c r="F133" s="616">
        <v>187.04800177999999</v>
      </c>
      <c r="G133" s="617" t="s">
        <v>2582</v>
      </c>
    </row>
    <row r="134" spans="1:7" s="273" customFormat="1" ht="72" x14ac:dyDescent="0.2">
      <c r="A134" s="600"/>
      <c r="B134" s="600"/>
      <c r="C134" s="600"/>
      <c r="D134" s="614" t="s">
        <v>2351</v>
      </c>
      <c r="E134" s="615" t="s">
        <v>1881</v>
      </c>
      <c r="F134" s="616">
        <v>22.901195900000001</v>
      </c>
      <c r="G134" s="617" t="s">
        <v>1882</v>
      </c>
    </row>
    <row r="135" spans="1:7" s="273" customFormat="1" ht="72" x14ac:dyDescent="0.2">
      <c r="A135" s="600"/>
      <c r="B135" s="600"/>
      <c r="C135" s="600"/>
      <c r="D135" s="614" t="s">
        <v>2390</v>
      </c>
      <c r="E135" s="615" t="s">
        <v>2583</v>
      </c>
      <c r="F135" s="616">
        <v>6746.8202991899998</v>
      </c>
      <c r="G135" s="617" t="s">
        <v>2584</v>
      </c>
    </row>
    <row r="136" spans="1:7" s="273" customFormat="1" ht="48" x14ac:dyDescent="0.2">
      <c r="A136" s="600"/>
      <c r="B136" s="600"/>
      <c r="C136" s="600"/>
      <c r="D136" s="614" t="s">
        <v>2391</v>
      </c>
      <c r="E136" s="615" t="s">
        <v>1044</v>
      </c>
      <c r="F136" s="616">
        <v>46.464348200000003</v>
      </c>
      <c r="G136" s="617" t="s">
        <v>712</v>
      </c>
    </row>
    <row r="137" spans="1:7" s="273" customFormat="1" ht="60" x14ac:dyDescent="0.2">
      <c r="A137" s="600"/>
      <c r="B137" s="600"/>
      <c r="C137" s="600"/>
      <c r="D137" s="614" t="s">
        <v>2392</v>
      </c>
      <c r="E137" s="615" t="s">
        <v>1883</v>
      </c>
      <c r="F137" s="616">
        <v>720.73403552000002</v>
      </c>
      <c r="G137" s="617" t="s">
        <v>2393</v>
      </c>
    </row>
    <row r="138" spans="1:7" s="273" customFormat="1" ht="72" x14ac:dyDescent="0.2">
      <c r="A138" s="600"/>
      <c r="B138" s="600"/>
      <c r="C138" s="600"/>
      <c r="D138" s="614" t="s">
        <v>2394</v>
      </c>
      <c r="E138" s="615" t="s">
        <v>2585</v>
      </c>
      <c r="F138" s="616">
        <v>77.173183420000001</v>
      </c>
      <c r="G138" s="617" t="s">
        <v>2586</v>
      </c>
    </row>
    <row r="139" spans="1:7" s="273" customFormat="1" ht="72" x14ac:dyDescent="0.2">
      <c r="A139" s="600"/>
      <c r="B139" s="600"/>
      <c r="C139" s="600"/>
      <c r="D139" s="614" t="s">
        <v>2397</v>
      </c>
      <c r="E139" s="615" t="s">
        <v>2587</v>
      </c>
      <c r="F139" s="616">
        <v>534.10458650999999</v>
      </c>
      <c r="G139" s="617" t="s">
        <v>2588</v>
      </c>
    </row>
    <row r="140" spans="1:7" s="273" customFormat="1" ht="72" x14ac:dyDescent="0.2">
      <c r="A140" s="600"/>
      <c r="B140" s="600"/>
      <c r="C140" s="600"/>
      <c r="D140" s="614" t="s">
        <v>2405</v>
      </c>
      <c r="E140" s="615" t="s">
        <v>2589</v>
      </c>
      <c r="F140" s="616">
        <v>544.81924887000002</v>
      </c>
      <c r="G140" s="617" t="s">
        <v>2590</v>
      </c>
    </row>
    <row r="141" spans="1:7" s="273" customFormat="1" ht="72" x14ac:dyDescent="0.2">
      <c r="A141" s="600"/>
      <c r="B141" s="600"/>
      <c r="C141" s="600"/>
      <c r="D141" s="614" t="s">
        <v>3381</v>
      </c>
      <c r="E141" s="615" t="s">
        <v>3384</v>
      </c>
      <c r="F141" s="616">
        <v>2.9999999999999997E-4</v>
      </c>
      <c r="G141" s="617" t="s">
        <v>3385</v>
      </c>
    </row>
    <row r="142" spans="1:7" s="273" customFormat="1" ht="72" x14ac:dyDescent="0.2">
      <c r="A142" s="600"/>
      <c r="B142" s="600"/>
      <c r="C142" s="600"/>
      <c r="D142" s="614" t="s">
        <v>2406</v>
      </c>
      <c r="E142" s="615" t="s">
        <v>2759</v>
      </c>
      <c r="F142" s="616">
        <v>1129.65085413</v>
      </c>
      <c r="G142" s="617" t="s">
        <v>2760</v>
      </c>
    </row>
    <row r="143" spans="1:7" s="273" customFormat="1" ht="72" x14ac:dyDescent="0.2">
      <c r="A143" s="600"/>
      <c r="B143" s="600"/>
      <c r="C143" s="600"/>
      <c r="D143" s="614" t="s">
        <v>2407</v>
      </c>
      <c r="E143" s="615" t="s">
        <v>2591</v>
      </c>
      <c r="F143" s="616">
        <v>-66.401098039999994</v>
      </c>
      <c r="G143" s="617" t="s">
        <v>2592</v>
      </c>
    </row>
    <row r="144" spans="1:7" s="273" customFormat="1" ht="72" x14ac:dyDescent="0.2">
      <c r="A144" s="600"/>
      <c r="B144" s="600"/>
      <c r="C144" s="600"/>
      <c r="D144" s="614" t="s">
        <v>2409</v>
      </c>
      <c r="E144" s="615" t="s">
        <v>2593</v>
      </c>
      <c r="F144" s="616">
        <v>2564.32921511</v>
      </c>
      <c r="G144" s="617" t="s">
        <v>2594</v>
      </c>
    </row>
    <row r="145" spans="1:7" s="273" customFormat="1" ht="72" x14ac:dyDescent="0.2">
      <c r="A145" s="600"/>
      <c r="B145" s="600"/>
      <c r="C145" s="600"/>
      <c r="D145" s="614" t="s">
        <v>2411</v>
      </c>
      <c r="E145" s="615" t="s">
        <v>2835</v>
      </c>
      <c r="F145" s="616">
        <v>17.113058689999999</v>
      </c>
      <c r="G145" s="617" t="s">
        <v>2836</v>
      </c>
    </row>
    <row r="146" spans="1:7" s="273" customFormat="1" ht="48" x14ac:dyDescent="0.2">
      <c r="A146" s="600"/>
      <c r="B146" s="600"/>
      <c r="C146" s="600"/>
      <c r="D146" s="614" t="s">
        <v>2412</v>
      </c>
      <c r="E146" s="615" t="s">
        <v>1716</v>
      </c>
      <c r="F146" s="616">
        <v>0.41912450000000001</v>
      </c>
      <c r="G146" s="617" t="s">
        <v>1717</v>
      </c>
    </row>
    <row r="147" spans="1:7" s="273" customFormat="1" ht="36" x14ac:dyDescent="0.2">
      <c r="A147" s="600"/>
      <c r="B147" s="600"/>
      <c r="C147" s="600"/>
      <c r="D147" s="614" t="s">
        <v>2413</v>
      </c>
      <c r="E147" s="615" t="s">
        <v>1718</v>
      </c>
      <c r="F147" s="616">
        <v>2897.1739031400002</v>
      </c>
      <c r="G147" s="617" t="s">
        <v>1719</v>
      </c>
    </row>
    <row r="148" spans="1:7" s="273" customFormat="1" ht="72" x14ac:dyDescent="0.2">
      <c r="A148" s="600"/>
      <c r="B148" s="600"/>
      <c r="C148" s="600"/>
      <c r="D148" s="614" t="s">
        <v>2414</v>
      </c>
      <c r="E148" s="615" t="s">
        <v>2595</v>
      </c>
      <c r="F148" s="616">
        <v>1.0737274999999999</v>
      </c>
      <c r="G148" s="617" t="s">
        <v>2596</v>
      </c>
    </row>
    <row r="149" spans="1:7" s="273" customFormat="1" ht="72" x14ac:dyDescent="0.2">
      <c r="A149" s="600"/>
      <c r="B149" s="600"/>
      <c r="C149" s="600"/>
      <c r="D149" s="614" t="s">
        <v>3359</v>
      </c>
      <c r="E149" s="615" t="s">
        <v>3360</v>
      </c>
      <c r="F149" s="616">
        <v>0.178124</v>
      </c>
      <c r="G149" s="617" t="s">
        <v>3361</v>
      </c>
    </row>
    <row r="150" spans="1:7" s="273" customFormat="1" ht="72" x14ac:dyDescent="0.2">
      <c r="A150" s="600"/>
      <c r="B150" s="600"/>
      <c r="C150" s="600"/>
      <c r="D150" s="614" t="s">
        <v>2416</v>
      </c>
      <c r="E150" s="615" t="s">
        <v>2837</v>
      </c>
      <c r="F150" s="616">
        <v>21.53724961</v>
      </c>
      <c r="G150" s="617" t="s">
        <v>2838</v>
      </c>
    </row>
    <row r="151" spans="1:7" s="273" customFormat="1" ht="72" x14ac:dyDescent="0.2">
      <c r="A151" s="600"/>
      <c r="B151" s="600"/>
      <c r="C151" s="600"/>
      <c r="D151" s="614" t="s">
        <v>3002</v>
      </c>
      <c r="E151" s="615" t="s">
        <v>3009</v>
      </c>
      <c r="F151" s="616">
        <v>46.070771950000001</v>
      </c>
      <c r="G151" s="617" t="s">
        <v>3010</v>
      </c>
    </row>
    <row r="152" spans="1:7" s="273" customFormat="1" ht="72" x14ac:dyDescent="0.2">
      <c r="A152" s="600"/>
      <c r="B152" s="600"/>
      <c r="C152" s="600"/>
      <c r="D152" s="614" t="s">
        <v>2826</v>
      </c>
      <c r="E152" s="615" t="s">
        <v>2839</v>
      </c>
      <c r="F152" s="616">
        <v>285.60354345000002</v>
      </c>
      <c r="G152" s="617" t="s">
        <v>2840</v>
      </c>
    </row>
    <row r="153" spans="1:7" s="273" customFormat="1" ht="60" x14ac:dyDescent="0.2">
      <c r="A153" s="600"/>
      <c r="B153" s="600"/>
      <c r="C153" s="600"/>
      <c r="D153" s="614" t="s">
        <v>2300</v>
      </c>
      <c r="E153" s="615" t="s">
        <v>3260</v>
      </c>
      <c r="F153" s="616">
        <v>68.510785100000007</v>
      </c>
      <c r="G153" s="617" t="s">
        <v>3261</v>
      </c>
    </row>
    <row r="154" spans="1:7" s="273" customFormat="1" x14ac:dyDescent="0.2">
      <c r="A154" s="596"/>
      <c r="B154" s="607" t="s">
        <v>976</v>
      </c>
      <c r="C154" s="598"/>
      <c r="D154" s="598"/>
      <c r="E154" s="608" t="s">
        <v>2135</v>
      </c>
      <c r="F154" s="606">
        <v>2.2074E-2</v>
      </c>
      <c r="G154" s="609" t="s">
        <v>2136</v>
      </c>
    </row>
    <row r="155" spans="1:7" s="273" customFormat="1" x14ac:dyDescent="0.2">
      <c r="A155" s="596"/>
      <c r="B155" s="596"/>
      <c r="C155" s="610" t="s">
        <v>224</v>
      </c>
      <c r="D155" s="598"/>
      <c r="E155" s="611" t="s">
        <v>2141</v>
      </c>
      <c r="F155" s="612">
        <v>2.2074E-2</v>
      </c>
      <c r="G155" s="613" t="s">
        <v>2142</v>
      </c>
    </row>
    <row r="156" spans="1:7" s="273" customFormat="1" ht="24" x14ac:dyDescent="0.2">
      <c r="A156" s="600"/>
      <c r="B156" s="599" t="s">
        <v>976</v>
      </c>
      <c r="C156" s="599" t="s">
        <v>224</v>
      </c>
      <c r="D156" s="614" t="s">
        <v>1851</v>
      </c>
      <c r="E156" s="615" t="s">
        <v>2143</v>
      </c>
      <c r="F156" s="616">
        <v>2.2074E-2</v>
      </c>
      <c r="G156" s="617" t="s">
        <v>2144</v>
      </c>
    </row>
    <row r="157" spans="1:7" s="273" customFormat="1" x14ac:dyDescent="0.2">
      <c r="A157" s="596"/>
      <c r="B157" s="607" t="s">
        <v>983</v>
      </c>
      <c r="C157" s="598"/>
      <c r="D157" s="598"/>
      <c r="E157" s="608" t="s">
        <v>2421</v>
      </c>
      <c r="F157" s="606">
        <v>42095.539385390002</v>
      </c>
      <c r="G157" s="609" t="s">
        <v>219</v>
      </c>
    </row>
    <row r="158" spans="1:7" s="273" customFormat="1" x14ac:dyDescent="0.2">
      <c r="A158" s="596"/>
      <c r="B158" s="596"/>
      <c r="C158" s="610" t="s">
        <v>685</v>
      </c>
      <c r="D158" s="598"/>
      <c r="E158" s="611" t="s">
        <v>2421</v>
      </c>
      <c r="F158" s="612">
        <v>42095.539385390002</v>
      </c>
      <c r="G158" s="613" t="s">
        <v>219</v>
      </c>
    </row>
    <row r="159" spans="1:7" s="273" customFormat="1" ht="36" x14ac:dyDescent="0.2">
      <c r="A159" s="600"/>
      <c r="B159" s="599" t="s">
        <v>983</v>
      </c>
      <c r="C159" s="599" t="s">
        <v>685</v>
      </c>
      <c r="D159" s="614" t="s">
        <v>972</v>
      </c>
      <c r="E159" s="615" t="s">
        <v>1045</v>
      </c>
      <c r="F159" s="616">
        <v>968.72927470000002</v>
      </c>
      <c r="G159" s="617" t="s">
        <v>575</v>
      </c>
    </row>
    <row r="160" spans="1:7" s="273" customFormat="1" ht="24" x14ac:dyDescent="0.2">
      <c r="A160" s="600"/>
      <c r="B160" s="600"/>
      <c r="C160" s="600"/>
      <c r="D160" s="614" t="s">
        <v>983</v>
      </c>
      <c r="E160" s="615" t="s">
        <v>1047</v>
      </c>
      <c r="F160" s="616">
        <v>10865.613610070001</v>
      </c>
      <c r="G160" s="617" t="s">
        <v>215</v>
      </c>
    </row>
    <row r="161" spans="1:7" s="273" customFormat="1" ht="48" x14ac:dyDescent="0.2">
      <c r="A161" s="600"/>
      <c r="B161" s="600"/>
      <c r="C161" s="600"/>
      <c r="D161" s="614" t="s">
        <v>2355</v>
      </c>
      <c r="E161" s="615" t="s">
        <v>2177</v>
      </c>
      <c r="F161" s="616">
        <v>30218.17511932</v>
      </c>
      <c r="G161" s="617" t="s">
        <v>2422</v>
      </c>
    </row>
    <row r="162" spans="1:7" s="273" customFormat="1" x14ac:dyDescent="0.2">
      <c r="A162" s="600"/>
      <c r="B162" s="600"/>
      <c r="C162" s="600"/>
      <c r="D162" s="614" t="s">
        <v>1852</v>
      </c>
      <c r="E162" s="615" t="s">
        <v>2051</v>
      </c>
      <c r="F162" s="616">
        <v>3.038066E-2</v>
      </c>
      <c r="G162" s="617" t="s">
        <v>2052</v>
      </c>
    </row>
    <row r="163" spans="1:7" s="273" customFormat="1" ht="48" x14ac:dyDescent="0.2">
      <c r="A163" s="600"/>
      <c r="B163" s="600"/>
      <c r="C163" s="600"/>
      <c r="D163" s="614" t="s">
        <v>1853</v>
      </c>
      <c r="E163" s="615" t="s">
        <v>3362</v>
      </c>
      <c r="F163" s="616">
        <v>0.10507776000000001</v>
      </c>
      <c r="G163" s="617" t="s">
        <v>3363</v>
      </c>
    </row>
    <row r="164" spans="1:7" s="273" customFormat="1" ht="60" x14ac:dyDescent="0.2">
      <c r="A164" s="600"/>
      <c r="B164" s="600"/>
      <c r="C164" s="600"/>
      <c r="D164" s="614" t="s">
        <v>2330</v>
      </c>
      <c r="E164" s="615" t="s">
        <v>2637</v>
      </c>
      <c r="F164" s="616">
        <v>42.885922880000003</v>
      </c>
      <c r="G164" s="617" t="s">
        <v>2638</v>
      </c>
    </row>
    <row r="165" spans="1:7" s="273" customFormat="1" x14ac:dyDescent="0.2">
      <c r="A165" s="607" t="s">
        <v>345</v>
      </c>
      <c r="B165" s="598"/>
      <c r="C165" s="598"/>
      <c r="D165" s="598"/>
      <c r="E165" s="601" t="s">
        <v>963</v>
      </c>
      <c r="F165" s="606">
        <v>1720.5070984900001</v>
      </c>
      <c r="G165" s="603" t="s">
        <v>526</v>
      </c>
    </row>
    <row r="166" spans="1:7" ht="24" x14ac:dyDescent="0.2">
      <c r="A166" s="596"/>
      <c r="B166" s="607" t="s">
        <v>2292</v>
      </c>
      <c r="C166" s="598"/>
      <c r="D166" s="598"/>
      <c r="E166" s="608" t="s">
        <v>1722</v>
      </c>
      <c r="F166" s="606">
        <v>1720.5070984900001</v>
      </c>
      <c r="G166" s="609" t="s">
        <v>1723</v>
      </c>
    </row>
    <row r="167" spans="1:7" ht="24" x14ac:dyDescent="0.2">
      <c r="A167" s="596"/>
      <c r="B167" s="596"/>
      <c r="C167" s="610" t="s">
        <v>685</v>
      </c>
      <c r="D167" s="598"/>
      <c r="E167" s="611" t="s">
        <v>1722</v>
      </c>
      <c r="F167" s="612">
        <v>1720.5070984900001</v>
      </c>
      <c r="G167" s="613" t="s">
        <v>1723</v>
      </c>
    </row>
    <row r="168" spans="1:7" ht="24" x14ac:dyDescent="0.2">
      <c r="A168" s="599" t="s">
        <v>345</v>
      </c>
      <c r="B168" s="599" t="s">
        <v>2292</v>
      </c>
      <c r="C168" s="599" t="s">
        <v>685</v>
      </c>
      <c r="D168" s="614" t="s">
        <v>1851</v>
      </c>
      <c r="E168" s="615" t="s">
        <v>2425</v>
      </c>
      <c r="F168" s="616">
        <v>-0.12924888000000001</v>
      </c>
      <c r="G168" s="617" t="s">
        <v>2426</v>
      </c>
    </row>
    <row r="169" spans="1:7" x14ac:dyDescent="0.2">
      <c r="A169" s="600"/>
      <c r="B169" s="600"/>
      <c r="C169" s="600"/>
      <c r="D169" s="614" t="s">
        <v>2292</v>
      </c>
      <c r="E169" s="615" t="s">
        <v>3456</v>
      </c>
      <c r="F169" s="616">
        <v>0.65046000000000004</v>
      </c>
      <c r="G169" s="617" t="s">
        <v>3457</v>
      </c>
    </row>
    <row r="170" spans="1:7" ht="24" x14ac:dyDescent="0.2">
      <c r="A170" s="600"/>
      <c r="B170" s="600"/>
      <c r="C170" s="600"/>
      <c r="D170" s="614" t="s">
        <v>972</v>
      </c>
      <c r="E170" s="615" t="s">
        <v>1724</v>
      </c>
      <c r="F170" s="616">
        <v>390.64122500000002</v>
      </c>
      <c r="G170" s="617" t="s">
        <v>1725</v>
      </c>
    </row>
    <row r="171" spans="1:7" ht="24" x14ac:dyDescent="0.2">
      <c r="A171" s="600"/>
      <c r="B171" s="600"/>
      <c r="C171" s="600"/>
      <c r="D171" s="614" t="s">
        <v>976</v>
      </c>
      <c r="E171" s="615" t="s">
        <v>1726</v>
      </c>
      <c r="F171" s="616">
        <v>1329.3446623699999</v>
      </c>
      <c r="G171" s="617" t="s">
        <v>1727</v>
      </c>
    </row>
    <row r="172" spans="1:7" x14ac:dyDescent="0.2">
      <c r="A172" s="607" t="s">
        <v>619</v>
      </c>
      <c r="B172" s="598"/>
      <c r="C172" s="598"/>
      <c r="D172" s="598"/>
      <c r="E172" s="601" t="s">
        <v>964</v>
      </c>
      <c r="F172" s="606">
        <v>4763186.5237600403</v>
      </c>
      <c r="G172" s="603" t="s">
        <v>372</v>
      </c>
    </row>
    <row r="173" spans="1:7" ht="24" x14ac:dyDescent="0.2">
      <c r="A173" s="596"/>
      <c r="B173" s="607" t="s">
        <v>1851</v>
      </c>
      <c r="C173" s="598"/>
      <c r="D173" s="598"/>
      <c r="E173" s="608" t="s">
        <v>1187</v>
      </c>
      <c r="F173" s="606">
        <v>418186.52376004</v>
      </c>
      <c r="G173" s="609" t="s">
        <v>3</v>
      </c>
    </row>
    <row r="174" spans="1:7" ht="36" x14ac:dyDescent="0.2">
      <c r="A174" s="596"/>
      <c r="B174" s="596"/>
      <c r="C174" s="610" t="s">
        <v>685</v>
      </c>
      <c r="D174" s="598"/>
      <c r="E174" s="611" t="s">
        <v>2597</v>
      </c>
      <c r="F174" s="612">
        <v>418186.52376004</v>
      </c>
      <c r="G174" s="613" t="s">
        <v>2598</v>
      </c>
    </row>
    <row r="175" spans="1:7" ht="24" x14ac:dyDescent="0.2">
      <c r="A175" s="599" t="s">
        <v>619</v>
      </c>
      <c r="B175" s="599" t="s">
        <v>1851</v>
      </c>
      <c r="C175" s="599" t="s">
        <v>685</v>
      </c>
      <c r="D175" s="614" t="s">
        <v>1851</v>
      </c>
      <c r="E175" s="615" t="s">
        <v>2057</v>
      </c>
      <c r="F175" s="616">
        <v>565.34522200000004</v>
      </c>
      <c r="G175" s="617" t="s">
        <v>2058</v>
      </c>
    </row>
    <row r="176" spans="1:7" ht="24" x14ac:dyDescent="0.2">
      <c r="A176" s="600"/>
      <c r="B176" s="600"/>
      <c r="C176" s="600"/>
      <c r="D176" s="614" t="s">
        <v>2292</v>
      </c>
      <c r="E176" s="615" t="s">
        <v>2059</v>
      </c>
      <c r="F176" s="616">
        <v>4347.2177992400002</v>
      </c>
      <c r="G176" s="617" t="s">
        <v>2060</v>
      </c>
    </row>
    <row r="177" spans="1:7" ht="24" x14ac:dyDescent="0.2">
      <c r="A177" s="600"/>
      <c r="B177" s="600"/>
      <c r="C177" s="600"/>
      <c r="D177" s="614" t="s">
        <v>972</v>
      </c>
      <c r="E177" s="615" t="s">
        <v>1861</v>
      </c>
      <c r="F177" s="616">
        <v>162353.861</v>
      </c>
      <c r="G177" s="617" t="s">
        <v>44</v>
      </c>
    </row>
    <row r="178" spans="1:7" ht="24" x14ac:dyDescent="0.2">
      <c r="A178" s="600"/>
      <c r="B178" s="600"/>
      <c r="C178" s="600"/>
      <c r="D178" s="614" t="s">
        <v>976</v>
      </c>
      <c r="E178" s="615" t="s">
        <v>2599</v>
      </c>
      <c r="F178" s="616">
        <v>6698.0230000000001</v>
      </c>
      <c r="G178" s="617" t="s">
        <v>546</v>
      </c>
    </row>
    <row r="179" spans="1:7" ht="24" x14ac:dyDescent="0.2">
      <c r="A179" s="600"/>
      <c r="B179" s="600"/>
      <c r="C179" s="600"/>
      <c r="D179" s="614" t="s">
        <v>983</v>
      </c>
      <c r="E179" s="615" t="s">
        <v>1862</v>
      </c>
      <c r="F179" s="616">
        <v>139817.93900000001</v>
      </c>
      <c r="G179" s="617" t="s">
        <v>212</v>
      </c>
    </row>
    <row r="180" spans="1:7" ht="24" x14ac:dyDescent="0.2">
      <c r="A180" s="600"/>
      <c r="B180" s="600"/>
      <c r="C180" s="600"/>
      <c r="D180" s="614" t="s">
        <v>2327</v>
      </c>
      <c r="E180" s="615" t="s">
        <v>2727</v>
      </c>
      <c r="F180" s="616">
        <v>25038.492999999999</v>
      </c>
      <c r="G180" s="617" t="s">
        <v>2728</v>
      </c>
    </row>
    <row r="181" spans="1:7" ht="48" x14ac:dyDescent="0.2">
      <c r="A181" s="600"/>
      <c r="B181" s="600"/>
      <c r="C181" s="600"/>
      <c r="D181" s="614" t="s">
        <v>2355</v>
      </c>
      <c r="E181" s="615" t="s">
        <v>3314</v>
      </c>
      <c r="F181" s="616">
        <v>66197.115999999995</v>
      </c>
      <c r="G181" s="617" t="s">
        <v>3315</v>
      </c>
    </row>
    <row r="182" spans="1:7" ht="36" x14ac:dyDescent="0.2">
      <c r="A182" s="600"/>
      <c r="B182" s="600"/>
      <c r="C182" s="600"/>
      <c r="D182" s="614" t="s">
        <v>1855</v>
      </c>
      <c r="E182" s="615" t="s">
        <v>3214</v>
      </c>
      <c r="F182" s="616">
        <v>1089.7722625900001</v>
      </c>
      <c r="G182" s="617" t="s">
        <v>3215</v>
      </c>
    </row>
    <row r="183" spans="1:7" ht="60" x14ac:dyDescent="0.2">
      <c r="A183" s="600"/>
      <c r="B183" s="600"/>
      <c r="C183" s="600"/>
      <c r="D183" s="614" t="s">
        <v>2298</v>
      </c>
      <c r="E183" s="615" t="s">
        <v>3216</v>
      </c>
      <c r="F183" s="616">
        <v>12077.00347621</v>
      </c>
      <c r="G183" s="617" t="s">
        <v>3217</v>
      </c>
    </row>
    <row r="184" spans="1:7" ht="60" x14ac:dyDescent="0.2">
      <c r="A184" s="600"/>
      <c r="B184" s="600"/>
      <c r="C184" s="600"/>
      <c r="D184" s="614" t="s">
        <v>2330</v>
      </c>
      <c r="E184" s="615" t="s">
        <v>3218</v>
      </c>
      <c r="F184" s="616">
        <v>1.7529999999999999</v>
      </c>
      <c r="G184" s="617" t="s">
        <v>3219</v>
      </c>
    </row>
    <row r="185" spans="1:7" x14ac:dyDescent="0.2">
      <c r="A185" s="596"/>
      <c r="B185" s="607" t="s">
        <v>972</v>
      </c>
      <c r="C185" s="598"/>
      <c r="D185" s="598"/>
      <c r="E185" s="608" t="s">
        <v>1728</v>
      </c>
      <c r="F185" s="606">
        <v>4345000</v>
      </c>
      <c r="G185" s="609" t="s">
        <v>1729</v>
      </c>
    </row>
    <row r="186" spans="1:7" ht="24" x14ac:dyDescent="0.2">
      <c r="A186" s="596"/>
      <c r="B186" s="596"/>
      <c r="C186" s="610" t="s">
        <v>685</v>
      </c>
      <c r="D186" s="598"/>
      <c r="E186" s="611" t="s">
        <v>2427</v>
      </c>
      <c r="F186" s="612">
        <v>4345000</v>
      </c>
      <c r="G186" s="613" t="s">
        <v>1743</v>
      </c>
    </row>
    <row r="187" spans="1:7" ht="24" x14ac:dyDescent="0.2">
      <c r="A187" s="600"/>
      <c r="B187" s="599" t="s">
        <v>972</v>
      </c>
      <c r="C187" s="599" t="s">
        <v>685</v>
      </c>
      <c r="D187" s="614" t="s">
        <v>1851</v>
      </c>
      <c r="E187" s="615" t="s">
        <v>1730</v>
      </c>
      <c r="F187" s="616">
        <v>4345000</v>
      </c>
      <c r="G187" s="617" t="s">
        <v>1731</v>
      </c>
    </row>
    <row r="188" spans="1:7" x14ac:dyDescent="0.2">
      <c r="A188" s="607" t="s">
        <v>968</v>
      </c>
      <c r="B188" s="598"/>
      <c r="C188" s="598"/>
      <c r="D188" s="598"/>
      <c r="E188" s="601" t="s">
        <v>953</v>
      </c>
      <c r="F188" s="606">
        <v>34344.264322249997</v>
      </c>
      <c r="G188" s="603" t="s">
        <v>677</v>
      </c>
    </row>
    <row r="189" spans="1:7" x14ac:dyDescent="0.2">
      <c r="A189" s="596"/>
      <c r="B189" s="607" t="s">
        <v>1851</v>
      </c>
      <c r="C189" s="598"/>
      <c r="D189" s="598"/>
      <c r="E189" s="608" t="s">
        <v>953</v>
      </c>
      <c r="F189" s="606">
        <v>34343.900576250002</v>
      </c>
      <c r="G189" s="609" t="s">
        <v>677</v>
      </c>
    </row>
    <row r="190" spans="1:7" ht="24" x14ac:dyDescent="0.2">
      <c r="A190" s="596"/>
      <c r="B190" s="596"/>
      <c r="C190" s="610" t="s">
        <v>685</v>
      </c>
      <c r="D190" s="598"/>
      <c r="E190" s="611" t="s">
        <v>1060</v>
      </c>
      <c r="F190" s="612">
        <v>33163.536800399997</v>
      </c>
      <c r="G190" s="613" t="s">
        <v>513</v>
      </c>
    </row>
    <row r="191" spans="1:7" ht="48" x14ac:dyDescent="0.2">
      <c r="A191" s="599" t="s">
        <v>968</v>
      </c>
      <c r="B191" s="599" t="s">
        <v>1851</v>
      </c>
      <c r="C191" s="599" t="s">
        <v>685</v>
      </c>
      <c r="D191" s="614" t="s">
        <v>1851</v>
      </c>
      <c r="E191" s="615" t="s">
        <v>2600</v>
      </c>
      <c r="F191" s="616">
        <v>26630.550789419998</v>
      </c>
      <c r="G191" s="617" t="s">
        <v>2601</v>
      </c>
    </row>
    <row r="192" spans="1:7" ht="60" x14ac:dyDescent="0.2">
      <c r="A192" s="600"/>
      <c r="B192" s="600"/>
      <c r="C192" s="600"/>
      <c r="D192" s="614" t="s">
        <v>2292</v>
      </c>
      <c r="E192" s="615" t="s">
        <v>2602</v>
      </c>
      <c r="F192" s="616">
        <v>368.13667704</v>
      </c>
      <c r="G192" s="617" t="s">
        <v>1965</v>
      </c>
    </row>
    <row r="193" spans="1:7" ht="36" x14ac:dyDescent="0.2">
      <c r="A193" s="600"/>
      <c r="B193" s="600"/>
      <c r="C193" s="600"/>
      <c r="D193" s="614" t="s">
        <v>972</v>
      </c>
      <c r="E193" s="615" t="s">
        <v>2428</v>
      </c>
      <c r="F193" s="616">
        <v>4142.2256340000004</v>
      </c>
      <c r="G193" s="617" t="s">
        <v>1950</v>
      </c>
    </row>
    <row r="194" spans="1:7" ht="48" x14ac:dyDescent="0.2">
      <c r="A194" s="600"/>
      <c r="B194" s="600"/>
      <c r="C194" s="600"/>
      <c r="D194" s="614" t="s">
        <v>976</v>
      </c>
      <c r="E194" s="615" t="s">
        <v>2429</v>
      </c>
      <c r="F194" s="616">
        <v>187.38570541999999</v>
      </c>
      <c r="G194" s="617" t="s">
        <v>1951</v>
      </c>
    </row>
    <row r="195" spans="1:7" ht="36" x14ac:dyDescent="0.2">
      <c r="A195" s="600"/>
      <c r="B195" s="600"/>
      <c r="C195" s="600"/>
      <c r="D195" s="614" t="s">
        <v>1852</v>
      </c>
      <c r="E195" s="615" t="s">
        <v>2145</v>
      </c>
      <c r="F195" s="616">
        <v>0</v>
      </c>
      <c r="G195" s="617" t="s">
        <v>2146</v>
      </c>
    </row>
    <row r="196" spans="1:7" ht="24" x14ac:dyDescent="0.2">
      <c r="A196" s="600"/>
      <c r="B196" s="600"/>
      <c r="C196" s="600"/>
      <c r="D196" s="614" t="s">
        <v>1856</v>
      </c>
      <c r="E196" s="615" t="s">
        <v>1061</v>
      </c>
      <c r="F196" s="616">
        <v>518.89281139000002</v>
      </c>
      <c r="G196" s="617" t="s">
        <v>296</v>
      </c>
    </row>
    <row r="197" spans="1:7" ht="24" x14ac:dyDescent="0.2">
      <c r="A197" s="600"/>
      <c r="B197" s="600"/>
      <c r="C197" s="600"/>
      <c r="D197" s="614" t="s">
        <v>1854</v>
      </c>
      <c r="E197" s="615" t="s">
        <v>2105</v>
      </c>
      <c r="F197" s="616">
        <v>1316.3451831299999</v>
      </c>
      <c r="G197" s="617" t="s">
        <v>2106</v>
      </c>
    </row>
    <row r="198" spans="1:7" ht="24" x14ac:dyDescent="0.2">
      <c r="A198" s="596"/>
      <c r="B198" s="596"/>
      <c r="C198" s="610" t="s">
        <v>224</v>
      </c>
      <c r="D198" s="598"/>
      <c r="E198" s="611" t="s">
        <v>2435</v>
      </c>
      <c r="F198" s="612">
        <v>1180.3637758499999</v>
      </c>
      <c r="G198" s="613" t="s">
        <v>2436</v>
      </c>
    </row>
    <row r="199" spans="1:7" ht="24" x14ac:dyDescent="0.2">
      <c r="A199" s="600"/>
      <c r="B199" s="600"/>
      <c r="C199" s="599" t="s">
        <v>224</v>
      </c>
      <c r="D199" s="614" t="s">
        <v>1851</v>
      </c>
      <c r="E199" s="615" t="s">
        <v>3262</v>
      </c>
      <c r="F199" s="616">
        <v>4.9385999999999999E-2</v>
      </c>
      <c r="G199" s="617" t="s">
        <v>3263</v>
      </c>
    </row>
    <row r="200" spans="1:7" ht="48" x14ac:dyDescent="0.2">
      <c r="A200" s="600"/>
      <c r="B200" s="600"/>
      <c r="C200" s="600"/>
      <c r="D200" s="614" t="s">
        <v>2293</v>
      </c>
      <c r="E200" s="615" t="s">
        <v>3220</v>
      </c>
      <c r="F200" s="616">
        <v>1156.31438985</v>
      </c>
      <c r="G200" s="617" t="s">
        <v>3221</v>
      </c>
    </row>
    <row r="201" spans="1:7" ht="48" x14ac:dyDescent="0.2">
      <c r="A201" s="600"/>
      <c r="B201" s="600"/>
      <c r="C201" s="600"/>
      <c r="D201" s="614" t="s">
        <v>976</v>
      </c>
      <c r="E201" s="615" t="s">
        <v>3222</v>
      </c>
      <c r="F201" s="616">
        <v>24</v>
      </c>
      <c r="G201" s="617" t="s">
        <v>3223</v>
      </c>
    </row>
    <row r="202" spans="1:7" ht="24" x14ac:dyDescent="0.2">
      <c r="A202" s="596"/>
      <c r="B202" s="607" t="s">
        <v>2292</v>
      </c>
      <c r="C202" s="598"/>
      <c r="D202" s="598"/>
      <c r="E202" s="608" t="s">
        <v>3207</v>
      </c>
      <c r="F202" s="606">
        <v>0.36374600000000001</v>
      </c>
      <c r="G202" s="609" t="s">
        <v>3208</v>
      </c>
    </row>
    <row r="203" spans="1:7" ht="24" x14ac:dyDescent="0.2">
      <c r="A203" s="596"/>
      <c r="B203" s="596"/>
      <c r="C203" s="610" t="s">
        <v>685</v>
      </c>
      <c r="D203" s="598"/>
      <c r="E203" s="611" t="s">
        <v>3209</v>
      </c>
      <c r="F203" s="612">
        <v>0.36374600000000001</v>
      </c>
      <c r="G203" s="613" t="s">
        <v>3210</v>
      </c>
    </row>
    <row r="204" spans="1:7" ht="24" x14ac:dyDescent="0.2">
      <c r="A204" s="600"/>
      <c r="B204" s="599" t="s">
        <v>2292</v>
      </c>
      <c r="C204" s="599" t="s">
        <v>685</v>
      </c>
      <c r="D204" s="614" t="s">
        <v>1851</v>
      </c>
      <c r="E204" s="615" t="s">
        <v>3211</v>
      </c>
      <c r="F204" s="616">
        <v>0.36374600000000001</v>
      </c>
      <c r="G204" s="617" t="s">
        <v>3212</v>
      </c>
    </row>
    <row r="205" spans="1:7" s="772" customFormat="1" ht="5.25" customHeight="1" x14ac:dyDescent="0.2">
      <c r="A205" s="673"/>
      <c r="B205" s="708"/>
      <c r="C205" s="708"/>
      <c r="D205" s="674"/>
      <c r="E205" s="675"/>
      <c r="F205" s="676"/>
      <c r="G205" s="677"/>
    </row>
    <row r="206" spans="1:7" x14ac:dyDescent="0.2">
      <c r="A206" s="709"/>
      <c r="B206" s="713"/>
      <c r="C206" s="713"/>
      <c r="D206" s="710"/>
      <c r="E206" s="711"/>
      <c r="F206" s="712"/>
      <c r="G206" s="711"/>
    </row>
    <row r="207" spans="1:7" x14ac:dyDescent="0.2">
      <c r="A207" s="688" t="s">
        <v>3368</v>
      </c>
      <c r="B207" s="713"/>
      <c r="C207" s="713"/>
      <c r="D207" s="710"/>
      <c r="E207" s="711"/>
      <c r="F207" s="712"/>
      <c r="G207" s="711"/>
    </row>
    <row r="208" spans="1:7" x14ac:dyDescent="0.2">
      <c r="A208" s="688" t="s">
        <v>3034</v>
      </c>
    </row>
  </sheetData>
  <sheetProtection formatCells="0" formatColumns="0" formatRows="0" insertColumns="0" insertRows="0" insertHyperlinks="0" deleteColumns="0" deleteRows="0" sort="0" autoFilter="0"/>
  <mergeCells count="3">
    <mergeCell ref="A4:C4"/>
    <mergeCell ref="G4:G5"/>
    <mergeCell ref="A3:G3"/>
  </mergeCells>
  <phoneticPr fontId="0" type="noConversion"/>
  <pageMargins left="0.39370078740157483" right="0.23622047244094491" top="0.23622047244094491" bottom="0.51181102362204722" header="0.19685039370078741" footer="0.51181102362204722"/>
  <pageSetup paperSize="9" scale="69"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7" tint="0.59999389629810485"/>
  </sheetPr>
  <dimension ref="A1:I625"/>
  <sheetViews>
    <sheetView showGridLines="0" view="pageBreakPreview" zoomScaleSheetLayoutView="100" workbookViewId="0">
      <selection activeCell="F5" sqref="F5"/>
    </sheetView>
  </sheetViews>
  <sheetFormatPr defaultRowHeight="12" x14ac:dyDescent="0.2"/>
  <cols>
    <col min="1" max="4" width="4.85546875" style="66" customWidth="1"/>
    <col min="5" max="5" width="45.85546875" style="333" customWidth="1"/>
    <col min="6" max="6" width="15.85546875" style="764" customWidth="1"/>
    <col min="7" max="7" width="48.42578125" style="333" customWidth="1"/>
    <col min="8" max="8" width="4.7109375" style="66" customWidth="1"/>
    <col min="9" max="9" width="9.85546875" style="66" bestFit="1" customWidth="1"/>
    <col min="10" max="16384" width="9.140625" style="66"/>
  </cols>
  <sheetData>
    <row r="1" spans="1:9" s="152" customFormat="1" ht="22.9" customHeight="1" x14ac:dyDescent="0.2">
      <c r="E1" s="273"/>
      <c r="F1" s="763"/>
      <c r="G1" s="273"/>
    </row>
    <row r="2" spans="1:9" s="152" customFormat="1" ht="25.5" customHeight="1" x14ac:dyDescent="0.2">
      <c r="A2" s="963" t="s">
        <v>3560</v>
      </c>
      <c r="B2" s="963"/>
      <c r="C2" s="963"/>
      <c r="D2" s="963"/>
      <c r="E2" s="963"/>
      <c r="F2" s="963"/>
      <c r="G2" s="963"/>
    </row>
    <row r="3" spans="1:9" s="152" customFormat="1" ht="17.649999999999999" customHeight="1" x14ac:dyDescent="0.2">
      <c r="A3" s="840" t="s">
        <v>148</v>
      </c>
      <c r="E3" s="273"/>
      <c r="F3" s="763"/>
      <c r="G3" s="839" t="s">
        <v>693</v>
      </c>
    </row>
    <row r="4" spans="1:9" s="152" customFormat="1" ht="7.9" customHeight="1" x14ac:dyDescent="0.2">
      <c r="E4" s="273"/>
      <c r="F4" s="763"/>
      <c r="G4" s="273"/>
    </row>
    <row r="5" spans="1:9" s="152" customFormat="1" ht="71.25" customHeight="1" x14ac:dyDescent="0.2">
      <c r="A5" s="266" t="s">
        <v>1847</v>
      </c>
      <c r="B5" s="266" t="s">
        <v>1848</v>
      </c>
      <c r="C5" s="266" t="s">
        <v>1849</v>
      </c>
      <c r="D5" s="266" t="s">
        <v>1850</v>
      </c>
      <c r="E5" s="841" t="s">
        <v>507</v>
      </c>
      <c r="F5" s="523" t="s">
        <v>3460</v>
      </c>
      <c r="G5" s="841" t="s">
        <v>47</v>
      </c>
    </row>
    <row r="6" spans="1:9" s="152" customFormat="1" ht="15" customHeight="1" x14ac:dyDescent="0.2">
      <c r="A6" s="380" t="s">
        <v>685</v>
      </c>
      <c r="B6" s="380" t="s">
        <v>224</v>
      </c>
      <c r="C6" s="380" t="s">
        <v>345</v>
      </c>
      <c r="D6" s="380" t="s">
        <v>619</v>
      </c>
      <c r="E6" s="332" t="s">
        <v>968</v>
      </c>
      <c r="F6" s="765" t="s">
        <v>655</v>
      </c>
      <c r="G6" s="332" t="s">
        <v>969</v>
      </c>
    </row>
    <row r="7" spans="1:9" s="273" customFormat="1" x14ac:dyDescent="0.2">
      <c r="A7" s="762"/>
      <c r="B7" s="762"/>
      <c r="C7" s="762"/>
      <c r="D7" s="762"/>
      <c r="E7" s="773" t="s">
        <v>3561</v>
      </c>
      <c r="F7" s="471">
        <v>11284259.23186538</v>
      </c>
      <c r="G7" s="773" t="s">
        <v>3562</v>
      </c>
      <c r="I7" s="657"/>
    </row>
    <row r="8" spans="1:9" s="273" customFormat="1" x14ac:dyDescent="0.2">
      <c r="A8" s="762"/>
      <c r="B8" s="762"/>
      <c r="C8" s="762"/>
      <c r="D8" s="762"/>
      <c r="E8" s="774" t="s">
        <v>88</v>
      </c>
      <c r="F8" s="472"/>
      <c r="G8" s="774" t="s">
        <v>388</v>
      </c>
    </row>
    <row r="9" spans="1:9" s="273" customFormat="1" x14ac:dyDescent="0.2">
      <c r="A9" s="598"/>
      <c r="B9" s="598"/>
      <c r="C9" s="598"/>
      <c r="D9" s="598"/>
      <c r="E9" s="855" t="s">
        <v>125</v>
      </c>
      <c r="F9" s="856">
        <v>10817154.945970999</v>
      </c>
      <c r="G9" s="855" t="s">
        <v>628</v>
      </c>
    </row>
    <row r="10" spans="1:9" s="273" customFormat="1" x14ac:dyDescent="0.2">
      <c r="A10" s="826" t="s">
        <v>1851</v>
      </c>
      <c r="B10" s="598"/>
      <c r="C10" s="598"/>
      <c r="D10" s="598"/>
      <c r="E10" s="855" t="s">
        <v>941</v>
      </c>
      <c r="F10" s="856">
        <v>458332.57570212998</v>
      </c>
      <c r="G10" s="855" t="s">
        <v>184</v>
      </c>
    </row>
    <row r="11" spans="1:9" s="273" customFormat="1" ht="36" x14ac:dyDescent="0.2">
      <c r="A11" s="598"/>
      <c r="B11" s="826" t="s">
        <v>685</v>
      </c>
      <c r="C11" s="598"/>
      <c r="D11" s="598"/>
      <c r="E11" s="855" t="s">
        <v>1188</v>
      </c>
      <c r="F11" s="856">
        <v>78921.968064569999</v>
      </c>
      <c r="G11" s="855" t="s">
        <v>423</v>
      </c>
    </row>
    <row r="12" spans="1:9" s="273" customFormat="1" x14ac:dyDescent="0.2">
      <c r="A12" s="598"/>
      <c r="B12" s="598"/>
      <c r="C12" s="826" t="s">
        <v>1584</v>
      </c>
      <c r="D12" s="598"/>
      <c r="E12" s="855" t="s">
        <v>1066</v>
      </c>
      <c r="F12" s="856">
        <v>6095.0775437000002</v>
      </c>
      <c r="G12" s="855" t="s">
        <v>65</v>
      </c>
    </row>
    <row r="13" spans="1:9" s="273" customFormat="1" ht="24" x14ac:dyDescent="0.2">
      <c r="A13" s="599" t="s">
        <v>1851</v>
      </c>
      <c r="B13" s="599" t="s">
        <v>685</v>
      </c>
      <c r="C13" s="599" t="s">
        <v>1584</v>
      </c>
      <c r="D13" s="614" t="s">
        <v>2841</v>
      </c>
      <c r="E13" s="617" t="s">
        <v>1189</v>
      </c>
      <c r="F13" s="857">
        <v>4963.5096885599996</v>
      </c>
      <c r="G13" s="858" t="s">
        <v>592</v>
      </c>
    </row>
    <row r="14" spans="1:9" s="273" customFormat="1" ht="36" x14ac:dyDescent="0.2">
      <c r="A14" s="600"/>
      <c r="B14" s="600"/>
      <c r="C14" s="600"/>
      <c r="D14" s="614" t="s">
        <v>2842</v>
      </c>
      <c r="E14" s="617" t="s">
        <v>1628</v>
      </c>
      <c r="F14" s="857">
        <v>373.71061506000001</v>
      </c>
      <c r="G14" s="858" t="s">
        <v>1629</v>
      </c>
    </row>
    <row r="15" spans="1:9" s="273" customFormat="1" ht="36" x14ac:dyDescent="0.2">
      <c r="A15" s="600"/>
      <c r="B15" s="600"/>
      <c r="C15" s="600"/>
      <c r="D15" s="614" t="s">
        <v>2843</v>
      </c>
      <c r="E15" s="617" t="s">
        <v>1630</v>
      </c>
      <c r="F15" s="857">
        <v>336.70587375000002</v>
      </c>
      <c r="G15" s="858" t="s">
        <v>2844</v>
      </c>
    </row>
    <row r="16" spans="1:9" s="273" customFormat="1" ht="24" x14ac:dyDescent="0.2">
      <c r="A16" s="600"/>
      <c r="B16" s="600"/>
      <c r="C16" s="600"/>
      <c r="D16" s="614" t="s">
        <v>2845</v>
      </c>
      <c r="E16" s="617" t="s">
        <v>2846</v>
      </c>
      <c r="F16" s="857">
        <v>421.15136632999997</v>
      </c>
      <c r="G16" s="858" t="s">
        <v>2847</v>
      </c>
    </row>
    <row r="17" spans="1:7" s="273" customFormat="1" ht="24" x14ac:dyDescent="0.2">
      <c r="A17" s="600"/>
      <c r="B17" s="600"/>
      <c r="C17" s="600"/>
      <c r="D17" s="614" t="s">
        <v>2849</v>
      </c>
      <c r="E17" s="617" t="s">
        <v>1631</v>
      </c>
      <c r="F17" s="857">
        <v>0</v>
      </c>
      <c r="G17" s="858" t="s">
        <v>1632</v>
      </c>
    </row>
    <row r="18" spans="1:7" s="273" customFormat="1" ht="24" x14ac:dyDescent="0.2">
      <c r="A18" s="598"/>
      <c r="B18" s="598"/>
      <c r="C18" s="826" t="s">
        <v>1585</v>
      </c>
      <c r="D18" s="598"/>
      <c r="E18" s="855" t="s">
        <v>2178</v>
      </c>
      <c r="F18" s="856">
        <v>1635.9848486799999</v>
      </c>
      <c r="G18" s="855" t="s">
        <v>158</v>
      </c>
    </row>
    <row r="19" spans="1:7" s="273" customFormat="1" ht="36" x14ac:dyDescent="0.2">
      <c r="A19" s="600"/>
      <c r="B19" s="600"/>
      <c r="C19" s="599" t="s">
        <v>1585</v>
      </c>
      <c r="D19" s="614" t="s">
        <v>2841</v>
      </c>
      <c r="E19" s="617" t="s">
        <v>1191</v>
      </c>
      <c r="F19" s="857">
        <v>1631.3688886800001</v>
      </c>
      <c r="G19" s="859" t="s">
        <v>2850</v>
      </c>
    </row>
    <row r="20" spans="1:7" s="273" customFormat="1" ht="36" x14ac:dyDescent="0.2">
      <c r="A20" s="600"/>
      <c r="B20" s="600"/>
      <c r="C20" s="600"/>
      <c r="D20" s="614" t="s">
        <v>1863</v>
      </c>
      <c r="E20" s="617" t="s">
        <v>3265</v>
      </c>
      <c r="F20" s="857">
        <v>4.6159600000000003</v>
      </c>
      <c r="G20" s="858" t="s">
        <v>3266</v>
      </c>
    </row>
    <row r="21" spans="1:7" s="273" customFormat="1" x14ac:dyDescent="0.2">
      <c r="A21" s="598"/>
      <c r="B21" s="598"/>
      <c r="C21" s="826" t="s">
        <v>1586</v>
      </c>
      <c r="D21" s="598"/>
      <c r="E21" s="855" t="s">
        <v>1067</v>
      </c>
      <c r="F21" s="856">
        <v>64.823044620000005</v>
      </c>
      <c r="G21" s="855" t="s">
        <v>440</v>
      </c>
    </row>
    <row r="22" spans="1:7" s="273" customFormat="1" ht="36" x14ac:dyDescent="0.2">
      <c r="A22" s="600"/>
      <c r="B22" s="600"/>
      <c r="C22" s="599" t="s">
        <v>1586</v>
      </c>
      <c r="D22" s="614" t="s">
        <v>2841</v>
      </c>
      <c r="E22" s="617" t="s">
        <v>1633</v>
      </c>
      <c r="F22" s="857">
        <v>64.823044620000005</v>
      </c>
      <c r="G22" s="858" t="s">
        <v>1634</v>
      </c>
    </row>
    <row r="23" spans="1:7" s="273" customFormat="1" ht="24" x14ac:dyDescent="0.2">
      <c r="A23" s="598"/>
      <c r="B23" s="598"/>
      <c r="C23" s="826" t="s">
        <v>1732</v>
      </c>
      <c r="D23" s="598"/>
      <c r="E23" s="855" t="s">
        <v>1733</v>
      </c>
      <c r="F23" s="856">
        <v>202.46477313</v>
      </c>
      <c r="G23" s="855" t="s">
        <v>1734</v>
      </c>
    </row>
    <row r="24" spans="1:7" s="273" customFormat="1" ht="36" x14ac:dyDescent="0.2">
      <c r="A24" s="600"/>
      <c r="B24" s="600"/>
      <c r="C24" s="599" t="s">
        <v>1732</v>
      </c>
      <c r="D24" s="614" t="s">
        <v>2841</v>
      </c>
      <c r="E24" s="617" t="s">
        <v>2851</v>
      </c>
      <c r="F24" s="857">
        <v>202.46477313</v>
      </c>
      <c r="G24" s="858" t="s">
        <v>2852</v>
      </c>
    </row>
    <row r="25" spans="1:7" s="273" customFormat="1" ht="24" x14ac:dyDescent="0.2">
      <c r="A25" s="598"/>
      <c r="B25" s="598"/>
      <c r="C25" s="826" t="s">
        <v>2031</v>
      </c>
      <c r="D25" s="598"/>
      <c r="E25" s="855" t="s">
        <v>2716</v>
      </c>
      <c r="F25" s="856">
        <v>1535.5198692700001</v>
      </c>
      <c r="G25" s="855" t="s">
        <v>2717</v>
      </c>
    </row>
    <row r="26" spans="1:7" s="273" customFormat="1" ht="36" x14ac:dyDescent="0.2">
      <c r="A26" s="600"/>
      <c r="B26" s="600"/>
      <c r="C26" s="599" t="s">
        <v>2031</v>
      </c>
      <c r="D26" s="614" t="s">
        <v>2841</v>
      </c>
      <c r="E26" s="617" t="s">
        <v>2729</v>
      </c>
      <c r="F26" s="857">
        <v>795.03705602000002</v>
      </c>
      <c r="G26" s="858" t="s">
        <v>2730</v>
      </c>
    </row>
    <row r="27" spans="1:7" s="273" customFormat="1" ht="36" x14ac:dyDescent="0.2">
      <c r="A27" s="600"/>
      <c r="B27" s="600"/>
      <c r="C27" s="600"/>
      <c r="D27" s="614" t="s">
        <v>2848</v>
      </c>
      <c r="E27" s="617" t="s">
        <v>2853</v>
      </c>
      <c r="F27" s="857">
        <v>740.48281325000005</v>
      </c>
      <c r="G27" s="858" t="s">
        <v>1966</v>
      </c>
    </row>
    <row r="28" spans="1:7" s="273" customFormat="1" ht="24" x14ac:dyDescent="0.2">
      <c r="A28" s="598"/>
      <c r="B28" s="598"/>
      <c r="C28" s="826" t="s">
        <v>2207</v>
      </c>
      <c r="D28" s="598"/>
      <c r="E28" s="855" t="s">
        <v>2208</v>
      </c>
      <c r="F28" s="856">
        <v>363.33473033000001</v>
      </c>
      <c r="G28" s="855" t="s">
        <v>2209</v>
      </c>
    </row>
    <row r="29" spans="1:7" s="273" customFormat="1" ht="36" x14ac:dyDescent="0.2">
      <c r="A29" s="600"/>
      <c r="B29" s="600"/>
      <c r="C29" s="599" t="s">
        <v>2207</v>
      </c>
      <c r="D29" s="614" t="s">
        <v>2841</v>
      </c>
      <c r="E29" s="617" t="s">
        <v>1192</v>
      </c>
      <c r="F29" s="857">
        <v>329.57016235999998</v>
      </c>
      <c r="G29" s="858" t="s">
        <v>430</v>
      </c>
    </row>
    <row r="30" spans="1:7" s="273" customFormat="1" ht="24" x14ac:dyDescent="0.2">
      <c r="A30" s="600"/>
      <c r="B30" s="600"/>
      <c r="C30" s="600"/>
      <c r="D30" s="614" t="s">
        <v>1584</v>
      </c>
      <c r="E30" s="617" t="s">
        <v>1209</v>
      </c>
      <c r="F30" s="857">
        <v>33.764567970000002</v>
      </c>
      <c r="G30" s="858" t="s">
        <v>2854</v>
      </c>
    </row>
    <row r="31" spans="1:7" s="273" customFormat="1" ht="24" x14ac:dyDescent="0.2">
      <c r="A31" s="598"/>
      <c r="B31" s="598"/>
      <c r="C31" s="826" t="s">
        <v>2212</v>
      </c>
      <c r="D31" s="598"/>
      <c r="E31" s="855" t="s">
        <v>1962</v>
      </c>
      <c r="F31" s="856">
        <v>1746.5796729599999</v>
      </c>
      <c r="G31" s="855" t="s">
        <v>21</v>
      </c>
    </row>
    <row r="32" spans="1:7" s="273" customFormat="1" x14ac:dyDescent="0.2">
      <c r="A32" s="600"/>
      <c r="B32" s="600"/>
      <c r="C32" s="599" t="s">
        <v>2212</v>
      </c>
      <c r="D32" s="614" t="s">
        <v>2841</v>
      </c>
      <c r="E32" s="617" t="s">
        <v>1193</v>
      </c>
      <c r="F32" s="857">
        <v>465.88898925000001</v>
      </c>
      <c r="G32" s="858" t="s">
        <v>576</v>
      </c>
    </row>
    <row r="33" spans="1:7" s="273" customFormat="1" x14ac:dyDescent="0.2">
      <c r="A33" s="600"/>
      <c r="B33" s="600"/>
      <c r="C33" s="600"/>
      <c r="D33" s="614" t="s">
        <v>2842</v>
      </c>
      <c r="E33" s="617" t="s">
        <v>1194</v>
      </c>
      <c r="F33" s="857">
        <v>1280.69068371</v>
      </c>
      <c r="G33" s="858" t="s">
        <v>1195</v>
      </c>
    </row>
    <row r="34" spans="1:7" s="273" customFormat="1" ht="24" x14ac:dyDescent="0.2">
      <c r="A34" s="598"/>
      <c r="B34" s="598"/>
      <c r="C34" s="826" t="s">
        <v>2213</v>
      </c>
      <c r="D34" s="598"/>
      <c r="E34" s="855" t="s">
        <v>1886</v>
      </c>
      <c r="F34" s="856">
        <v>9790.4734534899999</v>
      </c>
      <c r="G34" s="855" t="s">
        <v>1887</v>
      </c>
    </row>
    <row r="35" spans="1:7" s="273" customFormat="1" ht="24" x14ac:dyDescent="0.2">
      <c r="A35" s="600"/>
      <c r="B35" s="600"/>
      <c r="C35" s="599" t="s">
        <v>2213</v>
      </c>
      <c r="D35" s="614" t="s">
        <v>2841</v>
      </c>
      <c r="E35" s="617" t="s">
        <v>1190</v>
      </c>
      <c r="F35" s="857">
        <v>9790.4734534899999</v>
      </c>
      <c r="G35" s="858" t="s">
        <v>300</v>
      </c>
    </row>
    <row r="36" spans="1:7" s="273" customFormat="1" ht="24" x14ac:dyDescent="0.2">
      <c r="A36" s="598"/>
      <c r="B36" s="598"/>
      <c r="C36" s="826" t="s">
        <v>2214</v>
      </c>
      <c r="D36" s="598"/>
      <c r="E36" s="855" t="s">
        <v>1162</v>
      </c>
      <c r="F36" s="856">
        <v>57487.710128389997</v>
      </c>
      <c r="G36" s="855" t="s">
        <v>2215</v>
      </c>
    </row>
    <row r="37" spans="1:7" s="273" customFormat="1" ht="48" x14ac:dyDescent="0.2">
      <c r="A37" s="600"/>
      <c r="B37" s="600"/>
      <c r="C37" s="599" t="s">
        <v>2214</v>
      </c>
      <c r="D37" s="614" t="s">
        <v>2841</v>
      </c>
      <c r="E37" s="617" t="s">
        <v>3316</v>
      </c>
      <c r="F37" s="857">
        <v>57487.710128389997</v>
      </c>
      <c r="G37" s="858" t="s">
        <v>3317</v>
      </c>
    </row>
    <row r="38" spans="1:7" s="273" customFormat="1" ht="24" x14ac:dyDescent="0.2">
      <c r="A38" s="600"/>
      <c r="B38" s="600"/>
      <c r="C38" s="600"/>
      <c r="D38" s="614" t="s">
        <v>2855</v>
      </c>
      <c r="E38" s="617" t="s">
        <v>2731</v>
      </c>
      <c r="F38" s="857">
        <v>0</v>
      </c>
      <c r="G38" s="858" t="s">
        <v>2732</v>
      </c>
    </row>
    <row r="39" spans="1:7" s="273" customFormat="1" x14ac:dyDescent="0.2">
      <c r="A39" s="598"/>
      <c r="B39" s="826" t="s">
        <v>224</v>
      </c>
      <c r="C39" s="598"/>
      <c r="D39" s="598"/>
      <c r="E39" s="855" t="s">
        <v>1196</v>
      </c>
      <c r="F39" s="856">
        <v>40179.206517550003</v>
      </c>
      <c r="G39" s="855" t="s">
        <v>642</v>
      </c>
    </row>
    <row r="40" spans="1:7" s="273" customFormat="1" x14ac:dyDescent="0.2">
      <c r="A40" s="598"/>
      <c r="B40" s="598"/>
      <c r="C40" s="826" t="s">
        <v>1586</v>
      </c>
      <c r="D40" s="598"/>
      <c r="E40" s="855" t="s">
        <v>1067</v>
      </c>
      <c r="F40" s="856">
        <v>51.027999999999999</v>
      </c>
      <c r="G40" s="855" t="s">
        <v>440</v>
      </c>
    </row>
    <row r="41" spans="1:7" s="273" customFormat="1" ht="24" x14ac:dyDescent="0.2">
      <c r="A41" s="600"/>
      <c r="B41" s="599" t="s">
        <v>224</v>
      </c>
      <c r="C41" s="599" t="s">
        <v>1586</v>
      </c>
      <c r="D41" s="614" t="s">
        <v>2848</v>
      </c>
      <c r="E41" s="617" t="s">
        <v>2856</v>
      </c>
      <c r="F41" s="857">
        <v>51.027999999999999</v>
      </c>
      <c r="G41" s="858" t="s">
        <v>2603</v>
      </c>
    </row>
    <row r="42" spans="1:7" s="273" customFormat="1" x14ac:dyDescent="0.2">
      <c r="A42" s="598"/>
      <c r="B42" s="598"/>
      <c r="C42" s="826" t="s">
        <v>2186</v>
      </c>
      <c r="D42" s="598"/>
      <c r="E42" s="855" t="s">
        <v>2187</v>
      </c>
      <c r="F42" s="856">
        <v>6352.5313782800004</v>
      </c>
      <c r="G42" s="855" t="s">
        <v>55</v>
      </c>
    </row>
    <row r="43" spans="1:7" s="273" customFormat="1" ht="36" x14ac:dyDescent="0.2">
      <c r="A43" s="600"/>
      <c r="B43" s="600"/>
      <c r="C43" s="599" t="s">
        <v>2186</v>
      </c>
      <c r="D43" s="614" t="s">
        <v>2842</v>
      </c>
      <c r="E43" s="617" t="s">
        <v>2216</v>
      </c>
      <c r="F43" s="857">
        <v>22.96</v>
      </c>
      <c r="G43" s="858" t="s">
        <v>2857</v>
      </c>
    </row>
    <row r="44" spans="1:7" s="273" customFormat="1" ht="24" x14ac:dyDescent="0.2">
      <c r="A44" s="600"/>
      <c r="B44" s="600"/>
      <c r="C44" s="600"/>
      <c r="D44" s="614" t="s">
        <v>2858</v>
      </c>
      <c r="E44" s="617" t="s">
        <v>1197</v>
      </c>
      <c r="F44" s="857">
        <v>7.1342815100000001</v>
      </c>
      <c r="G44" s="858" t="s">
        <v>1198</v>
      </c>
    </row>
    <row r="45" spans="1:7" s="273" customFormat="1" ht="24" x14ac:dyDescent="0.2">
      <c r="A45" s="600"/>
      <c r="B45" s="600"/>
      <c r="C45" s="600"/>
      <c r="D45" s="614" t="s">
        <v>2859</v>
      </c>
      <c r="E45" s="617" t="s">
        <v>2860</v>
      </c>
      <c r="F45" s="857">
        <v>1385.5642600000001</v>
      </c>
      <c r="G45" s="858" t="s">
        <v>2861</v>
      </c>
    </row>
    <row r="46" spans="1:7" s="273" customFormat="1" ht="24" x14ac:dyDescent="0.2">
      <c r="A46" s="600"/>
      <c r="B46" s="600"/>
      <c r="C46" s="600"/>
      <c r="D46" s="614" t="s">
        <v>2862</v>
      </c>
      <c r="E46" s="617" t="s">
        <v>1200</v>
      </c>
      <c r="F46" s="857">
        <v>101.50263099999999</v>
      </c>
      <c r="G46" s="858" t="s">
        <v>1201</v>
      </c>
    </row>
    <row r="47" spans="1:7" s="273" customFormat="1" ht="24" x14ac:dyDescent="0.2">
      <c r="A47" s="600"/>
      <c r="B47" s="600"/>
      <c r="C47" s="600"/>
      <c r="D47" s="614" t="s">
        <v>2863</v>
      </c>
      <c r="E47" s="617" t="s">
        <v>2864</v>
      </c>
      <c r="F47" s="857">
        <v>4535.0024487999999</v>
      </c>
      <c r="G47" s="858" t="s">
        <v>2865</v>
      </c>
    </row>
    <row r="48" spans="1:7" s="273" customFormat="1" x14ac:dyDescent="0.2">
      <c r="A48" s="600"/>
      <c r="B48" s="600"/>
      <c r="C48" s="600"/>
      <c r="D48" s="614" t="s">
        <v>2866</v>
      </c>
      <c r="E48" s="617" t="s">
        <v>1635</v>
      </c>
      <c r="F48" s="857">
        <v>300.36775697000002</v>
      </c>
      <c r="G48" s="858" t="s">
        <v>1636</v>
      </c>
    </row>
    <row r="49" spans="1:7" s="273" customFormat="1" ht="24" x14ac:dyDescent="0.2">
      <c r="A49" s="600"/>
      <c r="B49" s="600"/>
      <c r="C49" s="600"/>
      <c r="D49" s="614" t="s">
        <v>2985</v>
      </c>
      <c r="E49" s="617" t="s">
        <v>3318</v>
      </c>
      <c r="F49" s="857">
        <v>0</v>
      </c>
      <c r="G49" s="858" t="s">
        <v>3319</v>
      </c>
    </row>
    <row r="50" spans="1:7" s="273" customFormat="1" ht="24" x14ac:dyDescent="0.2">
      <c r="A50" s="598"/>
      <c r="B50" s="598"/>
      <c r="C50" s="826" t="s">
        <v>2612</v>
      </c>
      <c r="D50" s="598"/>
      <c r="E50" s="855" t="s">
        <v>2668</v>
      </c>
      <c r="F50" s="856">
        <v>28027.535</v>
      </c>
      <c r="G50" s="855" t="s">
        <v>2669</v>
      </c>
    </row>
    <row r="51" spans="1:7" s="273" customFormat="1" ht="24" x14ac:dyDescent="0.2">
      <c r="A51" s="600"/>
      <c r="B51" s="600"/>
      <c r="C51" s="599" t="s">
        <v>2612</v>
      </c>
      <c r="D51" s="614" t="s">
        <v>2867</v>
      </c>
      <c r="E51" s="617" t="s">
        <v>1202</v>
      </c>
      <c r="F51" s="857">
        <v>28027.535</v>
      </c>
      <c r="G51" s="858" t="s">
        <v>338</v>
      </c>
    </row>
    <row r="52" spans="1:7" s="273" customFormat="1" ht="24" x14ac:dyDescent="0.2">
      <c r="A52" s="598"/>
      <c r="B52" s="598"/>
      <c r="C52" s="826" t="s">
        <v>2200</v>
      </c>
      <c r="D52" s="598"/>
      <c r="E52" s="855" t="s">
        <v>2201</v>
      </c>
      <c r="F52" s="856">
        <v>1068.4139766400001</v>
      </c>
      <c r="G52" s="855" t="s">
        <v>2202</v>
      </c>
    </row>
    <row r="53" spans="1:7" s="273" customFormat="1" ht="24" x14ac:dyDescent="0.2">
      <c r="A53" s="600"/>
      <c r="B53" s="600"/>
      <c r="C53" s="599" t="s">
        <v>2200</v>
      </c>
      <c r="D53" s="614" t="s">
        <v>2841</v>
      </c>
      <c r="E53" s="617" t="s">
        <v>1967</v>
      </c>
      <c r="F53" s="857">
        <v>1068.4139766400001</v>
      </c>
      <c r="G53" s="858" t="s">
        <v>670</v>
      </c>
    </row>
    <row r="54" spans="1:7" s="273" customFormat="1" ht="24" x14ac:dyDescent="0.2">
      <c r="A54" s="598"/>
      <c r="B54" s="598"/>
      <c r="C54" s="826" t="s">
        <v>3055</v>
      </c>
      <c r="D54" s="598"/>
      <c r="E54" s="855" t="s">
        <v>3107</v>
      </c>
      <c r="F54" s="856">
        <v>4679.6981626300003</v>
      </c>
      <c r="G54" s="855" t="s">
        <v>3056</v>
      </c>
    </row>
    <row r="55" spans="1:7" s="273" customFormat="1" ht="36" x14ac:dyDescent="0.2">
      <c r="A55" s="600"/>
      <c r="B55" s="600"/>
      <c r="C55" s="599" t="s">
        <v>3055</v>
      </c>
      <c r="D55" s="614" t="s">
        <v>2841</v>
      </c>
      <c r="E55" s="617" t="s">
        <v>3122</v>
      </c>
      <c r="F55" s="857">
        <v>4679.6981626300003</v>
      </c>
      <c r="G55" s="858" t="s">
        <v>3123</v>
      </c>
    </row>
    <row r="56" spans="1:7" s="273" customFormat="1" x14ac:dyDescent="0.2">
      <c r="A56" s="598"/>
      <c r="B56" s="826" t="s">
        <v>345</v>
      </c>
      <c r="C56" s="598"/>
      <c r="D56" s="598"/>
      <c r="E56" s="855" t="s">
        <v>1203</v>
      </c>
      <c r="F56" s="856">
        <v>70645.881107780006</v>
      </c>
      <c r="G56" s="855" t="s">
        <v>134</v>
      </c>
    </row>
    <row r="57" spans="1:7" s="273" customFormat="1" ht="24" x14ac:dyDescent="0.2">
      <c r="A57" s="598"/>
      <c r="B57" s="598"/>
      <c r="C57" s="826" t="s">
        <v>2181</v>
      </c>
      <c r="D57" s="598"/>
      <c r="E57" s="855" t="s">
        <v>2182</v>
      </c>
      <c r="F57" s="856">
        <v>69912.062708130004</v>
      </c>
      <c r="G57" s="855" t="s">
        <v>641</v>
      </c>
    </row>
    <row r="58" spans="1:7" s="273" customFormat="1" ht="24" x14ac:dyDescent="0.2">
      <c r="A58" s="600"/>
      <c r="B58" s="599" t="s">
        <v>345</v>
      </c>
      <c r="C58" s="599" t="s">
        <v>2181</v>
      </c>
      <c r="D58" s="614" t="s">
        <v>2841</v>
      </c>
      <c r="E58" s="617" t="s">
        <v>1204</v>
      </c>
      <c r="F58" s="857">
        <v>47602.435050959997</v>
      </c>
      <c r="G58" s="858" t="s">
        <v>664</v>
      </c>
    </row>
    <row r="59" spans="1:7" s="273" customFormat="1" ht="24" x14ac:dyDescent="0.2">
      <c r="A59" s="600"/>
      <c r="B59" s="600"/>
      <c r="C59" s="600"/>
      <c r="D59" s="614" t="s">
        <v>2843</v>
      </c>
      <c r="E59" s="617" t="s">
        <v>1968</v>
      </c>
      <c r="F59" s="857">
        <v>121.80985183</v>
      </c>
      <c r="G59" s="858" t="s">
        <v>2868</v>
      </c>
    </row>
    <row r="60" spans="1:7" s="273" customFormat="1" x14ac:dyDescent="0.2">
      <c r="A60" s="600"/>
      <c r="B60" s="600"/>
      <c r="C60" s="600"/>
      <c r="D60" s="614" t="s">
        <v>2869</v>
      </c>
      <c r="E60" s="617" t="s">
        <v>107</v>
      </c>
      <c r="F60" s="857">
        <v>1091.92381316</v>
      </c>
      <c r="G60" s="858" t="s">
        <v>679</v>
      </c>
    </row>
    <row r="61" spans="1:7" s="273" customFormat="1" ht="36" x14ac:dyDescent="0.2">
      <c r="A61" s="600"/>
      <c r="B61" s="600"/>
      <c r="C61" s="600"/>
      <c r="D61" s="614" t="s">
        <v>2848</v>
      </c>
      <c r="E61" s="617" t="s">
        <v>1205</v>
      </c>
      <c r="F61" s="857">
        <v>44.163853439999997</v>
      </c>
      <c r="G61" s="858" t="s">
        <v>2870</v>
      </c>
    </row>
    <row r="62" spans="1:7" s="273" customFormat="1" ht="36" x14ac:dyDescent="0.2">
      <c r="A62" s="600"/>
      <c r="B62" s="600"/>
      <c r="C62" s="600"/>
      <c r="D62" s="614" t="s">
        <v>2871</v>
      </c>
      <c r="E62" s="617" t="s">
        <v>2872</v>
      </c>
      <c r="F62" s="857">
        <v>385.00276431999998</v>
      </c>
      <c r="G62" s="858" t="s">
        <v>274</v>
      </c>
    </row>
    <row r="63" spans="1:7" s="273" customFormat="1" ht="36" x14ac:dyDescent="0.2">
      <c r="A63" s="600"/>
      <c r="B63" s="600"/>
      <c r="C63" s="600"/>
      <c r="D63" s="614" t="s">
        <v>2873</v>
      </c>
      <c r="E63" s="617" t="s">
        <v>1206</v>
      </c>
      <c r="F63" s="857">
        <v>17302.97231126</v>
      </c>
      <c r="G63" s="858" t="s">
        <v>1207</v>
      </c>
    </row>
    <row r="64" spans="1:7" s="273" customFormat="1" ht="24" x14ac:dyDescent="0.2">
      <c r="A64" s="600"/>
      <c r="B64" s="600"/>
      <c r="C64" s="600"/>
      <c r="D64" s="614" t="s">
        <v>2858</v>
      </c>
      <c r="E64" s="617" t="s">
        <v>2874</v>
      </c>
      <c r="F64" s="857">
        <v>3188.3003194299999</v>
      </c>
      <c r="G64" s="858" t="s">
        <v>1208</v>
      </c>
    </row>
    <row r="65" spans="1:7" s="273" customFormat="1" ht="24" x14ac:dyDescent="0.2">
      <c r="A65" s="600"/>
      <c r="B65" s="600"/>
      <c r="C65" s="600"/>
      <c r="D65" s="614" t="s">
        <v>1829</v>
      </c>
      <c r="E65" s="617" t="s">
        <v>3234</v>
      </c>
      <c r="F65" s="857">
        <v>88.22</v>
      </c>
      <c r="G65" s="858" t="s">
        <v>3235</v>
      </c>
    </row>
    <row r="66" spans="1:7" s="273" customFormat="1" ht="24" x14ac:dyDescent="0.2">
      <c r="A66" s="600"/>
      <c r="B66" s="600"/>
      <c r="C66" s="600"/>
      <c r="D66" s="614" t="s">
        <v>1584</v>
      </c>
      <c r="E66" s="617" t="s">
        <v>1209</v>
      </c>
      <c r="F66" s="857">
        <v>87.234743730000005</v>
      </c>
      <c r="G66" s="858" t="s">
        <v>2854</v>
      </c>
    </row>
    <row r="67" spans="1:7" s="273" customFormat="1" ht="24" x14ac:dyDescent="0.2">
      <c r="A67" s="598"/>
      <c r="B67" s="598"/>
      <c r="C67" s="826" t="s">
        <v>2192</v>
      </c>
      <c r="D67" s="598"/>
      <c r="E67" s="855" t="s">
        <v>1086</v>
      </c>
      <c r="F67" s="856">
        <v>733.81839964999995</v>
      </c>
      <c r="G67" s="855" t="s">
        <v>1087</v>
      </c>
    </row>
    <row r="68" spans="1:7" s="273" customFormat="1" ht="60" x14ac:dyDescent="0.2">
      <c r="A68" s="600"/>
      <c r="B68" s="600"/>
      <c r="C68" s="599" t="s">
        <v>2192</v>
      </c>
      <c r="D68" s="614" t="s">
        <v>2875</v>
      </c>
      <c r="E68" s="617" t="s">
        <v>2876</v>
      </c>
      <c r="F68" s="857">
        <v>0</v>
      </c>
      <c r="G68" s="858" t="s">
        <v>2877</v>
      </c>
    </row>
    <row r="69" spans="1:7" s="273" customFormat="1" ht="72" x14ac:dyDescent="0.2">
      <c r="A69" s="600"/>
      <c r="B69" s="600"/>
      <c r="C69" s="600"/>
      <c r="D69" s="614" t="s">
        <v>2878</v>
      </c>
      <c r="E69" s="617" t="s">
        <v>1969</v>
      </c>
      <c r="F69" s="857">
        <v>733.81839964999995</v>
      </c>
      <c r="G69" s="858" t="s">
        <v>1865</v>
      </c>
    </row>
    <row r="70" spans="1:7" s="273" customFormat="1" ht="72" x14ac:dyDescent="0.2">
      <c r="A70" s="600"/>
      <c r="B70" s="600"/>
      <c r="C70" s="600"/>
      <c r="D70" s="614" t="s">
        <v>2879</v>
      </c>
      <c r="E70" s="617" t="s">
        <v>3019</v>
      </c>
      <c r="F70" s="857">
        <v>0</v>
      </c>
      <c r="G70" s="858" t="s">
        <v>3020</v>
      </c>
    </row>
    <row r="71" spans="1:7" s="273" customFormat="1" x14ac:dyDescent="0.2">
      <c r="A71" s="598"/>
      <c r="B71" s="826" t="s">
        <v>619</v>
      </c>
      <c r="C71" s="598"/>
      <c r="D71" s="598"/>
      <c r="E71" s="855" t="s">
        <v>1210</v>
      </c>
      <c r="F71" s="856">
        <v>32503.657692860001</v>
      </c>
      <c r="G71" s="855" t="s">
        <v>225</v>
      </c>
    </row>
    <row r="72" spans="1:7" s="273" customFormat="1" ht="24" x14ac:dyDescent="0.2">
      <c r="A72" s="598"/>
      <c r="B72" s="598"/>
      <c r="C72" s="826" t="s">
        <v>2779</v>
      </c>
      <c r="D72" s="598"/>
      <c r="E72" s="855" t="s">
        <v>2780</v>
      </c>
      <c r="F72" s="856">
        <v>640.64790000000005</v>
      </c>
      <c r="G72" s="855" t="s">
        <v>2781</v>
      </c>
    </row>
    <row r="73" spans="1:7" s="273" customFormat="1" ht="36" x14ac:dyDescent="0.2">
      <c r="A73" s="600"/>
      <c r="B73" s="599" t="s">
        <v>619</v>
      </c>
      <c r="C73" s="599" t="s">
        <v>2779</v>
      </c>
      <c r="D73" s="614" t="s">
        <v>752</v>
      </c>
      <c r="E73" s="617" t="s">
        <v>3226</v>
      </c>
      <c r="F73" s="857">
        <v>640.64790000000005</v>
      </c>
      <c r="G73" s="858" t="s">
        <v>3225</v>
      </c>
    </row>
    <row r="74" spans="1:7" s="273" customFormat="1" x14ac:dyDescent="0.2">
      <c r="A74" s="598"/>
      <c r="B74" s="598"/>
      <c r="C74" s="826" t="s">
        <v>2183</v>
      </c>
      <c r="D74" s="598"/>
      <c r="E74" s="855" t="s">
        <v>2184</v>
      </c>
      <c r="F74" s="856">
        <v>20.414400000000001</v>
      </c>
      <c r="G74" s="855" t="s">
        <v>544</v>
      </c>
    </row>
    <row r="75" spans="1:7" s="273" customFormat="1" ht="36" x14ac:dyDescent="0.2">
      <c r="A75" s="600"/>
      <c r="B75" s="600"/>
      <c r="C75" s="599" t="s">
        <v>2183</v>
      </c>
      <c r="D75" s="614" t="s">
        <v>752</v>
      </c>
      <c r="E75" s="617" t="s">
        <v>3226</v>
      </c>
      <c r="F75" s="857">
        <v>20.414400000000001</v>
      </c>
      <c r="G75" s="858" t="s">
        <v>3225</v>
      </c>
    </row>
    <row r="76" spans="1:7" s="273" customFormat="1" ht="24" x14ac:dyDescent="0.2">
      <c r="A76" s="598"/>
      <c r="B76" s="598"/>
      <c r="C76" s="826" t="s">
        <v>1079</v>
      </c>
      <c r="D76" s="598"/>
      <c r="E76" s="855" t="s">
        <v>2185</v>
      </c>
      <c r="F76" s="856">
        <v>950.92319999999995</v>
      </c>
      <c r="G76" s="855" t="s">
        <v>75</v>
      </c>
    </row>
    <row r="77" spans="1:7" s="273" customFormat="1" ht="36" x14ac:dyDescent="0.2">
      <c r="A77" s="600"/>
      <c r="B77" s="600"/>
      <c r="C77" s="599" t="s">
        <v>1079</v>
      </c>
      <c r="D77" s="614" t="s">
        <v>752</v>
      </c>
      <c r="E77" s="617" t="s">
        <v>3224</v>
      </c>
      <c r="F77" s="857">
        <v>950.92319999999995</v>
      </c>
      <c r="G77" s="858" t="s">
        <v>3225</v>
      </c>
    </row>
    <row r="78" spans="1:7" s="273" customFormat="1" ht="24" x14ac:dyDescent="0.2">
      <c r="A78" s="598"/>
      <c r="B78" s="598"/>
      <c r="C78" s="826" t="s">
        <v>1866</v>
      </c>
      <c r="D78" s="598"/>
      <c r="E78" s="855" t="s">
        <v>1958</v>
      </c>
      <c r="F78" s="856">
        <v>30.1566975</v>
      </c>
      <c r="G78" s="855" t="s">
        <v>1959</v>
      </c>
    </row>
    <row r="79" spans="1:7" s="273" customFormat="1" ht="36" x14ac:dyDescent="0.2">
      <c r="A79" s="600"/>
      <c r="B79" s="600"/>
      <c r="C79" s="599" t="s">
        <v>1866</v>
      </c>
      <c r="D79" s="614" t="s">
        <v>752</v>
      </c>
      <c r="E79" s="617" t="s">
        <v>3224</v>
      </c>
      <c r="F79" s="857">
        <v>30.1566975</v>
      </c>
      <c r="G79" s="858" t="s">
        <v>3225</v>
      </c>
    </row>
    <row r="80" spans="1:7" s="273" customFormat="1" ht="36" x14ac:dyDescent="0.2">
      <c r="A80" s="598"/>
      <c r="B80" s="598"/>
      <c r="C80" s="826" t="s">
        <v>2608</v>
      </c>
      <c r="D80" s="598"/>
      <c r="E80" s="855" t="s">
        <v>2784</v>
      </c>
      <c r="F80" s="856">
        <v>208.13149999999999</v>
      </c>
      <c r="G80" s="855" t="s">
        <v>2785</v>
      </c>
    </row>
    <row r="81" spans="1:7" s="273" customFormat="1" ht="36" x14ac:dyDescent="0.2">
      <c r="A81" s="600"/>
      <c r="B81" s="600"/>
      <c r="C81" s="599" t="s">
        <v>2608</v>
      </c>
      <c r="D81" s="614" t="s">
        <v>752</v>
      </c>
      <c r="E81" s="617" t="s">
        <v>3226</v>
      </c>
      <c r="F81" s="857">
        <v>208.13149999999999</v>
      </c>
      <c r="G81" s="858" t="s">
        <v>3225</v>
      </c>
    </row>
    <row r="82" spans="1:7" s="273" customFormat="1" ht="24" x14ac:dyDescent="0.2">
      <c r="A82" s="598"/>
      <c r="B82" s="598"/>
      <c r="C82" s="826" t="s">
        <v>2189</v>
      </c>
      <c r="D82" s="598"/>
      <c r="E82" s="855" t="s">
        <v>1081</v>
      </c>
      <c r="F82" s="856">
        <v>29735.93548027</v>
      </c>
      <c r="G82" s="855" t="s">
        <v>614</v>
      </c>
    </row>
    <row r="83" spans="1:7" s="273" customFormat="1" ht="24" x14ac:dyDescent="0.2">
      <c r="A83" s="600"/>
      <c r="B83" s="600"/>
      <c r="C83" s="599" t="s">
        <v>2189</v>
      </c>
      <c r="D83" s="614" t="s">
        <v>194</v>
      </c>
      <c r="E83" s="617" t="s">
        <v>3011</v>
      </c>
      <c r="F83" s="857">
        <v>0</v>
      </c>
      <c r="G83" s="858" t="s">
        <v>3012</v>
      </c>
    </row>
    <row r="84" spans="1:7" s="273" customFormat="1" ht="36" x14ac:dyDescent="0.2">
      <c r="A84" s="600"/>
      <c r="B84" s="600"/>
      <c r="C84" s="600"/>
      <c r="D84" s="614" t="s">
        <v>752</v>
      </c>
      <c r="E84" s="617" t="s">
        <v>3224</v>
      </c>
      <c r="F84" s="857">
        <v>1540.51775</v>
      </c>
      <c r="G84" s="858" t="s">
        <v>3225</v>
      </c>
    </row>
    <row r="85" spans="1:7" s="273" customFormat="1" x14ac:dyDescent="0.2">
      <c r="A85" s="600"/>
      <c r="B85" s="600"/>
      <c r="C85" s="600"/>
      <c r="D85" s="614" t="s">
        <v>2186</v>
      </c>
      <c r="E85" s="617" t="s">
        <v>1637</v>
      </c>
      <c r="F85" s="857">
        <v>28195.417730270001</v>
      </c>
      <c r="G85" s="858" t="s">
        <v>1638</v>
      </c>
    </row>
    <row r="86" spans="1:7" s="273" customFormat="1" ht="24" x14ac:dyDescent="0.2">
      <c r="A86" s="598"/>
      <c r="B86" s="598"/>
      <c r="C86" s="826" t="s">
        <v>1904</v>
      </c>
      <c r="D86" s="598"/>
      <c r="E86" s="855" t="s">
        <v>1905</v>
      </c>
      <c r="F86" s="856">
        <v>448.63990000000001</v>
      </c>
      <c r="G86" s="855" t="s">
        <v>1906</v>
      </c>
    </row>
    <row r="87" spans="1:7" s="273" customFormat="1" ht="36" x14ac:dyDescent="0.2">
      <c r="A87" s="600"/>
      <c r="B87" s="600"/>
      <c r="C87" s="599" t="s">
        <v>1904</v>
      </c>
      <c r="D87" s="614" t="s">
        <v>752</v>
      </c>
      <c r="E87" s="617" t="s">
        <v>3224</v>
      </c>
      <c r="F87" s="857">
        <v>448.63990000000001</v>
      </c>
      <c r="G87" s="858" t="s">
        <v>3225</v>
      </c>
    </row>
    <row r="88" spans="1:7" s="273" customFormat="1" x14ac:dyDescent="0.2">
      <c r="A88" s="598"/>
      <c r="B88" s="598"/>
      <c r="C88" s="826" t="s">
        <v>2191</v>
      </c>
      <c r="D88" s="598"/>
      <c r="E88" s="855" t="s">
        <v>1084</v>
      </c>
      <c r="F88" s="856">
        <v>82.071299999999994</v>
      </c>
      <c r="G88" s="855" t="s">
        <v>1085</v>
      </c>
    </row>
    <row r="89" spans="1:7" s="273" customFormat="1" ht="36" x14ac:dyDescent="0.2">
      <c r="A89" s="600"/>
      <c r="B89" s="600"/>
      <c r="C89" s="599" t="s">
        <v>2191</v>
      </c>
      <c r="D89" s="614" t="s">
        <v>752</v>
      </c>
      <c r="E89" s="617" t="s">
        <v>3224</v>
      </c>
      <c r="F89" s="857">
        <v>82.071299999999994</v>
      </c>
      <c r="G89" s="858" t="s">
        <v>3225</v>
      </c>
    </row>
    <row r="90" spans="1:7" s="273" customFormat="1" ht="24" x14ac:dyDescent="0.2">
      <c r="A90" s="598"/>
      <c r="B90" s="598"/>
      <c r="C90" s="826" t="s">
        <v>2612</v>
      </c>
      <c r="D90" s="598"/>
      <c r="E90" s="855" t="s">
        <v>2668</v>
      </c>
      <c r="F90" s="856">
        <v>386.73731508999998</v>
      </c>
      <c r="G90" s="855" t="s">
        <v>2669</v>
      </c>
    </row>
    <row r="91" spans="1:7" s="273" customFormat="1" ht="36" x14ac:dyDescent="0.2">
      <c r="A91" s="600"/>
      <c r="B91" s="600"/>
      <c r="C91" s="599" t="s">
        <v>2612</v>
      </c>
      <c r="D91" s="614" t="s">
        <v>752</v>
      </c>
      <c r="E91" s="617" t="s">
        <v>3226</v>
      </c>
      <c r="F91" s="857">
        <v>386.73731508999998</v>
      </c>
      <c r="G91" s="858" t="s">
        <v>3225</v>
      </c>
    </row>
    <row r="92" spans="1:7" s="273" customFormat="1" x14ac:dyDescent="0.2">
      <c r="A92" s="598"/>
      <c r="B92" s="826" t="s">
        <v>968</v>
      </c>
      <c r="C92" s="598"/>
      <c r="D92" s="598"/>
      <c r="E92" s="855" t="s">
        <v>1211</v>
      </c>
      <c r="F92" s="856">
        <v>2976.2012096100002</v>
      </c>
      <c r="G92" s="855" t="s">
        <v>623</v>
      </c>
    </row>
    <row r="93" spans="1:7" s="273" customFormat="1" ht="24" x14ac:dyDescent="0.2">
      <c r="A93" s="598"/>
      <c r="B93" s="598"/>
      <c r="C93" s="826" t="s">
        <v>2192</v>
      </c>
      <c r="D93" s="598"/>
      <c r="E93" s="855" t="s">
        <v>1086</v>
      </c>
      <c r="F93" s="856">
        <v>2976.2012096100002</v>
      </c>
      <c r="G93" s="855" t="s">
        <v>1087</v>
      </c>
    </row>
    <row r="94" spans="1:7" s="273" customFormat="1" ht="36" x14ac:dyDescent="0.2">
      <c r="A94" s="600"/>
      <c r="B94" s="599" t="s">
        <v>968</v>
      </c>
      <c r="C94" s="599" t="s">
        <v>2192</v>
      </c>
      <c r="D94" s="614" t="s">
        <v>2880</v>
      </c>
      <c r="E94" s="617" t="s">
        <v>3013</v>
      </c>
      <c r="F94" s="857">
        <v>497.88623905999998</v>
      </c>
      <c r="G94" s="858" t="s">
        <v>3014</v>
      </c>
    </row>
    <row r="95" spans="1:7" s="273" customFormat="1" ht="24" x14ac:dyDescent="0.2">
      <c r="A95" s="600"/>
      <c r="B95" s="600"/>
      <c r="C95" s="600"/>
      <c r="D95" s="614" t="s">
        <v>2845</v>
      </c>
      <c r="E95" s="617" t="s">
        <v>3015</v>
      </c>
      <c r="F95" s="857">
        <v>0</v>
      </c>
      <c r="G95" s="858" t="s">
        <v>3016</v>
      </c>
    </row>
    <row r="96" spans="1:7" s="273" customFormat="1" ht="24" x14ac:dyDescent="0.2">
      <c r="A96" s="600"/>
      <c r="B96" s="600"/>
      <c r="C96" s="600"/>
      <c r="D96" s="614" t="s">
        <v>2881</v>
      </c>
      <c r="E96" s="617" t="s">
        <v>1639</v>
      </c>
      <c r="F96" s="857">
        <v>2478.31497055</v>
      </c>
      <c r="G96" s="858" t="s">
        <v>1640</v>
      </c>
    </row>
    <row r="97" spans="1:7" s="273" customFormat="1" x14ac:dyDescent="0.2">
      <c r="A97" s="598"/>
      <c r="B97" s="826" t="s">
        <v>655</v>
      </c>
      <c r="C97" s="598"/>
      <c r="D97" s="598"/>
      <c r="E97" s="855" t="s">
        <v>1212</v>
      </c>
      <c r="F97" s="856">
        <v>897.09650003000002</v>
      </c>
      <c r="G97" s="855" t="s">
        <v>314</v>
      </c>
    </row>
    <row r="98" spans="1:7" s="273" customFormat="1" ht="24" x14ac:dyDescent="0.2">
      <c r="A98" s="598"/>
      <c r="B98" s="598"/>
      <c r="C98" s="826" t="s">
        <v>2792</v>
      </c>
      <c r="D98" s="598"/>
      <c r="E98" s="855" t="s">
        <v>2793</v>
      </c>
      <c r="F98" s="856">
        <v>897.09650003000002</v>
      </c>
      <c r="G98" s="855" t="s">
        <v>2794</v>
      </c>
    </row>
    <row r="99" spans="1:7" s="273" customFormat="1" ht="60" x14ac:dyDescent="0.2">
      <c r="A99" s="600"/>
      <c r="B99" s="599" t="s">
        <v>655</v>
      </c>
      <c r="C99" s="599" t="s">
        <v>2792</v>
      </c>
      <c r="D99" s="614" t="s">
        <v>2848</v>
      </c>
      <c r="E99" s="617" t="s">
        <v>2150</v>
      </c>
      <c r="F99" s="857">
        <v>689.6</v>
      </c>
      <c r="G99" s="858" t="s">
        <v>2151</v>
      </c>
    </row>
    <row r="100" spans="1:7" s="273" customFormat="1" ht="24" x14ac:dyDescent="0.2">
      <c r="A100" s="600"/>
      <c r="B100" s="600"/>
      <c r="C100" s="600"/>
      <c r="D100" s="614" t="s">
        <v>2882</v>
      </c>
      <c r="E100" s="617" t="s">
        <v>1213</v>
      </c>
      <c r="F100" s="857">
        <v>207.49650002999999</v>
      </c>
      <c r="G100" s="858" t="s">
        <v>1214</v>
      </c>
    </row>
    <row r="101" spans="1:7" s="273" customFormat="1" x14ac:dyDescent="0.2">
      <c r="A101" s="598"/>
      <c r="B101" s="826" t="s">
        <v>551</v>
      </c>
      <c r="C101" s="598"/>
      <c r="D101" s="598"/>
      <c r="E101" s="855" t="s">
        <v>1215</v>
      </c>
      <c r="F101" s="856">
        <v>232208.56460973001</v>
      </c>
      <c r="G101" s="855" t="s">
        <v>1216</v>
      </c>
    </row>
    <row r="102" spans="1:7" s="273" customFormat="1" x14ac:dyDescent="0.2">
      <c r="A102" s="598"/>
      <c r="B102" s="598"/>
      <c r="C102" s="826" t="s">
        <v>2179</v>
      </c>
      <c r="D102" s="598"/>
      <c r="E102" s="855" t="s">
        <v>2180</v>
      </c>
      <c r="F102" s="856">
        <v>76828.433789190007</v>
      </c>
      <c r="G102" s="855" t="s">
        <v>156</v>
      </c>
    </row>
    <row r="103" spans="1:7" s="273" customFormat="1" ht="60" x14ac:dyDescent="0.2">
      <c r="A103" s="600"/>
      <c r="B103" s="599" t="s">
        <v>551</v>
      </c>
      <c r="C103" s="599" t="s">
        <v>2179</v>
      </c>
      <c r="D103" s="614" t="s">
        <v>2841</v>
      </c>
      <c r="E103" s="617" t="s">
        <v>3461</v>
      </c>
      <c r="F103" s="857">
        <v>71566.317100529996</v>
      </c>
      <c r="G103" s="858" t="s">
        <v>3462</v>
      </c>
    </row>
    <row r="104" spans="1:7" s="273" customFormat="1" ht="48" x14ac:dyDescent="0.2">
      <c r="A104" s="600"/>
      <c r="B104" s="600"/>
      <c r="C104" s="600"/>
      <c r="D104" s="614" t="s">
        <v>2029</v>
      </c>
      <c r="E104" s="617" t="s">
        <v>3364</v>
      </c>
      <c r="F104" s="857">
        <v>668.57</v>
      </c>
      <c r="G104" s="858" t="s">
        <v>3365</v>
      </c>
    </row>
    <row r="105" spans="1:7" s="273" customFormat="1" ht="48" x14ac:dyDescent="0.2">
      <c r="A105" s="600"/>
      <c r="B105" s="600"/>
      <c r="C105" s="600"/>
      <c r="D105" s="614" t="s">
        <v>1863</v>
      </c>
      <c r="E105" s="860" t="s">
        <v>3136</v>
      </c>
      <c r="F105" s="857">
        <v>4593.5466886599997</v>
      </c>
      <c r="G105" s="859" t="s">
        <v>3137</v>
      </c>
    </row>
    <row r="106" spans="1:7" s="273" customFormat="1" ht="24" x14ac:dyDescent="0.2">
      <c r="A106" s="598"/>
      <c r="B106" s="598"/>
      <c r="C106" s="826" t="s">
        <v>2779</v>
      </c>
      <c r="D106" s="598"/>
      <c r="E106" s="855" t="s">
        <v>2780</v>
      </c>
      <c r="F106" s="856">
        <v>7233.8063729900005</v>
      </c>
      <c r="G106" s="855" t="s">
        <v>2781</v>
      </c>
    </row>
    <row r="107" spans="1:7" s="273" customFormat="1" ht="24" x14ac:dyDescent="0.2">
      <c r="A107" s="600"/>
      <c r="B107" s="600"/>
      <c r="C107" s="599" t="s">
        <v>2779</v>
      </c>
      <c r="D107" s="614" t="s">
        <v>2841</v>
      </c>
      <c r="E107" s="617" t="s">
        <v>2813</v>
      </c>
      <c r="F107" s="857">
        <v>7233.8063729900005</v>
      </c>
      <c r="G107" s="858" t="s">
        <v>2814</v>
      </c>
    </row>
    <row r="108" spans="1:7" s="273" customFormat="1" ht="72" x14ac:dyDescent="0.2">
      <c r="A108" s="600"/>
      <c r="B108" s="600"/>
      <c r="C108" s="600"/>
      <c r="D108" s="614" t="s">
        <v>2026</v>
      </c>
      <c r="E108" s="617" t="s">
        <v>2890</v>
      </c>
      <c r="F108" s="857">
        <v>0</v>
      </c>
      <c r="G108" s="858" t="s">
        <v>2891</v>
      </c>
    </row>
    <row r="109" spans="1:7" s="273" customFormat="1" ht="24" x14ac:dyDescent="0.2">
      <c r="A109" s="598"/>
      <c r="B109" s="598"/>
      <c r="C109" s="826" t="s">
        <v>2718</v>
      </c>
      <c r="D109" s="598"/>
      <c r="E109" s="855" t="s">
        <v>2719</v>
      </c>
      <c r="F109" s="856">
        <v>4804.11023062</v>
      </c>
      <c r="G109" s="855" t="s">
        <v>2720</v>
      </c>
    </row>
    <row r="110" spans="1:7" s="273" customFormat="1" ht="24" x14ac:dyDescent="0.2">
      <c r="A110" s="600"/>
      <c r="B110" s="600"/>
      <c r="C110" s="599" t="s">
        <v>2718</v>
      </c>
      <c r="D110" s="614" t="s">
        <v>2841</v>
      </c>
      <c r="E110" s="617" t="s">
        <v>2883</v>
      </c>
      <c r="F110" s="857">
        <v>3783.8653049599998</v>
      </c>
      <c r="G110" s="858" t="s">
        <v>2733</v>
      </c>
    </row>
    <row r="111" spans="1:7" s="273" customFormat="1" ht="24" x14ac:dyDescent="0.2">
      <c r="A111" s="600"/>
      <c r="B111" s="600"/>
      <c r="C111" s="600"/>
      <c r="D111" s="614" t="s">
        <v>2842</v>
      </c>
      <c r="E111" s="617" t="s">
        <v>2240</v>
      </c>
      <c r="F111" s="857">
        <v>1020.24492566</v>
      </c>
      <c r="G111" s="858" t="s">
        <v>2241</v>
      </c>
    </row>
    <row r="112" spans="1:7" s="273" customFormat="1" ht="24" x14ac:dyDescent="0.2">
      <c r="A112" s="598"/>
      <c r="B112" s="598"/>
      <c r="C112" s="826" t="s">
        <v>1309</v>
      </c>
      <c r="D112" s="598"/>
      <c r="E112" s="855" t="s">
        <v>2782</v>
      </c>
      <c r="F112" s="856">
        <v>4079.9403741299998</v>
      </c>
      <c r="G112" s="855" t="s">
        <v>2783</v>
      </c>
    </row>
    <row r="113" spans="1:7" s="273" customFormat="1" ht="72" x14ac:dyDescent="0.2">
      <c r="A113" s="600"/>
      <c r="B113" s="600"/>
      <c r="C113" s="599" t="s">
        <v>1309</v>
      </c>
      <c r="D113" s="614" t="s">
        <v>2841</v>
      </c>
      <c r="E113" s="617" t="s">
        <v>2884</v>
      </c>
      <c r="F113" s="857">
        <v>2328.9403741299998</v>
      </c>
      <c r="G113" s="858" t="s">
        <v>2885</v>
      </c>
    </row>
    <row r="114" spans="1:7" s="273" customFormat="1" ht="48" x14ac:dyDescent="0.2">
      <c r="A114" s="600"/>
      <c r="B114" s="600"/>
      <c r="C114" s="600"/>
      <c r="D114" s="614" t="s">
        <v>1863</v>
      </c>
      <c r="E114" s="860" t="s">
        <v>3136</v>
      </c>
      <c r="F114" s="857">
        <v>1751</v>
      </c>
      <c r="G114" s="859" t="s">
        <v>3137</v>
      </c>
    </row>
    <row r="115" spans="1:7" s="273" customFormat="1" x14ac:dyDescent="0.2">
      <c r="A115" s="598"/>
      <c r="B115" s="598"/>
      <c r="C115" s="826" t="s">
        <v>2186</v>
      </c>
      <c r="D115" s="598"/>
      <c r="E115" s="855" t="s">
        <v>2187</v>
      </c>
      <c r="F115" s="856">
        <v>63878.539122380003</v>
      </c>
      <c r="G115" s="855" t="s">
        <v>55</v>
      </c>
    </row>
    <row r="116" spans="1:7" s="273" customFormat="1" ht="60" x14ac:dyDescent="0.2">
      <c r="A116" s="600"/>
      <c r="B116" s="600"/>
      <c r="C116" s="599" t="s">
        <v>2186</v>
      </c>
      <c r="D116" s="614" t="s">
        <v>2841</v>
      </c>
      <c r="E116" s="617" t="s">
        <v>1970</v>
      </c>
      <c r="F116" s="857">
        <v>55490.334895630003</v>
      </c>
      <c r="G116" s="858" t="s">
        <v>1971</v>
      </c>
    </row>
    <row r="117" spans="1:7" s="273" customFormat="1" x14ac:dyDescent="0.2">
      <c r="A117" s="600"/>
      <c r="B117" s="600"/>
      <c r="C117" s="600"/>
      <c r="D117" s="614" t="s">
        <v>2217</v>
      </c>
      <c r="E117" s="617" t="s">
        <v>1217</v>
      </c>
      <c r="F117" s="857">
        <v>7715.1180000000004</v>
      </c>
      <c r="G117" s="858" t="s">
        <v>1218</v>
      </c>
    </row>
    <row r="118" spans="1:7" s="273" customFormat="1" ht="24" x14ac:dyDescent="0.2">
      <c r="A118" s="600"/>
      <c r="B118" s="600"/>
      <c r="C118" s="600"/>
      <c r="D118" s="614" t="s">
        <v>1584</v>
      </c>
      <c r="E118" s="617" t="s">
        <v>1209</v>
      </c>
      <c r="F118" s="857">
        <v>0.25197754999999999</v>
      </c>
      <c r="G118" s="858" t="s">
        <v>2854</v>
      </c>
    </row>
    <row r="119" spans="1:7" s="273" customFormat="1" ht="48" x14ac:dyDescent="0.2">
      <c r="A119" s="600"/>
      <c r="B119" s="600"/>
      <c r="C119" s="600"/>
      <c r="D119" s="614" t="s">
        <v>1863</v>
      </c>
      <c r="E119" s="860" t="s">
        <v>3136</v>
      </c>
      <c r="F119" s="857">
        <v>398.95446304000001</v>
      </c>
      <c r="G119" s="859" t="s">
        <v>3137</v>
      </c>
    </row>
    <row r="120" spans="1:7" s="273" customFormat="1" ht="48" x14ac:dyDescent="0.2">
      <c r="A120" s="600"/>
      <c r="B120" s="600"/>
      <c r="C120" s="600"/>
      <c r="D120" s="614" t="s">
        <v>1287</v>
      </c>
      <c r="E120" s="617" t="s">
        <v>3227</v>
      </c>
      <c r="F120" s="857">
        <v>273.87978615999998</v>
      </c>
      <c r="G120" s="858" t="s">
        <v>3228</v>
      </c>
    </row>
    <row r="121" spans="1:7" s="273" customFormat="1" ht="36" x14ac:dyDescent="0.2">
      <c r="A121" s="598"/>
      <c r="B121" s="598"/>
      <c r="C121" s="826" t="s">
        <v>2608</v>
      </c>
      <c r="D121" s="598"/>
      <c r="E121" s="855" t="s">
        <v>2784</v>
      </c>
      <c r="F121" s="856">
        <v>2066.8347274100001</v>
      </c>
      <c r="G121" s="855" t="s">
        <v>2785</v>
      </c>
    </row>
    <row r="122" spans="1:7" s="273" customFormat="1" ht="72" x14ac:dyDescent="0.2">
      <c r="A122" s="600"/>
      <c r="B122" s="600"/>
      <c r="C122" s="599" t="s">
        <v>2608</v>
      </c>
      <c r="D122" s="614" t="s">
        <v>2841</v>
      </c>
      <c r="E122" s="617" t="s">
        <v>2886</v>
      </c>
      <c r="F122" s="857">
        <v>1825.9620889099999</v>
      </c>
      <c r="G122" s="858" t="s">
        <v>2815</v>
      </c>
    </row>
    <row r="123" spans="1:7" s="273" customFormat="1" ht="24" x14ac:dyDescent="0.2">
      <c r="A123" s="600"/>
      <c r="B123" s="600"/>
      <c r="C123" s="600"/>
      <c r="D123" s="614" t="s">
        <v>1584</v>
      </c>
      <c r="E123" s="617" t="s">
        <v>1209</v>
      </c>
      <c r="F123" s="857">
        <v>143.20929100000001</v>
      </c>
      <c r="G123" s="858" t="s">
        <v>2854</v>
      </c>
    </row>
    <row r="124" spans="1:7" s="273" customFormat="1" ht="48" x14ac:dyDescent="0.2">
      <c r="A124" s="600"/>
      <c r="B124" s="600"/>
      <c r="C124" s="600"/>
      <c r="D124" s="614" t="s">
        <v>1863</v>
      </c>
      <c r="E124" s="860" t="s">
        <v>3136</v>
      </c>
      <c r="F124" s="857">
        <v>97.6633475</v>
      </c>
      <c r="G124" s="859" t="s">
        <v>3137</v>
      </c>
    </row>
    <row r="125" spans="1:7" s="273" customFormat="1" x14ac:dyDescent="0.2">
      <c r="A125" s="598"/>
      <c r="B125" s="598"/>
      <c r="C125" s="826" t="s">
        <v>2191</v>
      </c>
      <c r="D125" s="598"/>
      <c r="E125" s="855" t="s">
        <v>1084</v>
      </c>
      <c r="F125" s="856">
        <v>1997.9281457</v>
      </c>
      <c r="G125" s="855" t="s">
        <v>1085</v>
      </c>
    </row>
    <row r="126" spans="1:7" s="273" customFormat="1" ht="36" x14ac:dyDescent="0.2">
      <c r="A126" s="600"/>
      <c r="B126" s="600"/>
      <c r="C126" s="599" t="s">
        <v>2191</v>
      </c>
      <c r="D126" s="614" t="s">
        <v>2841</v>
      </c>
      <c r="E126" s="617" t="s">
        <v>3463</v>
      </c>
      <c r="F126" s="857">
        <v>1994.7735657000001</v>
      </c>
      <c r="G126" s="858" t="s">
        <v>2816</v>
      </c>
    </row>
    <row r="127" spans="1:7" s="273" customFormat="1" ht="24" x14ac:dyDescent="0.2">
      <c r="A127" s="600"/>
      <c r="B127" s="600"/>
      <c r="C127" s="600"/>
      <c r="D127" s="614" t="s">
        <v>1584</v>
      </c>
      <c r="E127" s="617" t="s">
        <v>1209</v>
      </c>
      <c r="F127" s="857">
        <v>3.1545800000000002</v>
      </c>
      <c r="G127" s="858" t="s">
        <v>2854</v>
      </c>
    </row>
    <row r="128" spans="1:7" s="273" customFormat="1" ht="24" x14ac:dyDescent="0.2">
      <c r="A128" s="598"/>
      <c r="B128" s="598"/>
      <c r="C128" s="826" t="s">
        <v>2192</v>
      </c>
      <c r="D128" s="598"/>
      <c r="E128" s="855" t="s">
        <v>1086</v>
      </c>
      <c r="F128" s="856">
        <v>30482.48096655</v>
      </c>
      <c r="G128" s="855" t="s">
        <v>1087</v>
      </c>
    </row>
    <row r="129" spans="1:7" s="273" customFormat="1" ht="72" x14ac:dyDescent="0.2">
      <c r="A129" s="600"/>
      <c r="B129" s="600"/>
      <c r="C129" s="599" t="s">
        <v>2192</v>
      </c>
      <c r="D129" s="614" t="s">
        <v>2841</v>
      </c>
      <c r="E129" s="617" t="s">
        <v>3464</v>
      </c>
      <c r="F129" s="857">
        <v>11942.192621210001</v>
      </c>
      <c r="G129" s="858" t="s">
        <v>3465</v>
      </c>
    </row>
    <row r="130" spans="1:7" s="273" customFormat="1" ht="24" x14ac:dyDescent="0.2">
      <c r="A130" s="600"/>
      <c r="B130" s="600"/>
      <c r="C130" s="600"/>
      <c r="D130" s="614" t="s">
        <v>1829</v>
      </c>
      <c r="E130" s="617" t="s">
        <v>3234</v>
      </c>
      <c r="F130" s="857">
        <v>1322</v>
      </c>
      <c r="G130" s="858" t="s">
        <v>3235</v>
      </c>
    </row>
    <row r="131" spans="1:7" s="273" customFormat="1" ht="24" x14ac:dyDescent="0.2">
      <c r="A131" s="600"/>
      <c r="B131" s="600"/>
      <c r="C131" s="600"/>
      <c r="D131" s="614" t="s">
        <v>1584</v>
      </c>
      <c r="E131" s="617" t="s">
        <v>1209</v>
      </c>
      <c r="F131" s="857">
        <v>1.38</v>
      </c>
      <c r="G131" s="858" t="s">
        <v>2854</v>
      </c>
    </row>
    <row r="132" spans="1:7" s="273" customFormat="1" ht="48" x14ac:dyDescent="0.2">
      <c r="A132" s="600"/>
      <c r="B132" s="600"/>
      <c r="C132" s="600"/>
      <c r="D132" s="614" t="s">
        <v>1863</v>
      </c>
      <c r="E132" s="860" t="s">
        <v>3136</v>
      </c>
      <c r="F132" s="857">
        <v>13844.539570340001</v>
      </c>
      <c r="G132" s="859" t="s">
        <v>3137</v>
      </c>
    </row>
    <row r="133" spans="1:7" s="273" customFormat="1" ht="72" x14ac:dyDescent="0.2">
      <c r="A133" s="600"/>
      <c r="B133" s="600"/>
      <c r="C133" s="600"/>
      <c r="D133" s="614" t="s">
        <v>2887</v>
      </c>
      <c r="E133" s="860" t="s">
        <v>3138</v>
      </c>
      <c r="F133" s="857">
        <v>1780.6639749999999</v>
      </c>
      <c r="G133" s="859" t="s">
        <v>3139</v>
      </c>
    </row>
    <row r="134" spans="1:7" s="273" customFormat="1" ht="60" x14ac:dyDescent="0.2">
      <c r="A134" s="600"/>
      <c r="B134" s="600"/>
      <c r="C134" s="600"/>
      <c r="D134" s="614" t="s">
        <v>2036</v>
      </c>
      <c r="E134" s="617" t="s">
        <v>3229</v>
      </c>
      <c r="F134" s="857">
        <v>1591.7048</v>
      </c>
      <c r="G134" s="858" t="s">
        <v>3230</v>
      </c>
    </row>
    <row r="135" spans="1:7" s="273" customFormat="1" ht="24" x14ac:dyDescent="0.2">
      <c r="A135" s="598"/>
      <c r="B135" s="598"/>
      <c r="C135" s="826" t="s">
        <v>2612</v>
      </c>
      <c r="D135" s="598"/>
      <c r="E135" s="855" t="s">
        <v>2668</v>
      </c>
      <c r="F135" s="856">
        <v>38309.768891779997</v>
      </c>
      <c r="G135" s="855" t="s">
        <v>2669</v>
      </c>
    </row>
    <row r="136" spans="1:7" s="273" customFormat="1" ht="72" x14ac:dyDescent="0.2">
      <c r="A136" s="600"/>
      <c r="B136" s="600"/>
      <c r="C136" s="599" t="s">
        <v>2612</v>
      </c>
      <c r="D136" s="614" t="s">
        <v>2841</v>
      </c>
      <c r="E136" s="617" t="s">
        <v>2888</v>
      </c>
      <c r="F136" s="857">
        <v>6588.4000175299998</v>
      </c>
      <c r="G136" s="858" t="s">
        <v>2889</v>
      </c>
    </row>
    <row r="137" spans="1:7" s="273" customFormat="1" ht="24" x14ac:dyDescent="0.2">
      <c r="A137" s="600"/>
      <c r="B137" s="600"/>
      <c r="C137" s="600"/>
      <c r="D137" s="614" t="s">
        <v>1829</v>
      </c>
      <c r="E137" s="617" t="s">
        <v>3234</v>
      </c>
      <c r="F137" s="857">
        <v>427.92688647</v>
      </c>
      <c r="G137" s="858" t="s">
        <v>3235</v>
      </c>
    </row>
    <row r="138" spans="1:7" s="273" customFormat="1" ht="24" x14ac:dyDescent="0.2">
      <c r="A138" s="600"/>
      <c r="B138" s="600"/>
      <c r="C138" s="600"/>
      <c r="D138" s="614" t="s">
        <v>1584</v>
      </c>
      <c r="E138" s="617" t="s">
        <v>1209</v>
      </c>
      <c r="F138" s="857">
        <v>0</v>
      </c>
      <c r="G138" s="858" t="s">
        <v>2854</v>
      </c>
    </row>
    <row r="139" spans="1:7" s="273" customFormat="1" ht="48" x14ac:dyDescent="0.2">
      <c r="A139" s="600"/>
      <c r="B139" s="600"/>
      <c r="C139" s="600"/>
      <c r="D139" s="614" t="s">
        <v>2029</v>
      </c>
      <c r="E139" s="617" t="s">
        <v>3364</v>
      </c>
      <c r="F139" s="857">
        <v>9426.5910000000003</v>
      </c>
      <c r="G139" s="858" t="s">
        <v>3365</v>
      </c>
    </row>
    <row r="140" spans="1:7" s="273" customFormat="1" ht="72" x14ac:dyDescent="0.2">
      <c r="A140" s="600"/>
      <c r="B140" s="600"/>
      <c r="C140" s="600"/>
      <c r="D140" s="614" t="s">
        <v>2026</v>
      </c>
      <c r="E140" s="617" t="s">
        <v>2890</v>
      </c>
      <c r="F140" s="857">
        <v>26.55672693</v>
      </c>
      <c r="G140" s="858" t="s">
        <v>2891</v>
      </c>
    </row>
    <row r="141" spans="1:7" s="273" customFormat="1" ht="36" x14ac:dyDescent="0.2">
      <c r="A141" s="600"/>
      <c r="B141" s="600"/>
      <c r="C141" s="600"/>
      <c r="D141" s="614" t="s">
        <v>1863</v>
      </c>
      <c r="E141" s="617" t="s">
        <v>3267</v>
      </c>
      <c r="F141" s="857">
        <v>15188.29626085</v>
      </c>
      <c r="G141" s="858" t="s">
        <v>3268</v>
      </c>
    </row>
    <row r="142" spans="1:7" s="273" customFormat="1" ht="72" x14ac:dyDescent="0.2">
      <c r="A142" s="600"/>
      <c r="B142" s="600"/>
      <c r="C142" s="600"/>
      <c r="D142" s="614" t="s">
        <v>2887</v>
      </c>
      <c r="E142" s="860" t="s">
        <v>3138</v>
      </c>
      <c r="F142" s="857">
        <v>2616.1559999999999</v>
      </c>
      <c r="G142" s="859" t="s">
        <v>3139</v>
      </c>
    </row>
    <row r="143" spans="1:7" s="273" customFormat="1" ht="60" x14ac:dyDescent="0.2">
      <c r="A143" s="600"/>
      <c r="B143" s="600"/>
      <c r="C143" s="600"/>
      <c r="D143" s="614" t="s">
        <v>2036</v>
      </c>
      <c r="E143" s="617" t="s">
        <v>3229</v>
      </c>
      <c r="F143" s="857">
        <v>4035.8420000000001</v>
      </c>
      <c r="G143" s="858" t="s">
        <v>3230</v>
      </c>
    </row>
    <row r="144" spans="1:7" s="273" customFormat="1" ht="24" x14ac:dyDescent="0.2">
      <c r="A144" s="598"/>
      <c r="B144" s="598"/>
      <c r="C144" s="826" t="s">
        <v>2200</v>
      </c>
      <c r="D144" s="598"/>
      <c r="E144" s="855" t="s">
        <v>2201</v>
      </c>
      <c r="F144" s="856">
        <v>349.03626000000003</v>
      </c>
      <c r="G144" s="855" t="s">
        <v>2202</v>
      </c>
    </row>
    <row r="145" spans="1:7" s="273" customFormat="1" ht="24" x14ac:dyDescent="0.2">
      <c r="A145" s="600"/>
      <c r="B145" s="600"/>
      <c r="C145" s="599" t="s">
        <v>2200</v>
      </c>
      <c r="D145" s="614" t="s">
        <v>2845</v>
      </c>
      <c r="E145" s="617" t="s">
        <v>1750</v>
      </c>
      <c r="F145" s="857">
        <v>349.03626000000003</v>
      </c>
      <c r="G145" s="858" t="s">
        <v>1751</v>
      </c>
    </row>
    <row r="146" spans="1:7" s="273" customFormat="1" ht="24" x14ac:dyDescent="0.2">
      <c r="A146" s="598"/>
      <c r="B146" s="598"/>
      <c r="C146" s="826" t="s">
        <v>2792</v>
      </c>
      <c r="D146" s="598"/>
      <c r="E146" s="855" t="s">
        <v>2793</v>
      </c>
      <c r="F146" s="856">
        <v>2177.68572898</v>
      </c>
      <c r="G146" s="855" t="s">
        <v>2794</v>
      </c>
    </row>
    <row r="147" spans="1:7" s="273" customFormat="1" ht="24" x14ac:dyDescent="0.2">
      <c r="A147" s="600"/>
      <c r="B147" s="600"/>
      <c r="C147" s="599" t="s">
        <v>2792</v>
      </c>
      <c r="D147" s="614" t="s">
        <v>2841</v>
      </c>
      <c r="E147" s="617" t="s">
        <v>2817</v>
      </c>
      <c r="F147" s="857">
        <v>2177.68572898</v>
      </c>
      <c r="G147" s="858" t="s">
        <v>2892</v>
      </c>
    </row>
    <row r="148" spans="1:7" s="273" customFormat="1" x14ac:dyDescent="0.2">
      <c r="A148" s="826" t="s">
        <v>2292</v>
      </c>
      <c r="B148" s="598"/>
      <c r="C148" s="598"/>
      <c r="D148" s="598"/>
      <c r="E148" s="855" t="s">
        <v>942</v>
      </c>
      <c r="F148" s="856">
        <v>439320.34095627</v>
      </c>
      <c r="G148" s="855" t="s">
        <v>425</v>
      </c>
    </row>
    <row r="149" spans="1:7" s="273" customFormat="1" x14ac:dyDescent="0.2">
      <c r="A149" s="598"/>
      <c r="B149" s="826" t="s">
        <v>685</v>
      </c>
      <c r="C149" s="598"/>
      <c r="D149" s="598"/>
      <c r="E149" s="855" t="s">
        <v>1219</v>
      </c>
      <c r="F149" s="856">
        <v>373229.83051001001</v>
      </c>
      <c r="G149" s="855" t="s">
        <v>426</v>
      </c>
    </row>
    <row r="150" spans="1:7" s="273" customFormat="1" x14ac:dyDescent="0.2">
      <c r="A150" s="598"/>
      <c r="B150" s="598"/>
      <c r="C150" s="826" t="s">
        <v>2183</v>
      </c>
      <c r="D150" s="598"/>
      <c r="E150" s="855" t="s">
        <v>2184</v>
      </c>
      <c r="F150" s="856">
        <v>235722.84068180999</v>
      </c>
      <c r="G150" s="855" t="s">
        <v>544</v>
      </c>
    </row>
    <row r="151" spans="1:7" s="273" customFormat="1" ht="48" x14ac:dyDescent="0.2">
      <c r="A151" s="599" t="s">
        <v>2292</v>
      </c>
      <c r="B151" s="599" t="s">
        <v>685</v>
      </c>
      <c r="C151" s="599" t="s">
        <v>2183</v>
      </c>
      <c r="D151" s="614" t="s">
        <v>2841</v>
      </c>
      <c r="E151" s="617" t="s">
        <v>1220</v>
      </c>
      <c r="F151" s="857">
        <v>1909.1055974000001</v>
      </c>
      <c r="G151" s="858" t="s">
        <v>63</v>
      </c>
    </row>
    <row r="152" spans="1:7" s="273" customFormat="1" ht="36" x14ac:dyDescent="0.2">
      <c r="A152" s="600"/>
      <c r="B152" s="600"/>
      <c r="C152" s="600"/>
      <c r="D152" s="614" t="s">
        <v>2893</v>
      </c>
      <c r="E152" s="617" t="s">
        <v>1641</v>
      </c>
      <c r="F152" s="857">
        <v>231604.85077170999</v>
      </c>
      <c r="G152" s="858" t="s">
        <v>1642</v>
      </c>
    </row>
    <row r="153" spans="1:7" s="273" customFormat="1" ht="36" x14ac:dyDescent="0.2">
      <c r="A153" s="600"/>
      <c r="B153" s="600"/>
      <c r="C153" s="600"/>
      <c r="D153" s="614" t="s">
        <v>1732</v>
      </c>
      <c r="E153" s="617" t="s">
        <v>3366</v>
      </c>
      <c r="F153" s="857">
        <v>236.54190928</v>
      </c>
      <c r="G153" s="858" t="s">
        <v>3367</v>
      </c>
    </row>
    <row r="154" spans="1:7" s="273" customFormat="1" ht="48" x14ac:dyDescent="0.2">
      <c r="A154" s="600"/>
      <c r="B154" s="600"/>
      <c r="C154" s="600"/>
      <c r="D154" s="614" t="s">
        <v>1863</v>
      </c>
      <c r="E154" s="860" t="s">
        <v>3136</v>
      </c>
      <c r="F154" s="857">
        <v>1972.34240342</v>
      </c>
      <c r="G154" s="859" t="s">
        <v>3137</v>
      </c>
    </row>
    <row r="155" spans="1:7" s="273" customFormat="1" ht="24" x14ac:dyDescent="0.2">
      <c r="A155" s="598"/>
      <c r="B155" s="598"/>
      <c r="C155" s="826" t="s">
        <v>2612</v>
      </c>
      <c r="D155" s="598"/>
      <c r="E155" s="855" t="s">
        <v>2668</v>
      </c>
      <c r="F155" s="856">
        <v>137506.98982819999</v>
      </c>
      <c r="G155" s="855" t="s">
        <v>2669</v>
      </c>
    </row>
    <row r="156" spans="1:7" s="273" customFormat="1" ht="24" x14ac:dyDescent="0.2">
      <c r="A156" s="600"/>
      <c r="B156" s="600"/>
      <c r="C156" s="599" t="s">
        <v>2612</v>
      </c>
      <c r="D156" s="614" t="s">
        <v>2842</v>
      </c>
      <c r="E156" s="617" t="s">
        <v>3124</v>
      </c>
      <c r="F156" s="857">
        <v>0</v>
      </c>
      <c r="G156" s="858" t="s">
        <v>3125</v>
      </c>
    </row>
    <row r="157" spans="1:7" s="273" customFormat="1" ht="24" x14ac:dyDescent="0.2">
      <c r="A157" s="600"/>
      <c r="B157" s="600"/>
      <c r="C157" s="600"/>
      <c r="D157" s="614" t="s">
        <v>2895</v>
      </c>
      <c r="E157" s="617" t="s">
        <v>2604</v>
      </c>
      <c r="F157" s="857">
        <v>137506.98982819999</v>
      </c>
      <c r="G157" s="858" t="s">
        <v>2605</v>
      </c>
    </row>
    <row r="158" spans="1:7" s="273" customFormat="1" ht="24" x14ac:dyDescent="0.2">
      <c r="A158" s="598"/>
      <c r="B158" s="826" t="s">
        <v>224</v>
      </c>
      <c r="C158" s="598"/>
      <c r="D158" s="598"/>
      <c r="E158" s="855" t="s">
        <v>1221</v>
      </c>
      <c r="F158" s="856">
        <v>66090.510446259999</v>
      </c>
      <c r="G158" s="855" t="s">
        <v>259</v>
      </c>
    </row>
    <row r="159" spans="1:7" s="273" customFormat="1" x14ac:dyDescent="0.2">
      <c r="A159" s="598"/>
      <c r="B159" s="598"/>
      <c r="C159" s="826" t="s">
        <v>2179</v>
      </c>
      <c r="D159" s="598"/>
      <c r="E159" s="855" t="s">
        <v>2180</v>
      </c>
      <c r="F159" s="856">
        <v>66090.510446259999</v>
      </c>
      <c r="G159" s="855" t="s">
        <v>156</v>
      </c>
    </row>
    <row r="160" spans="1:7" s="273" customFormat="1" ht="36" x14ac:dyDescent="0.2">
      <c r="A160" s="600"/>
      <c r="B160" s="599" t="s">
        <v>224</v>
      </c>
      <c r="C160" s="599" t="s">
        <v>2179</v>
      </c>
      <c r="D160" s="614" t="s">
        <v>2896</v>
      </c>
      <c r="E160" s="617" t="s">
        <v>1643</v>
      </c>
      <c r="F160" s="857">
        <v>66090.510446259999</v>
      </c>
      <c r="G160" s="858" t="s">
        <v>1644</v>
      </c>
    </row>
    <row r="161" spans="1:7" s="273" customFormat="1" ht="24" x14ac:dyDescent="0.2">
      <c r="A161" s="826" t="s">
        <v>2293</v>
      </c>
      <c r="B161" s="598"/>
      <c r="C161" s="598"/>
      <c r="D161" s="598"/>
      <c r="E161" s="855" t="s">
        <v>943</v>
      </c>
      <c r="F161" s="856">
        <v>601157.75993222999</v>
      </c>
      <c r="G161" s="855" t="s">
        <v>90</v>
      </c>
    </row>
    <row r="162" spans="1:7" s="273" customFormat="1" x14ac:dyDescent="0.2">
      <c r="A162" s="598"/>
      <c r="B162" s="826" t="s">
        <v>685</v>
      </c>
      <c r="C162" s="598"/>
      <c r="D162" s="598"/>
      <c r="E162" s="855" t="s">
        <v>1222</v>
      </c>
      <c r="F162" s="856">
        <v>131591.03952441001</v>
      </c>
      <c r="G162" s="855" t="s">
        <v>210</v>
      </c>
    </row>
    <row r="163" spans="1:7" s="273" customFormat="1" x14ac:dyDescent="0.2">
      <c r="A163" s="598"/>
      <c r="B163" s="598"/>
      <c r="C163" s="826" t="s">
        <v>2179</v>
      </c>
      <c r="D163" s="598"/>
      <c r="E163" s="855" t="s">
        <v>2180</v>
      </c>
      <c r="F163" s="856">
        <v>112602.09581473999</v>
      </c>
      <c r="G163" s="855" t="s">
        <v>156</v>
      </c>
    </row>
    <row r="164" spans="1:7" s="273" customFormat="1" ht="60" x14ac:dyDescent="0.2">
      <c r="A164" s="599" t="s">
        <v>2293</v>
      </c>
      <c r="B164" s="599" t="s">
        <v>685</v>
      </c>
      <c r="C164" s="599" t="s">
        <v>2179</v>
      </c>
      <c r="D164" s="614" t="s">
        <v>2897</v>
      </c>
      <c r="E164" s="617" t="s">
        <v>2898</v>
      </c>
      <c r="F164" s="857">
        <v>13373.164906710001</v>
      </c>
      <c r="G164" s="858" t="s">
        <v>1645</v>
      </c>
    </row>
    <row r="165" spans="1:7" s="273" customFormat="1" ht="24" x14ac:dyDescent="0.2">
      <c r="A165" s="600"/>
      <c r="B165" s="600"/>
      <c r="C165" s="600"/>
      <c r="D165" s="614" t="s">
        <v>2899</v>
      </c>
      <c r="E165" s="617" t="s">
        <v>1646</v>
      </c>
      <c r="F165" s="857">
        <v>89219.008162009995</v>
      </c>
      <c r="G165" s="858" t="s">
        <v>1647</v>
      </c>
    </row>
    <row r="166" spans="1:7" s="273" customFormat="1" ht="24" x14ac:dyDescent="0.2">
      <c r="A166" s="600"/>
      <c r="B166" s="600"/>
      <c r="C166" s="600"/>
      <c r="D166" s="614" t="s">
        <v>2900</v>
      </c>
      <c r="E166" s="617" t="s">
        <v>1648</v>
      </c>
      <c r="F166" s="857">
        <v>10009.92274602</v>
      </c>
      <c r="G166" s="858" t="s">
        <v>1649</v>
      </c>
    </row>
    <row r="167" spans="1:7" s="273" customFormat="1" x14ac:dyDescent="0.2">
      <c r="A167" s="598"/>
      <c r="B167" s="598"/>
      <c r="C167" s="826" t="s">
        <v>2186</v>
      </c>
      <c r="D167" s="598"/>
      <c r="E167" s="855" t="s">
        <v>2187</v>
      </c>
      <c r="F167" s="856">
        <v>4965.6169642499999</v>
      </c>
      <c r="G167" s="855" t="s">
        <v>55</v>
      </c>
    </row>
    <row r="168" spans="1:7" s="273" customFormat="1" ht="24" x14ac:dyDescent="0.2">
      <c r="A168" s="600"/>
      <c r="B168" s="600"/>
      <c r="C168" s="599" t="s">
        <v>2186</v>
      </c>
      <c r="D168" s="614" t="s">
        <v>2879</v>
      </c>
      <c r="E168" s="617" t="s">
        <v>1650</v>
      </c>
      <c r="F168" s="857">
        <v>4965.6169642499999</v>
      </c>
      <c r="G168" s="858" t="s">
        <v>1651</v>
      </c>
    </row>
    <row r="169" spans="1:7" s="273" customFormat="1" ht="36" x14ac:dyDescent="0.2">
      <c r="A169" s="598"/>
      <c r="B169" s="598"/>
      <c r="C169" s="826" t="s">
        <v>2795</v>
      </c>
      <c r="D169" s="598"/>
      <c r="E169" s="855" t="s">
        <v>2796</v>
      </c>
      <c r="F169" s="856">
        <v>14023.326745419999</v>
      </c>
      <c r="G169" s="855" t="s">
        <v>2797</v>
      </c>
    </row>
    <row r="170" spans="1:7" s="273" customFormat="1" ht="36" x14ac:dyDescent="0.2">
      <c r="A170" s="600"/>
      <c r="B170" s="600"/>
      <c r="C170" s="599" t="s">
        <v>2795</v>
      </c>
      <c r="D170" s="614" t="s">
        <v>2841</v>
      </c>
      <c r="E170" s="617" t="s">
        <v>1752</v>
      </c>
      <c r="F170" s="857">
        <v>14014.211345420001</v>
      </c>
      <c r="G170" s="858" t="s">
        <v>1753</v>
      </c>
    </row>
    <row r="171" spans="1:7" s="273" customFormat="1" ht="24" x14ac:dyDescent="0.2">
      <c r="A171" s="600"/>
      <c r="B171" s="600"/>
      <c r="C171" s="600"/>
      <c r="D171" s="614" t="s">
        <v>2897</v>
      </c>
      <c r="E171" s="617" t="s">
        <v>3126</v>
      </c>
      <c r="F171" s="857">
        <v>0</v>
      </c>
      <c r="G171" s="858" t="s">
        <v>3127</v>
      </c>
    </row>
    <row r="172" spans="1:7" s="273" customFormat="1" ht="48" x14ac:dyDescent="0.2">
      <c r="A172" s="600"/>
      <c r="B172" s="600"/>
      <c r="C172" s="600"/>
      <c r="D172" s="614" t="s">
        <v>1863</v>
      </c>
      <c r="E172" s="860" t="s">
        <v>3136</v>
      </c>
      <c r="F172" s="857">
        <v>9.1153999999999993</v>
      </c>
      <c r="G172" s="859" t="s">
        <v>3137</v>
      </c>
    </row>
    <row r="173" spans="1:7" s="273" customFormat="1" x14ac:dyDescent="0.2">
      <c r="A173" s="598"/>
      <c r="B173" s="826" t="s">
        <v>224</v>
      </c>
      <c r="C173" s="598"/>
      <c r="D173" s="598"/>
      <c r="E173" s="855" t="s">
        <v>1223</v>
      </c>
      <c r="F173" s="856">
        <v>2293.9889496400001</v>
      </c>
      <c r="G173" s="855" t="s">
        <v>323</v>
      </c>
    </row>
    <row r="174" spans="1:7" s="273" customFormat="1" x14ac:dyDescent="0.2">
      <c r="A174" s="598"/>
      <c r="B174" s="598"/>
      <c r="C174" s="826" t="s">
        <v>1080</v>
      </c>
      <c r="D174" s="598"/>
      <c r="E174" s="855" t="s">
        <v>2188</v>
      </c>
      <c r="F174" s="856">
        <v>2293.9889496400001</v>
      </c>
      <c r="G174" s="855" t="s">
        <v>250</v>
      </c>
    </row>
    <row r="175" spans="1:7" s="273" customFormat="1" x14ac:dyDescent="0.2">
      <c r="A175" s="600"/>
      <c r="B175" s="599" t="s">
        <v>224</v>
      </c>
      <c r="C175" s="599" t="s">
        <v>1080</v>
      </c>
      <c r="D175" s="614" t="s">
        <v>2869</v>
      </c>
      <c r="E175" s="617" t="s">
        <v>1224</v>
      </c>
      <c r="F175" s="857">
        <v>1258.7850023599999</v>
      </c>
      <c r="G175" s="858" t="s">
        <v>490</v>
      </c>
    </row>
    <row r="176" spans="1:7" s="273" customFormat="1" ht="24" x14ac:dyDescent="0.2">
      <c r="A176" s="600"/>
      <c r="B176" s="600"/>
      <c r="C176" s="600"/>
      <c r="D176" s="614" t="s">
        <v>2880</v>
      </c>
      <c r="E176" s="617" t="s">
        <v>3128</v>
      </c>
      <c r="F176" s="857">
        <v>167.91894728</v>
      </c>
      <c r="G176" s="858" t="s">
        <v>2818</v>
      </c>
    </row>
    <row r="177" spans="1:7" s="273" customFormat="1" ht="24" x14ac:dyDescent="0.2">
      <c r="A177" s="600"/>
      <c r="B177" s="600"/>
      <c r="C177" s="600"/>
      <c r="D177" s="614" t="s">
        <v>2849</v>
      </c>
      <c r="E177" s="617" t="s">
        <v>3129</v>
      </c>
      <c r="F177" s="857">
        <v>867.28499999999997</v>
      </c>
      <c r="G177" s="858" t="s">
        <v>3130</v>
      </c>
    </row>
    <row r="178" spans="1:7" s="273" customFormat="1" x14ac:dyDescent="0.2">
      <c r="A178" s="598"/>
      <c r="B178" s="826" t="s">
        <v>345</v>
      </c>
      <c r="C178" s="598"/>
      <c r="D178" s="598"/>
      <c r="E178" s="855" t="s">
        <v>1225</v>
      </c>
      <c r="F178" s="856">
        <v>43619.450313310001</v>
      </c>
      <c r="G178" s="855" t="s">
        <v>40</v>
      </c>
    </row>
    <row r="179" spans="1:7" s="273" customFormat="1" x14ac:dyDescent="0.2">
      <c r="A179" s="598"/>
      <c r="B179" s="598"/>
      <c r="C179" s="826" t="s">
        <v>2204</v>
      </c>
      <c r="D179" s="598"/>
      <c r="E179" s="855" t="s">
        <v>1160</v>
      </c>
      <c r="F179" s="856">
        <v>43619.450313310001</v>
      </c>
      <c r="G179" s="855" t="s">
        <v>243</v>
      </c>
    </row>
    <row r="180" spans="1:7" s="273" customFormat="1" ht="36" x14ac:dyDescent="0.2">
      <c r="A180" s="600"/>
      <c r="B180" s="599" t="s">
        <v>345</v>
      </c>
      <c r="C180" s="599" t="s">
        <v>2204</v>
      </c>
      <c r="D180" s="614" t="s">
        <v>2841</v>
      </c>
      <c r="E180" s="617" t="s">
        <v>1519</v>
      </c>
      <c r="F180" s="857">
        <v>43619.450313310001</v>
      </c>
      <c r="G180" s="858" t="s">
        <v>1972</v>
      </c>
    </row>
    <row r="181" spans="1:7" s="273" customFormat="1" ht="24" x14ac:dyDescent="0.2">
      <c r="A181" s="600"/>
      <c r="B181" s="600"/>
      <c r="C181" s="600"/>
      <c r="D181" s="614" t="s">
        <v>1584</v>
      </c>
      <c r="E181" s="617" t="s">
        <v>1209</v>
      </c>
      <c r="F181" s="857">
        <v>0</v>
      </c>
      <c r="G181" s="858" t="s">
        <v>2854</v>
      </c>
    </row>
    <row r="182" spans="1:7" s="273" customFormat="1" ht="24" x14ac:dyDescent="0.2">
      <c r="A182" s="598"/>
      <c r="B182" s="826" t="s">
        <v>619</v>
      </c>
      <c r="C182" s="598"/>
      <c r="D182" s="598"/>
      <c r="E182" s="855" t="s">
        <v>1226</v>
      </c>
      <c r="F182" s="856">
        <v>27466.89453627</v>
      </c>
      <c r="G182" s="855" t="s">
        <v>596</v>
      </c>
    </row>
    <row r="183" spans="1:7" s="273" customFormat="1" x14ac:dyDescent="0.2">
      <c r="A183" s="598"/>
      <c r="B183" s="598"/>
      <c r="C183" s="826" t="s">
        <v>2205</v>
      </c>
      <c r="D183" s="598"/>
      <c r="E183" s="855" t="s">
        <v>2206</v>
      </c>
      <c r="F183" s="856">
        <v>27466.89453627</v>
      </c>
      <c r="G183" s="855" t="s">
        <v>319</v>
      </c>
    </row>
    <row r="184" spans="1:7" s="273" customFormat="1" ht="36" x14ac:dyDescent="0.2">
      <c r="A184" s="600"/>
      <c r="B184" s="599" t="s">
        <v>619</v>
      </c>
      <c r="C184" s="599" t="s">
        <v>2205</v>
      </c>
      <c r="D184" s="614" t="s">
        <v>2841</v>
      </c>
      <c r="E184" s="617" t="s">
        <v>2902</v>
      </c>
      <c r="F184" s="857">
        <v>26731.317926389998</v>
      </c>
      <c r="G184" s="858" t="s">
        <v>330</v>
      </c>
    </row>
    <row r="185" spans="1:7" s="273" customFormat="1" ht="24" x14ac:dyDescent="0.2">
      <c r="A185" s="600"/>
      <c r="B185" s="600"/>
      <c r="C185" s="600"/>
      <c r="D185" s="614" t="s">
        <v>2897</v>
      </c>
      <c r="E185" s="617" t="s">
        <v>2218</v>
      </c>
      <c r="F185" s="857">
        <v>735.57660987999998</v>
      </c>
      <c r="G185" s="858" t="s">
        <v>2219</v>
      </c>
    </row>
    <row r="186" spans="1:7" s="273" customFormat="1" ht="24" x14ac:dyDescent="0.2">
      <c r="A186" s="598"/>
      <c r="B186" s="826" t="s">
        <v>968</v>
      </c>
      <c r="C186" s="598"/>
      <c r="D186" s="598"/>
      <c r="E186" s="855" t="s">
        <v>2903</v>
      </c>
      <c r="F186" s="856">
        <v>332992.37964396999</v>
      </c>
      <c r="G186" s="855" t="s">
        <v>2904</v>
      </c>
    </row>
    <row r="187" spans="1:7" s="273" customFormat="1" ht="24" x14ac:dyDescent="0.2">
      <c r="A187" s="598"/>
      <c r="B187" s="598"/>
      <c r="C187" s="826" t="s">
        <v>1585</v>
      </c>
      <c r="D187" s="598"/>
      <c r="E187" s="855" t="s">
        <v>2178</v>
      </c>
      <c r="F187" s="856">
        <v>1086.3560805100001</v>
      </c>
      <c r="G187" s="855" t="s">
        <v>158</v>
      </c>
    </row>
    <row r="188" spans="1:7" s="273" customFormat="1" ht="24" x14ac:dyDescent="0.2">
      <c r="A188" s="600"/>
      <c r="B188" s="599" t="s">
        <v>968</v>
      </c>
      <c r="C188" s="599" t="s">
        <v>1585</v>
      </c>
      <c r="D188" s="614" t="s">
        <v>2843</v>
      </c>
      <c r="E188" s="617" t="s">
        <v>1652</v>
      </c>
      <c r="F188" s="857">
        <v>1086.3560805100001</v>
      </c>
      <c r="G188" s="858" t="s">
        <v>2905</v>
      </c>
    </row>
    <row r="189" spans="1:7" s="273" customFormat="1" ht="24" x14ac:dyDescent="0.2">
      <c r="A189" s="598"/>
      <c r="B189" s="598"/>
      <c r="C189" s="826" t="s">
        <v>339</v>
      </c>
      <c r="D189" s="598"/>
      <c r="E189" s="855" t="s">
        <v>2203</v>
      </c>
      <c r="F189" s="856">
        <v>313584.29908574</v>
      </c>
      <c r="G189" s="855" t="s">
        <v>299</v>
      </c>
    </row>
    <row r="190" spans="1:7" s="273" customFormat="1" x14ac:dyDescent="0.2">
      <c r="A190" s="600"/>
      <c r="B190" s="600"/>
      <c r="C190" s="599" t="s">
        <v>339</v>
      </c>
      <c r="D190" s="614" t="s">
        <v>2841</v>
      </c>
      <c r="E190" s="617" t="s">
        <v>1227</v>
      </c>
      <c r="F190" s="857">
        <v>309402.52085107</v>
      </c>
      <c r="G190" s="858" t="s">
        <v>565</v>
      </c>
    </row>
    <row r="191" spans="1:7" s="273" customFormat="1" ht="24" x14ac:dyDescent="0.2">
      <c r="A191" s="600"/>
      <c r="B191" s="600"/>
      <c r="C191" s="600"/>
      <c r="D191" s="614" t="s">
        <v>2842</v>
      </c>
      <c r="E191" s="617" t="s">
        <v>2152</v>
      </c>
      <c r="F191" s="857">
        <v>3497.7782346700001</v>
      </c>
      <c r="G191" s="858" t="s">
        <v>2153</v>
      </c>
    </row>
    <row r="192" spans="1:7" s="273" customFormat="1" ht="48" x14ac:dyDescent="0.2">
      <c r="A192" s="600"/>
      <c r="B192" s="600"/>
      <c r="C192" s="600"/>
      <c r="D192" s="614" t="s">
        <v>1863</v>
      </c>
      <c r="E192" s="860" t="s">
        <v>3136</v>
      </c>
      <c r="F192" s="857">
        <v>684</v>
      </c>
      <c r="G192" s="859" t="s">
        <v>3137</v>
      </c>
    </row>
    <row r="193" spans="1:7" s="273" customFormat="1" ht="24" x14ac:dyDescent="0.2">
      <c r="A193" s="598"/>
      <c r="B193" s="598"/>
      <c r="C193" s="826" t="s">
        <v>2210</v>
      </c>
      <c r="D193" s="598"/>
      <c r="E193" s="855" t="s">
        <v>2211</v>
      </c>
      <c r="F193" s="856">
        <v>18321.724477719999</v>
      </c>
      <c r="G193" s="855" t="s">
        <v>1161</v>
      </c>
    </row>
    <row r="194" spans="1:7" s="273" customFormat="1" ht="24" x14ac:dyDescent="0.2">
      <c r="A194" s="600"/>
      <c r="B194" s="600"/>
      <c r="C194" s="599" t="s">
        <v>2210</v>
      </c>
      <c r="D194" s="614" t="s">
        <v>2841</v>
      </c>
      <c r="E194" s="617" t="s">
        <v>2906</v>
      </c>
      <c r="F194" s="857">
        <v>18052.159516719999</v>
      </c>
      <c r="G194" s="858" t="s">
        <v>1228</v>
      </c>
    </row>
    <row r="195" spans="1:7" s="273" customFormat="1" ht="48" x14ac:dyDescent="0.2">
      <c r="A195" s="600"/>
      <c r="B195" s="600"/>
      <c r="C195" s="600"/>
      <c r="D195" s="614" t="s">
        <v>1863</v>
      </c>
      <c r="E195" s="860" t="s">
        <v>3136</v>
      </c>
      <c r="F195" s="857">
        <v>269.56496099999998</v>
      </c>
      <c r="G195" s="859" t="s">
        <v>3137</v>
      </c>
    </row>
    <row r="196" spans="1:7" s="273" customFormat="1" x14ac:dyDescent="0.2">
      <c r="A196" s="598"/>
      <c r="B196" s="826" t="s">
        <v>655</v>
      </c>
      <c r="C196" s="598"/>
      <c r="D196" s="598"/>
      <c r="E196" s="855" t="s">
        <v>1229</v>
      </c>
      <c r="F196" s="856">
        <v>30902.308147700001</v>
      </c>
      <c r="G196" s="855" t="s">
        <v>187</v>
      </c>
    </row>
    <row r="197" spans="1:7" s="273" customFormat="1" x14ac:dyDescent="0.2">
      <c r="A197" s="598"/>
      <c r="B197" s="598"/>
      <c r="C197" s="826" t="s">
        <v>2179</v>
      </c>
      <c r="D197" s="598"/>
      <c r="E197" s="855" t="s">
        <v>2180</v>
      </c>
      <c r="F197" s="856">
        <v>30902.308147700001</v>
      </c>
      <c r="G197" s="855" t="s">
        <v>156</v>
      </c>
    </row>
    <row r="198" spans="1:7" s="273" customFormat="1" ht="24" x14ac:dyDescent="0.2">
      <c r="A198" s="600"/>
      <c r="B198" s="599" t="s">
        <v>655</v>
      </c>
      <c r="C198" s="599" t="s">
        <v>2179</v>
      </c>
      <c r="D198" s="614" t="s">
        <v>2907</v>
      </c>
      <c r="E198" s="617" t="s">
        <v>1653</v>
      </c>
      <c r="F198" s="857">
        <v>30902.308147700001</v>
      </c>
      <c r="G198" s="858" t="s">
        <v>1654</v>
      </c>
    </row>
    <row r="199" spans="1:7" s="273" customFormat="1" ht="24" x14ac:dyDescent="0.2">
      <c r="A199" s="598"/>
      <c r="B199" s="826" t="s">
        <v>551</v>
      </c>
      <c r="C199" s="598"/>
      <c r="D199" s="598"/>
      <c r="E199" s="855" t="s">
        <v>1230</v>
      </c>
      <c r="F199" s="856">
        <v>32291.698816929998</v>
      </c>
      <c r="G199" s="855" t="s">
        <v>447</v>
      </c>
    </row>
    <row r="200" spans="1:7" s="273" customFormat="1" x14ac:dyDescent="0.2">
      <c r="A200" s="598"/>
      <c r="B200" s="598"/>
      <c r="C200" s="826" t="s">
        <v>1080</v>
      </c>
      <c r="D200" s="598"/>
      <c r="E200" s="855" t="s">
        <v>2188</v>
      </c>
      <c r="F200" s="856">
        <v>32291.698816929998</v>
      </c>
      <c r="G200" s="855" t="s">
        <v>250</v>
      </c>
    </row>
    <row r="201" spans="1:7" s="273" customFormat="1" x14ac:dyDescent="0.2">
      <c r="A201" s="600"/>
      <c r="B201" s="599" t="s">
        <v>551</v>
      </c>
      <c r="C201" s="599" t="s">
        <v>1080</v>
      </c>
      <c r="D201" s="614" t="s">
        <v>2841</v>
      </c>
      <c r="E201" s="617" t="s">
        <v>1231</v>
      </c>
      <c r="F201" s="857">
        <v>7856.3212964499999</v>
      </c>
      <c r="G201" s="858" t="s">
        <v>523</v>
      </c>
    </row>
    <row r="202" spans="1:7" s="273" customFormat="1" ht="72" x14ac:dyDescent="0.2">
      <c r="A202" s="600"/>
      <c r="B202" s="600"/>
      <c r="C202" s="600"/>
      <c r="D202" s="614" t="s">
        <v>2893</v>
      </c>
      <c r="E202" s="617" t="s">
        <v>2908</v>
      </c>
      <c r="F202" s="857">
        <v>17238.450030830001</v>
      </c>
      <c r="G202" s="858" t="s">
        <v>3021</v>
      </c>
    </row>
    <row r="203" spans="1:7" s="273" customFormat="1" ht="24" x14ac:dyDescent="0.2">
      <c r="A203" s="600"/>
      <c r="B203" s="600"/>
      <c r="C203" s="600"/>
      <c r="D203" s="614" t="s">
        <v>2909</v>
      </c>
      <c r="E203" s="617" t="s">
        <v>1553</v>
      </c>
      <c r="F203" s="857">
        <v>1121.48657226</v>
      </c>
      <c r="G203" s="858" t="s">
        <v>1554</v>
      </c>
    </row>
    <row r="204" spans="1:7" s="273" customFormat="1" x14ac:dyDescent="0.2">
      <c r="A204" s="600"/>
      <c r="B204" s="600"/>
      <c r="C204" s="600"/>
      <c r="D204" s="614" t="s">
        <v>2936</v>
      </c>
      <c r="E204" s="617" t="s">
        <v>3131</v>
      </c>
      <c r="F204" s="857">
        <v>0</v>
      </c>
      <c r="G204" s="858" t="s">
        <v>3132</v>
      </c>
    </row>
    <row r="205" spans="1:7" s="273" customFormat="1" x14ac:dyDescent="0.2">
      <c r="A205" s="600"/>
      <c r="B205" s="600"/>
      <c r="C205" s="600"/>
      <c r="D205" s="614" t="s">
        <v>2910</v>
      </c>
      <c r="E205" s="617" t="s">
        <v>1973</v>
      </c>
      <c r="F205" s="857">
        <v>6075.0559173900001</v>
      </c>
      <c r="G205" s="858" t="s">
        <v>1974</v>
      </c>
    </row>
    <row r="206" spans="1:7" s="273" customFormat="1" ht="48" x14ac:dyDescent="0.2">
      <c r="A206" s="600"/>
      <c r="B206" s="600"/>
      <c r="C206" s="600"/>
      <c r="D206" s="614" t="s">
        <v>2930</v>
      </c>
      <c r="E206" s="617" t="s">
        <v>3320</v>
      </c>
      <c r="F206" s="857">
        <v>0</v>
      </c>
      <c r="G206" s="858" t="s">
        <v>3321</v>
      </c>
    </row>
    <row r="207" spans="1:7" s="273" customFormat="1" ht="24" x14ac:dyDescent="0.2">
      <c r="A207" s="600"/>
      <c r="B207" s="600"/>
      <c r="C207" s="600"/>
      <c r="D207" s="614" t="s">
        <v>1584</v>
      </c>
      <c r="E207" s="617" t="s">
        <v>1209</v>
      </c>
      <c r="F207" s="857">
        <v>0.38500000000000001</v>
      </c>
      <c r="G207" s="858" t="s">
        <v>2854</v>
      </c>
    </row>
    <row r="208" spans="1:7" s="273" customFormat="1" x14ac:dyDescent="0.2">
      <c r="A208" s="826" t="s">
        <v>972</v>
      </c>
      <c r="B208" s="598"/>
      <c r="C208" s="598"/>
      <c r="D208" s="598"/>
      <c r="E208" s="855" t="s">
        <v>108</v>
      </c>
      <c r="F208" s="856">
        <v>670238.00970148004</v>
      </c>
      <c r="G208" s="855" t="s">
        <v>287</v>
      </c>
    </row>
    <row r="209" spans="1:7" s="273" customFormat="1" x14ac:dyDescent="0.2">
      <c r="A209" s="598"/>
      <c r="B209" s="826" t="s">
        <v>685</v>
      </c>
      <c r="C209" s="598"/>
      <c r="D209" s="598"/>
      <c r="E209" s="855" t="s">
        <v>1232</v>
      </c>
      <c r="F209" s="856">
        <v>21463.409731790001</v>
      </c>
      <c r="G209" s="855" t="s">
        <v>295</v>
      </c>
    </row>
    <row r="210" spans="1:7" s="273" customFormat="1" ht="24" x14ac:dyDescent="0.2">
      <c r="A210" s="598"/>
      <c r="B210" s="598"/>
      <c r="C210" s="826" t="s">
        <v>2189</v>
      </c>
      <c r="D210" s="598"/>
      <c r="E210" s="855" t="s">
        <v>1081</v>
      </c>
      <c r="F210" s="856">
        <v>21463.409731790001</v>
      </c>
      <c r="G210" s="855" t="s">
        <v>614</v>
      </c>
    </row>
    <row r="211" spans="1:7" s="273" customFormat="1" ht="24" x14ac:dyDescent="0.2">
      <c r="A211" s="599" t="s">
        <v>972</v>
      </c>
      <c r="B211" s="599" t="s">
        <v>685</v>
      </c>
      <c r="C211" s="599" t="s">
        <v>2189</v>
      </c>
      <c r="D211" s="614" t="s">
        <v>2911</v>
      </c>
      <c r="E211" s="617" t="s">
        <v>2912</v>
      </c>
      <c r="F211" s="857">
        <v>21463.409731790001</v>
      </c>
      <c r="G211" s="858" t="s">
        <v>1655</v>
      </c>
    </row>
    <row r="212" spans="1:7" s="273" customFormat="1" ht="24" x14ac:dyDescent="0.2">
      <c r="A212" s="598"/>
      <c r="B212" s="826" t="s">
        <v>224</v>
      </c>
      <c r="C212" s="598"/>
      <c r="D212" s="598"/>
      <c r="E212" s="855" t="s">
        <v>1233</v>
      </c>
      <c r="F212" s="856">
        <v>305501.55204879999</v>
      </c>
      <c r="G212" s="855" t="s">
        <v>800</v>
      </c>
    </row>
    <row r="213" spans="1:7" s="273" customFormat="1" x14ac:dyDescent="0.2">
      <c r="A213" s="598"/>
      <c r="B213" s="598"/>
      <c r="C213" s="826" t="s">
        <v>2183</v>
      </c>
      <c r="D213" s="598"/>
      <c r="E213" s="855" t="s">
        <v>2184</v>
      </c>
      <c r="F213" s="856">
        <v>974.07188997000003</v>
      </c>
      <c r="G213" s="855" t="s">
        <v>544</v>
      </c>
    </row>
    <row r="214" spans="1:7" s="273" customFormat="1" ht="24" x14ac:dyDescent="0.2">
      <c r="A214" s="600"/>
      <c r="B214" s="599" t="s">
        <v>224</v>
      </c>
      <c r="C214" s="599" t="s">
        <v>2183</v>
      </c>
      <c r="D214" s="614" t="s">
        <v>2869</v>
      </c>
      <c r="E214" s="617" t="s">
        <v>1234</v>
      </c>
      <c r="F214" s="857">
        <v>974.07188997000003</v>
      </c>
      <c r="G214" s="858" t="s">
        <v>812</v>
      </c>
    </row>
    <row r="215" spans="1:7" s="273" customFormat="1" ht="24" x14ac:dyDescent="0.2">
      <c r="A215" s="598"/>
      <c r="B215" s="598"/>
      <c r="C215" s="826" t="s">
        <v>2189</v>
      </c>
      <c r="D215" s="598"/>
      <c r="E215" s="855" t="s">
        <v>1081</v>
      </c>
      <c r="F215" s="856">
        <v>299379.4058372</v>
      </c>
      <c r="G215" s="855" t="s">
        <v>614</v>
      </c>
    </row>
    <row r="216" spans="1:7" s="273" customFormat="1" ht="24" x14ac:dyDescent="0.2">
      <c r="A216" s="600"/>
      <c r="B216" s="600"/>
      <c r="C216" s="599" t="s">
        <v>2189</v>
      </c>
      <c r="D216" s="614" t="s">
        <v>2220</v>
      </c>
      <c r="E216" s="617" t="s">
        <v>1656</v>
      </c>
      <c r="F216" s="857">
        <v>298680.42698202998</v>
      </c>
      <c r="G216" s="858" t="s">
        <v>1657</v>
      </c>
    </row>
    <row r="217" spans="1:7" s="273" customFormat="1" x14ac:dyDescent="0.2">
      <c r="A217" s="600"/>
      <c r="B217" s="600"/>
      <c r="C217" s="600"/>
      <c r="D217" s="614" t="s">
        <v>1904</v>
      </c>
      <c r="E217" s="617" t="s">
        <v>1975</v>
      </c>
      <c r="F217" s="857">
        <v>601.31857156000001</v>
      </c>
      <c r="G217" s="858" t="s">
        <v>1976</v>
      </c>
    </row>
    <row r="218" spans="1:7" s="273" customFormat="1" x14ac:dyDescent="0.2">
      <c r="A218" s="600"/>
      <c r="B218" s="600"/>
      <c r="C218" s="600"/>
      <c r="D218" s="614" t="s">
        <v>2913</v>
      </c>
      <c r="E218" s="617" t="s">
        <v>2606</v>
      </c>
      <c r="F218" s="857">
        <v>97.660283609999993</v>
      </c>
      <c r="G218" s="858" t="s">
        <v>2607</v>
      </c>
    </row>
    <row r="219" spans="1:7" s="273" customFormat="1" ht="24" x14ac:dyDescent="0.2">
      <c r="A219" s="598"/>
      <c r="B219" s="598"/>
      <c r="C219" s="826" t="s">
        <v>2190</v>
      </c>
      <c r="D219" s="598"/>
      <c r="E219" s="855" t="s">
        <v>1082</v>
      </c>
      <c r="F219" s="856">
        <v>5148.0743216299998</v>
      </c>
      <c r="G219" s="855" t="s">
        <v>1083</v>
      </c>
    </row>
    <row r="220" spans="1:7" s="273" customFormat="1" ht="36" x14ac:dyDescent="0.2">
      <c r="A220" s="600"/>
      <c r="B220" s="600"/>
      <c r="C220" s="599" t="s">
        <v>2190</v>
      </c>
      <c r="D220" s="614" t="s">
        <v>2869</v>
      </c>
      <c r="E220" s="617" t="s">
        <v>1658</v>
      </c>
      <c r="F220" s="857">
        <v>1340.3245706099999</v>
      </c>
      <c r="G220" s="859" t="s">
        <v>2914</v>
      </c>
    </row>
    <row r="221" spans="1:7" s="273" customFormat="1" ht="24" x14ac:dyDescent="0.2">
      <c r="A221" s="600"/>
      <c r="B221" s="600"/>
      <c r="C221" s="600"/>
      <c r="D221" s="614" t="s">
        <v>2915</v>
      </c>
      <c r="E221" s="617" t="s">
        <v>1659</v>
      </c>
      <c r="F221" s="857">
        <v>3807.7497510200001</v>
      </c>
      <c r="G221" s="858" t="s">
        <v>1660</v>
      </c>
    </row>
    <row r="222" spans="1:7" s="273" customFormat="1" ht="24" x14ac:dyDescent="0.2">
      <c r="A222" s="598"/>
      <c r="B222" s="826" t="s">
        <v>619</v>
      </c>
      <c r="C222" s="598"/>
      <c r="D222" s="598"/>
      <c r="E222" s="855" t="s">
        <v>1235</v>
      </c>
      <c r="F222" s="856">
        <v>33016.01896524</v>
      </c>
      <c r="G222" s="855" t="s">
        <v>744</v>
      </c>
    </row>
    <row r="223" spans="1:7" s="273" customFormat="1" x14ac:dyDescent="0.2">
      <c r="A223" s="598"/>
      <c r="B223" s="598"/>
      <c r="C223" s="826" t="s">
        <v>2183</v>
      </c>
      <c r="D223" s="598"/>
      <c r="E223" s="855" t="s">
        <v>2184</v>
      </c>
      <c r="F223" s="856">
        <v>570.39096963999998</v>
      </c>
      <c r="G223" s="855" t="s">
        <v>544</v>
      </c>
    </row>
    <row r="224" spans="1:7" s="273" customFormat="1" ht="24" x14ac:dyDescent="0.2">
      <c r="A224" s="600"/>
      <c r="B224" s="599" t="s">
        <v>619</v>
      </c>
      <c r="C224" s="599" t="s">
        <v>2183</v>
      </c>
      <c r="D224" s="614" t="s">
        <v>2873</v>
      </c>
      <c r="E224" s="617" t="s">
        <v>1977</v>
      </c>
      <c r="F224" s="857">
        <v>570.39096963999998</v>
      </c>
      <c r="G224" s="858" t="s">
        <v>736</v>
      </c>
    </row>
    <row r="225" spans="1:7" s="273" customFormat="1" ht="24" x14ac:dyDescent="0.2">
      <c r="A225" s="598"/>
      <c r="B225" s="598"/>
      <c r="C225" s="826" t="s">
        <v>2189</v>
      </c>
      <c r="D225" s="598"/>
      <c r="E225" s="855" t="s">
        <v>1081</v>
      </c>
      <c r="F225" s="856">
        <v>30129.777005880002</v>
      </c>
      <c r="G225" s="855" t="s">
        <v>614</v>
      </c>
    </row>
    <row r="226" spans="1:7" s="273" customFormat="1" ht="24" x14ac:dyDescent="0.2">
      <c r="A226" s="600"/>
      <c r="B226" s="600"/>
      <c r="C226" s="599" t="s">
        <v>2189</v>
      </c>
      <c r="D226" s="614" t="s">
        <v>2916</v>
      </c>
      <c r="E226" s="617" t="s">
        <v>1661</v>
      </c>
      <c r="F226" s="857">
        <v>30129.777005880002</v>
      </c>
      <c r="G226" s="858" t="s">
        <v>1662</v>
      </c>
    </row>
    <row r="227" spans="1:7" s="273" customFormat="1" ht="24" x14ac:dyDescent="0.2">
      <c r="A227" s="598"/>
      <c r="B227" s="598"/>
      <c r="C227" s="826" t="s">
        <v>1904</v>
      </c>
      <c r="D227" s="598"/>
      <c r="E227" s="855" t="s">
        <v>1905</v>
      </c>
      <c r="F227" s="856">
        <v>780.56161971999995</v>
      </c>
      <c r="G227" s="855" t="s">
        <v>1906</v>
      </c>
    </row>
    <row r="228" spans="1:7" s="273" customFormat="1" ht="36" x14ac:dyDescent="0.2">
      <c r="A228" s="600"/>
      <c r="B228" s="600"/>
      <c r="C228" s="599" t="s">
        <v>1904</v>
      </c>
      <c r="D228" s="614" t="s">
        <v>2843</v>
      </c>
      <c r="E228" s="617" t="s">
        <v>1236</v>
      </c>
      <c r="F228" s="857">
        <v>443.31921971999998</v>
      </c>
      <c r="G228" s="858" t="s">
        <v>1237</v>
      </c>
    </row>
    <row r="229" spans="1:7" s="273" customFormat="1" ht="72" x14ac:dyDescent="0.2">
      <c r="A229" s="600"/>
      <c r="B229" s="600"/>
      <c r="C229" s="600"/>
      <c r="D229" s="614" t="s">
        <v>2862</v>
      </c>
      <c r="E229" s="617" t="s">
        <v>3466</v>
      </c>
      <c r="F229" s="857">
        <v>337.24239999999998</v>
      </c>
      <c r="G229" s="858" t="s">
        <v>3322</v>
      </c>
    </row>
    <row r="230" spans="1:7" s="273" customFormat="1" ht="24" x14ac:dyDescent="0.2">
      <c r="A230" s="598"/>
      <c r="B230" s="598"/>
      <c r="C230" s="826" t="s">
        <v>2190</v>
      </c>
      <c r="D230" s="598"/>
      <c r="E230" s="855" t="s">
        <v>1082</v>
      </c>
      <c r="F230" s="856">
        <v>1535.28937</v>
      </c>
      <c r="G230" s="855" t="s">
        <v>1083</v>
      </c>
    </row>
    <row r="231" spans="1:7" s="273" customFormat="1" ht="48" x14ac:dyDescent="0.2">
      <c r="A231" s="600"/>
      <c r="B231" s="600"/>
      <c r="C231" s="599" t="s">
        <v>2190</v>
      </c>
      <c r="D231" s="614" t="s">
        <v>2880</v>
      </c>
      <c r="E231" s="617" t="s">
        <v>1663</v>
      </c>
      <c r="F231" s="857">
        <v>1535.28937</v>
      </c>
      <c r="G231" s="858" t="s">
        <v>2917</v>
      </c>
    </row>
    <row r="232" spans="1:7" s="273" customFormat="1" ht="24" x14ac:dyDescent="0.2">
      <c r="A232" s="598"/>
      <c r="B232" s="826" t="s">
        <v>968</v>
      </c>
      <c r="C232" s="598"/>
      <c r="D232" s="598"/>
      <c r="E232" s="855" t="s">
        <v>1238</v>
      </c>
      <c r="F232" s="856">
        <v>6127.6650960500001</v>
      </c>
      <c r="G232" s="855" t="s">
        <v>763</v>
      </c>
    </row>
    <row r="233" spans="1:7" s="273" customFormat="1" x14ac:dyDescent="0.2">
      <c r="A233" s="598"/>
      <c r="B233" s="598"/>
      <c r="C233" s="826" t="s">
        <v>2179</v>
      </c>
      <c r="D233" s="598"/>
      <c r="E233" s="855" t="s">
        <v>2180</v>
      </c>
      <c r="F233" s="856">
        <v>11.273427999999999</v>
      </c>
      <c r="G233" s="855" t="s">
        <v>156</v>
      </c>
    </row>
    <row r="234" spans="1:7" s="273" customFormat="1" ht="24" x14ac:dyDescent="0.2">
      <c r="A234" s="600"/>
      <c r="B234" s="599" t="s">
        <v>968</v>
      </c>
      <c r="C234" s="599" t="s">
        <v>2179</v>
      </c>
      <c r="D234" s="614" t="s">
        <v>2221</v>
      </c>
      <c r="E234" s="617" t="s">
        <v>3231</v>
      </c>
      <c r="F234" s="857">
        <v>11.273427999999999</v>
      </c>
      <c r="G234" s="858" t="s">
        <v>3232</v>
      </c>
    </row>
    <row r="235" spans="1:7" s="273" customFormat="1" ht="24" x14ac:dyDescent="0.2">
      <c r="A235" s="598"/>
      <c r="B235" s="598"/>
      <c r="C235" s="826" t="s">
        <v>2181</v>
      </c>
      <c r="D235" s="598"/>
      <c r="E235" s="855" t="s">
        <v>2182</v>
      </c>
      <c r="F235" s="856">
        <v>5.1112799999999998</v>
      </c>
      <c r="G235" s="855" t="s">
        <v>641</v>
      </c>
    </row>
    <row r="236" spans="1:7" s="273" customFormat="1" ht="24" x14ac:dyDescent="0.2">
      <c r="A236" s="600"/>
      <c r="B236" s="600"/>
      <c r="C236" s="599" t="s">
        <v>2181</v>
      </c>
      <c r="D236" s="614" t="s">
        <v>2221</v>
      </c>
      <c r="E236" s="617" t="s">
        <v>3231</v>
      </c>
      <c r="F236" s="857">
        <v>5.1112799999999998</v>
      </c>
      <c r="G236" s="858" t="s">
        <v>3232</v>
      </c>
    </row>
    <row r="237" spans="1:7" s="273" customFormat="1" ht="24" x14ac:dyDescent="0.2">
      <c r="A237" s="598"/>
      <c r="B237" s="598"/>
      <c r="C237" s="826" t="s">
        <v>2779</v>
      </c>
      <c r="D237" s="598"/>
      <c r="E237" s="855" t="s">
        <v>2780</v>
      </c>
      <c r="F237" s="856">
        <v>36.392184</v>
      </c>
      <c r="G237" s="855" t="s">
        <v>2781</v>
      </c>
    </row>
    <row r="238" spans="1:7" s="273" customFormat="1" ht="24" x14ac:dyDescent="0.2">
      <c r="A238" s="600"/>
      <c r="B238" s="600"/>
      <c r="C238" s="599" t="s">
        <v>2779</v>
      </c>
      <c r="D238" s="614" t="s">
        <v>2221</v>
      </c>
      <c r="E238" s="617" t="s">
        <v>3231</v>
      </c>
      <c r="F238" s="857">
        <v>36.392184</v>
      </c>
      <c r="G238" s="858" t="s">
        <v>3232</v>
      </c>
    </row>
    <row r="239" spans="1:7" s="273" customFormat="1" ht="24" x14ac:dyDescent="0.2">
      <c r="A239" s="598"/>
      <c r="B239" s="598"/>
      <c r="C239" s="826" t="s">
        <v>2718</v>
      </c>
      <c r="D239" s="598"/>
      <c r="E239" s="855" t="s">
        <v>2719</v>
      </c>
      <c r="F239" s="856">
        <v>5.2486800000000002</v>
      </c>
      <c r="G239" s="855" t="s">
        <v>2720</v>
      </c>
    </row>
    <row r="240" spans="1:7" s="273" customFormat="1" ht="24" x14ac:dyDescent="0.2">
      <c r="A240" s="600"/>
      <c r="B240" s="600"/>
      <c r="C240" s="599" t="s">
        <v>2718</v>
      </c>
      <c r="D240" s="614" t="s">
        <v>2221</v>
      </c>
      <c r="E240" s="617" t="s">
        <v>3231</v>
      </c>
      <c r="F240" s="857">
        <v>5.2486800000000002</v>
      </c>
      <c r="G240" s="858" t="s">
        <v>3232</v>
      </c>
    </row>
    <row r="241" spans="1:7" s="273" customFormat="1" ht="24" x14ac:dyDescent="0.2">
      <c r="A241" s="598"/>
      <c r="B241" s="598"/>
      <c r="C241" s="826" t="s">
        <v>1309</v>
      </c>
      <c r="D241" s="598"/>
      <c r="E241" s="855" t="s">
        <v>2782</v>
      </c>
      <c r="F241" s="856">
        <v>17.18178</v>
      </c>
      <c r="G241" s="855" t="s">
        <v>2783</v>
      </c>
    </row>
    <row r="242" spans="1:7" s="273" customFormat="1" ht="24" x14ac:dyDescent="0.2">
      <c r="A242" s="600"/>
      <c r="B242" s="600"/>
      <c r="C242" s="599" t="s">
        <v>1309</v>
      </c>
      <c r="D242" s="614" t="s">
        <v>2221</v>
      </c>
      <c r="E242" s="617" t="s">
        <v>3231</v>
      </c>
      <c r="F242" s="857">
        <v>17.18178</v>
      </c>
      <c r="G242" s="858" t="s">
        <v>3232</v>
      </c>
    </row>
    <row r="243" spans="1:7" s="273" customFormat="1" ht="24" x14ac:dyDescent="0.2">
      <c r="A243" s="598"/>
      <c r="B243" s="598"/>
      <c r="C243" s="826" t="s">
        <v>1079</v>
      </c>
      <c r="D243" s="598"/>
      <c r="E243" s="855" t="s">
        <v>2185</v>
      </c>
      <c r="F243" s="856">
        <v>41.106132000000002</v>
      </c>
      <c r="G243" s="855" t="s">
        <v>75</v>
      </c>
    </row>
    <row r="244" spans="1:7" s="273" customFormat="1" ht="24" x14ac:dyDescent="0.2">
      <c r="A244" s="600"/>
      <c r="B244" s="600"/>
      <c r="C244" s="599" t="s">
        <v>1079</v>
      </c>
      <c r="D244" s="614" t="s">
        <v>2221</v>
      </c>
      <c r="E244" s="617" t="s">
        <v>3231</v>
      </c>
      <c r="F244" s="857">
        <v>41.106132000000002</v>
      </c>
      <c r="G244" s="858" t="s">
        <v>3232</v>
      </c>
    </row>
    <row r="245" spans="1:7" s="273" customFormat="1" ht="24" x14ac:dyDescent="0.2">
      <c r="A245" s="598"/>
      <c r="B245" s="598"/>
      <c r="C245" s="826" t="s">
        <v>1866</v>
      </c>
      <c r="D245" s="598"/>
      <c r="E245" s="855" t="s">
        <v>1958</v>
      </c>
      <c r="F245" s="856">
        <v>16.999192000000001</v>
      </c>
      <c r="G245" s="855" t="s">
        <v>1959</v>
      </c>
    </row>
    <row r="246" spans="1:7" s="273" customFormat="1" ht="24" x14ac:dyDescent="0.2">
      <c r="A246" s="600"/>
      <c r="B246" s="600"/>
      <c r="C246" s="599" t="s">
        <v>1866</v>
      </c>
      <c r="D246" s="614" t="s">
        <v>2221</v>
      </c>
      <c r="E246" s="617" t="s">
        <v>3231</v>
      </c>
      <c r="F246" s="857">
        <v>16.999192000000001</v>
      </c>
      <c r="G246" s="858" t="s">
        <v>3232</v>
      </c>
    </row>
    <row r="247" spans="1:7" s="273" customFormat="1" x14ac:dyDescent="0.2">
      <c r="A247" s="598"/>
      <c r="B247" s="598"/>
      <c r="C247" s="826" t="s">
        <v>2186</v>
      </c>
      <c r="D247" s="598"/>
      <c r="E247" s="855" t="s">
        <v>2187</v>
      </c>
      <c r="F247" s="856">
        <v>192.64839979999999</v>
      </c>
      <c r="G247" s="855" t="s">
        <v>55</v>
      </c>
    </row>
    <row r="248" spans="1:7" s="273" customFormat="1" ht="24" x14ac:dyDescent="0.2">
      <c r="A248" s="600"/>
      <c r="B248" s="600"/>
      <c r="C248" s="599" t="s">
        <v>2186</v>
      </c>
      <c r="D248" s="614" t="s">
        <v>2221</v>
      </c>
      <c r="E248" s="617" t="s">
        <v>3233</v>
      </c>
      <c r="F248" s="857">
        <v>192.64839979999999</v>
      </c>
      <c r="G248" s="858" t="s">
        <v>3232</v>
      </c>
    </row>
    <row r="249" spans="1:7" s="273" customFormat="1" x14ac:dyDescent="0.2">
      <c r="A249" s="598"/>
      <c r="B249" s="598"/>
      <c r="C249" s="826" t="s">
        <v>1080</v>
      </c>
      <c r="D249" s="598"/>
      <c r="E249" s="855" t="s">
        <v>2188</v>
      </c>
      <c r="F249" s="856">
        <v>29.946345999999998</v>
      </c>
      <c r="G249" s="855" t="s">
        <v>250</v>
      </c>
    </row>
    <row r="250" spans="1:7" s="273" customFormat="1" ht="24" x14ac:dyDescent="0.2">
      <c r="A250" s="600"/>
      <c r="B250" s="600"/>
      <c r="C250" s="599" t="s">
        <v>1080</v>
      </c>
      <c r="D250" s="614" t="s">
        <v>2896</v>
      </c>
      <c r="E250" s="617" t="s">
        <v>2222</v>
      </c>
      <c r="F250" s="857">
        <v>3.8240699999999999</v>
      </c>
      <c r="G250" s="858" t="s">
        <v>2223</v>
      </c>
    </row>
    <row r="251" spans="1:7" s="273" customFormat="1" ht="24" x14ac:dyDescent="0.2">
      <c r="A251" s="600"/>
      <c r="B251" s="600"/>
      <c r="C251" s="600"/>
      <c r="D251" s="614" t="s">
        <v>2221</v>
      </c>
      <c r="E251" s="617" t="s">
        <v>3231</v>
      </c>
      <c r="F251" s="857">
        <v>26.122275999999999</v>
      </c>
      <c r="G251" s="858" t="s">
        <v>3232</v>
      </c>
    </row>
    <row r="252" spans="1:7" s="273" customFormat="1" ht="36" x14ac:dyDescent="0.2">
      <c r="A252" s="598"/>
      <c r="B252" s="598"/>
      <c r="C252" s="826" t="s">
        <v>2608</v>
      </c>
      <c r="D252" s="598"/>
      <c r="E252" s="855" t="s">
        <v>2784</v>
      </c>
      <c r="F252" s="856">
        <v>12.29364</v>
      </c>
      <c r="G252" s="855" t="s">
        <v>2785</v>
      </c>
    </row>
    <row r="253" spans="1:7" s="273" customFormat="1" ht="24" x14ac:dyDescent="0.2">
      <c r="A253" s="600"/>
      <c r="B253" s="600"/>
      <c r="C253" s="599" t="s">
        <v>2608</v>
      </c>
      <c r="D253" s="614" t="s">
        <v>2869</v>
      </c>
      <c r="E253" s="617" t="s">
        <v>2918</v>
      </c>
      <c r="F253" s="857">
        <v>0</v>
      </c>
      <c r="G253" s="858" t="s">
        <v>2157</v>
      </c>
    </row>
    <row r="254" spans="1:7" s="273" customFormat="1" ht="24" x14ac:dyDescent="0.2">
      <c r="A254" s="600"/>
      <c r="B254" s="600"/>
      <c r="C254" s="600"/>
      <c r="D254" s="614" t="s">
        <v>2221</v>
      </c>
      <c r="E254" s="617" t="s">
        <v>3231</v>
      </c>
      <c r="F254" s="857">
        <v>12.29364</v>
      </c>
      <c r="G254" s="858" t="s">
        <v>3232</v>
      </c>
    </row>
    <row r="255" spans="1:7" s="273" customFormat="1" ht="24" x14ac:dyDescent="0.2">
      <c r="A255" s="598"/>
      <c r="B255" s="598"/>
      <c r="C255" s="826" t="s">
        <v>2189</v>
      </c>
      <c r="D255" s="598"/>
      <c r="E255" s="855" t="s">
        <v>1081</v>
      </c>
      <c r="F255" s="856">
        <v>3464.64084138</v>
      </c>
      <c r="G255" s="855" t="s">
        <v>614</v>
      </c>
    </row>
    <row r="256" spans="1:7" s="273" customFormat="1" ht="24" x14ac:dyDescent="0.2">
      <c r="A256" s="600"/>
      <c r="B256" s="600"/>
      <c r="C256" s="599" t="s">
        <v>2189</v>
      </c>
      <c r="D256" s="614" t="s">
        <v>2221</v>
      </c>
      <c r="E256" s="617" t="s">
        <v>3231</v>
      </c>
      <c r="F256" s="857">
        <v>6.9394720000000003</v>
      </c>
      <c r="G256" s="858" t="s">
        <v>3232</v>
      </c>
    </row>
    <row r="257" spans="1:7" s="273" customFormat="1" ht="36" x14ac:dyDescent="0.2">
      <c r="A257" s="600"/>
      <c r="B257" s="600"/>
      <c r="C257" s="600"/>
      <c r="D257" s="614" t="s">
        <v>1080</v>
      </c>
      <c r="E257" s="617" t="s">
        <v>1664</v>
      </c>
      <c r="F257" s="857">
        <v>0</v>
      </c>
      <c r="G257" s="858" t="s">
        <v>1665</v>
      </c>
    </row>
    <row r="258" spans="1:7" s="273" customFormat="1" ht="36" x14ac:dyDescent="0.2">
      <c r="A258" s="600"/>
      <c r="B258" s="600"/>
      <c r="C258" s="600"/>
      <c r="D258" s="614" t="s">
        <v>2867</v>
      </c>
      <c r="E258" s="617" t="s">
        <v>1890</v>
      </c>
      <c r="F258" s="857">
        <v>3258.7080713800001</v>
      </c>
      <c r="G258" s="858" t="s">
        <v>2154</v>
      </c>
    </row>
    <row r="259" spans="1:7" s="273" customFormat="1" ht="36" x14ac:dyDescent="0.2">
      <c r="A259" s="600"/>
      <c r="B259" s="600"/>
      <c r="C259" s="600"/>
      <c r="D259" s="614" t="s">
        <v>2608</v>
      </c>
      <c r="E259" s="617" t="s">
        <v>1666</v>
      </c>
      <c r="F259" s="857">
        <v>197.986974</v>
      </c>
      <c r="G259" s="858" t="s">
        <v>1667</v>
      </c>
    </row>
    <row r="260" spans="1:7" s="273" customFormat="1" ht="36" x14ac:dyDescent="0.2">
      <c r="A260" s="600"/>
      <c r="B260" s="600"/>
      <c r="C260" s="600"/>
      <c r="D260" s="614" t="s">
        <v>2919</v>
      </c>
      <c r="E260" s="617" t="s">
        <v>1668</v>
      </c>
      <c r="F260" s="857">
        <v>1.006324</v>
      </c>
      <c r="G260" s="858" t="s">
        <v>1669</v>
      </c>
    </row>
    <row r="261" spans="1:7" s="273" customFormat="1" ht="24" x14ac:dyDescent="0.2">
      <c r="A261" s="598"/>
      <c r="B261" s="598"/>
      <c r="C261" s="826" t="s">
        <v>1904</v>
      </c>
      <c r="D261" s="598"/>
      <c r="E261" s="855" t="s">
        <v>1905</v>
      </c>
      <c r="F261" s="856">
        <v>569.89095245999999</v>
      </c>
      <c r="G261" s="855" t="s">
        <v>1906</v>
      </c>
    </row>
    <row r="262" spans="1:7" s="273" customFormat="1" ht="24" x14ac:dyDescent="0.2">
      <c r="A262" s="600"/>
      <c r="B262" s="600"/>
      <c r="C262" s="599" t="s">
        <v>1904</v>
      </c>
      <c r="D262" s="614" t="s">
        <v>2869</v>
      </c>
      <c r="E262" s="617" t="s">
        <v>1978</v>
      </c>
      <c r="F262" s="857">
        <v>508.77389646</v>
      </c>
      <c r="G262" s="858" t="s">
        <v>1979</v>
      </c>
    </row>
    <row r="263" spans="1:7" s="273" customFormat="1" ht="24" x14ac:dyDescent="0.2">
      <c r="A263" s="600"/>
      <c r="B263" s="600"/>
      <c r="C263" s="600"/>
      <c r="D263" s="614" t="s">
        <v>2221</v>
      </c>
      <c r="E263" s="617" t="s">
        <v>3231</v>
      </c>
      <c r="F263" s="857">
        <v>61.117055999999998</v>
      </c>
      <c r="G263" s="858" t="s">
        <v>3232</v>
      </c>
    </row>
    <row r="264" spans="1:7" s="273" customFormat="1" ht="24" x14ac:dyDescent="0.2">
      <c r="A264" s="598"/>
      <c r="B264" s="598"/>
      <c r="C264" s="826" t="s">
        <v>2190</v>
      </c>
      <c r="D264" s="598"/>
      <c r="E264" s="855" t="s">
        <v>1082</v>
      </c>
      <c r="F264" s="856">
        <v>5.0288399999999998</v>
      </c>
      <c r="G264" s="855" t="s">
        <v>1083</v>
      </c>
    </row>
    <row r="265" spans="1:7" s="273" customFormat="1" ht="24" x14ac:dyDescent="0.2">
      <c r="A265" s="600"/>
      <c r="B265" s="600"/>
      <c r="C265" s="599" t="s">
        <v>2190</v>
      </c>
      <c r="D265" s="614" t="s">
        <v>2845</v>
      </c>
      <c r="E265" s="617" t="s">
        <v>2155</v>
      </c>
      <c r="F265" s="857">
        <v>0</v>
      </c>
      <c r="G265" s="858" t="s">
        <v>2156</v>
      </c>
    </row>
    <row r="266" spans="1:7" s="273" customFormat="1" ht="24" x14ac:dyDescent="0.2">
      <c r="A266" s="600"/>
      <c r="B266" s="600"/>
      <c r="C266" s="600"/>
      <c r="D266" s="614" t="s">
        <v>2221</v>
      </c>
      <c r="E266" s="617" t="s">
        <v>3231</v>
      </c>
      <c r="F266" s="857">
        <v>5.0288399999999998</v>
      </c>
      <c r="G266" s="858" t="s">
        <v>3232</v>
      </c>
    </row>
    <row r="267" spans="1:7" s="273" customFormat="1" x14ac:dyDescent="0.2">
      <c r="A267" s="598"/>
      <c r="B267" s="598"/>
      <c r="C267" s="826" t="s">
        <v>2191</v>
      </c>
      <c r="D267" s="598"/>
      <c r="E267" s="855" t="s">
        <v>1084</v>
      </c>
      <c r="F267" s="856">
        <v>7.7750399999999997</v>
      </c>
      <c r="G267" s="855" t="s">
        <v>1085</v>
      </c>
    </row>
    <row r="268" spans="1:7" s="273" customFormat="1" ht="24" x14ac:dyDescent="0.2">
      <c r="A268" s="600"/>
      <c r="B268" s="600"/>
      <c r="C268" s="599" t="s">
        <v>2191</v>
      </c>
      <c r="D268" s="614" t="s">
        <v>2221</v>
      </c>
      <c r="E268" s="617" t="s">
        <v>3231</v>
      </c>
      <c r="F268" s="857">
        <v>7.7750399999999997</v>
      </c>
      <c r="G268" s="858" t="s">
        <v>3232</v>
      </c>
    </row>
    <row r="269" spans="1:7" s="273" customFormat="1" ht="24" x14ac:dyDescent="0.2">
      <c r="A269" s="598"/>
      <c r="B269" s="598"/>
      <c r="C269" s="826" t="s">
        <v>2192</v>
      </c>
      <c r="D269" s="598"/>
      <c r="E269" s="855" t="s">
        <v>1086</v>
      </c>
      <c r="F269" s="856">
        <v>82.217467999999997</v>
      </c>
      <c r="G269" s="855" t="s">
        <v>1087</v>
      </c>
    </row>
    <row r="270" spans="1:7" s="273" customFormat="1" ht="24" x14ac:dyDescent="0.2">
      <c r="A270" s="600"/>
      <c r="B270" s="600"/>
      <c r="C270" s="599" t="s">
        <v>2192</v>
      </c>
      <c r="D270" s="614" t="s">
        <v>2873</v>
      </c>
      <c r="E270" s="617" t="s">
        <v>1980</v>
      </c>
      <c r="F270" s="857">
        <v>24</v>
      </c>
      <c r="G270" s="858" t="s">
        <v>1981</v>
      </c>
    </row>
    <row r="271" spans="1:7" s="273" customFormat="1" ht="24" x14ac:dyDescent="0.2">
      <c r="A271" s="600"/>
      <c r="B271" s="600"/>
      <c r="C271" s="600"/>
      <c r="D271" s="614" t="s">
        <v>2221</v>
      </c>
      <c r="E271" s="617" t="s">
        <v>3231</v>
      </c>
      <c r="F271" s="857">
        <v>58.217467999999997</v>
      </c>
      <c r="G271" s="858" t="s">
        <v>3232</v>
      </c>
    </row>
    <row r="272" spans="1:7" s="273" customFormat="1" ht="24" x14ac:dyDescent="0.2">
      <c r="A272" s="598"/>
      <c r="B272" s="598"/>
      <c r="C272" s="826" t="s">
        <v>2612</v>
      </c>
      <c r="D272" s="598"/>
      <c r="E272" s="855" t="s">
        <v>2668</v>
      </c>
      <c r="F272" s="856">
        <v>45.842584000000002</v>
      </c>
      <c r="G272" s="855" t="s">
        <v>2669</v>
      </c>
    </row>
    <row r="273" spans="1:7" s="273" customFormat="1" ht="24" x14ac:dyDescent="0.2">
      <c r="A273" s="600"/>
      <c r="B273" s="600"/>
      <c r="C273" s="599" t="s">
        <v>2612</v>
      </c>
      <c r="D273" s="614" t="s">
        <v>2221</v>
      </c>
      <c r="E273" s="617" t="s">
        <v>3231</v>
      </c>
      <c r="F273" s="857">
        <v>45.842584000000002</v>
      </c>
      <c r="G273" s="858" t="s">
        <v>3232</v>
      </c>
    </row>
    <row r="274" spans="1:7" s="273" customFormat="1" x14ac:dyDescent="0.2">
      <c r="A274" s="598"/>
      <c r="B274" s="598"/>
      <c r="C274" s="826" t="s">
        <v>2204</v>
      </c>
      <c r="D274" s="598"/>
      <c r="E274" s="855" t="s">
        <v>1160</v>
      </c>
      <c r="F274" s="856">
        <v>407.63891540999998</v>
      </c>
      <c r="G274" s="855" t="s">
        <v>243</v>
      </c>
    </row>
    <row r="275" spans="1:7" s="273" customFormat="1" ht="36" x14ac:dyDescent="0.2">
      <c r="A275" s="600"/>
      <c r="B275" s="600"/>
      <c r="C275" s="599" t="s">
        <v>2204</v>
      </c>
      <c r="D275" s="614" t="s">
        <v>2873</v>
      </c>
      <c r="E275" s="617" t="s">
        <v>1891</v>
      </c>
      <c r="F275" s="857">
        <v>365.33721940999999</v>
      </c>
      <c r="G275" s="858" t="s">
        <v>1759</v>
      </c>
    </row>
    <row r="276" spans="1:7" s="273" customFormat="1" ht="24" x14ac:dyDescent="0.2">
      <c r="A276" s="600"/>
      <c r="B276" s="600"/>
      <c r="C276" s="600"/>
      <c r="D276" s="614" t="s">
        <v>2221</v>
      </c>
      <c r="E276" s="617" t="s">
        <v>3231</v>
      </c>
      <c r="F276" s="857">
        <v>42.301696</v>
      </c>
      <c r="G276" s="858" t="s">
        <v>3232</v>
      </c>
    </row>
    <row r="277" spans="1:7" s="273" customFormat="1" x14ac:dyDescent="0.2">
      <c r="A277" s="598"/>
      <c r="B277" s="598"/>
      <c r="C277" s="826" t="s">
        <v>2205</v>
      </c>
      <c r="D277" s="598"/>
      <c r="E277" s="855" t="s">
        <v>2206</v>
      </c>
      <c r="F277" s="856">
        <v>11.392828</v>
      </c>
      <c r="G277" s="855" t="s">
        <v>319</v>
      </c>
    </row>
    <row r="278" spans="1:7" s="273" customFormat="1" ht="24" x14ac:dyDescent="0.2">
      <c r="A278" s="600"/>
      <c r="B278" s="600"/>
      <c r="C278" s="599" t="s">
        <v>2205</v>
      </c>
      <c r="D278" s="614" t="s">
        <v>2221</v>
      </c>
      <c r="E278" s="617" t="s">
        <v>3231</v>
      </c>
      <c r="F278" s="857">
        <v>11.392828</v>
      </c>
      <c r="G278" s="858" t="s">
        <v>3232</v>
      </c>
    </row>
    <row r="279" spans="1:7" s="273" customFormat="1" ht="24" x14ac:dyDescent="0.2">
      <c r="A279" s="598"/>
      <c r="B279" s="598"/>
      <c r="C279" s="826" t="s">
        <v>2792</v>
      </c>
      <c r="D279" s="598"/>
      <c r="E279" s="855" t="s">
        <v>2793</v>
      </c>
      <c r="F279" s="856">
        <v>1127.5603080000001</v>
      </c>
      <c r="G279" s="855" t="s">
        <v>2794</v>
      </c>
    </row>
    <row r="280" spans="1:7" s="273" customFormat="1" x14ac:dyDescent="0.2">
      <c r="A280" s="600"/>
      <c r="B280" s="600"/>
      <c r="C280" s="599" t="s">
        <v>2792</v>
      </c>
      <c r="D280" s="614" t="s">
        <v>2842</v>
      </c>
      <c r="E280" s="617" t="s">
        <v>3022</v>
      </c>
      <c r="F280" s="857">
        <v>0</v>
      </c>
      <c r="G280" s="858" t="s">
        <v>3023</v>
      </c>
    </row>
    <row r="281" spans="1:7" s="273" customFormat="1" ht="36" x14ac:dyDescent="0.2">
      <c r="A281" s="600"/>
      <c r="B281" s="600"/>
      <c r="C281" s="600"/>
      <c r="D281" s="614" t="s">
        <v>2871</v>
      </c>
      <c r="E281" s="617" t="s">
        <v>1670</v>
      </c>
      <c r="F281" s="857">
        <v>1119.6855</v>
      </c>
      <c r="G281" s="858" t="s">
        <v>1671</v>
      </c>
    </row>
    <row r="282" spans="1:7" s="273" customFormat="1" ht="24" x14ac:dyDescent="0.2">
      <c r="A282" s="600"/>
      <c r="B282" s="600"/>
      <c r="C282" s="600"/>
      <c r="D282" s="614" t="s">
        <v>2221</v>
      </c>
      <c r="E282" s="617" t="s">
        <v>3231</v>
      </c>
      <c r="F282" s="857">
        <v>7.8748079999999998</v>
      </c>
      <c r="G282" s="858" t="s">
        <v>3232</v>
      </c>
    </row>
    <row r="283" spans="1:7" s="273" customFormat="1" ht="36" x14ac:dyDescent="0.2">
      <c r="A283" s="598"/>
      <c r="B283" s="598"/>
      <c r="C283" s="826" t="s">
        <v>2795</v>
      </c>
      <c r="D283" s="598"/>
      <c r="E283" s="855" t="s">
        <v>2796</v>
      </c>
      <c r="F283" s="856">
        <v>3.448928</v>
      </c>
      <c r="G283" s="855" t="s">
        <v>2797</v>
      </c>
    </row>
    <row r="284" spans="1:7" s="273" customFormat="1" ht="24" x14ac:dyDescent="0.2">
      <c r="A284" s="600"/>
      <c r="B284" s="600"/>
      <c r="C284" s="599" t="s">
        <v>2795</v>
      </c>
      <c r="D284" s="614" t="s">
        <v>2221</v>
      </c>
      <c r="E284" s="617" t="s">
        <v>3231</v>
      </c>
      <c r="F284" s="857">
        <v>3.448928</v>
      </c>
      <c r="G284" s="858" t="s">
        <v>3232</v>
      </c>
    </row>
    <row r="285" spans="1:7" s="273" customFormat="1" ht="24" x14ac:dyDescent="0.2">
      <c r="A285" s="598"/>
      <c r="B285" s="598"/>
      <c r="C285" s="826" t="s">
        <v>2212</v>
      </c>
      <c r="D285" s="598"/>
      <c r="E285" s="855" t="s">
        <v>1962</v>
      </c>
      <c r="F285" s="856">
        <v>0.21984000000000001</v>
      </c>
      <c r="G285" s="855" t="s">
        <v>21</v>
      </c>
    </row>
    <row r="286" spans="1:7" s="273" customFormat="1" ht="24" x14ac:dyDescent="0.2">
      <c r="A286" s="600"/>
      <c r="B286" s="600"/>
      <c r="C286" s="599" t="s">
        <v>2212</v>
      </c>
      <c r="D286" s="614" t="s">
        <v>2221</v>
      </c>
      <c r="E286" s="617" t="s">
        <v>3231</v>
      </c>
      <c r="F286" s="857">
        <v>0.21984000000000001</v>
      </c>
      <c r="G286" s="858" t="s">
        <v>3232</v>
      </c>
    </row>
    <row r="287" spans="1:7" s="273" customFormat="1" ht="24" x14ac:dyDescent="0.2">
      <c r="A287" s="598"/>
      <c r="B287" s="598"/>
      <c r="C287" s="826" t="s">
        <v>2213</v>
      </c>
      <c r="D287" s="598"/>
      <c r="E287" s="855" t="s">
        <v>1886</v>
      </c>
      <c r="F287" s="856">
        <v>1.31904</v>
      </c>
      <c r="G287" s="855" t="s">
        <v>1887</v>
      </c>
    </row>
    <row r="288" spans="1:7" s="273" customFormat="1" ht="24" x14ac:dyDescent="0.2">
      <c r="A288" s="600"/>
      <c r="B288" s="600"/>
      <c r="C288" s="599" t="s">
        <v>2213</v>
      </c>
      <c r="D288" s="614" t="s">
        <v>2221</v>
      </c>
      <c r="E288" s="617" t="s">
        <v>3231</v>
      </c>
      <c r="F288" s="857">
        <v>1.31904</v>
      </c>
      <c r="G288" s="858" t="s">
        <v>3232</v>
      </c>
    </row>
    <row r="289" spans="1:7" s="273" customFormat="1" ht="24" x14ac:dyDescent="0.2">
      <c r="A289" s="598"/>
      <c r="B289" s="598"/>
      <c r="C289" s="826" t="s">
        <v>2214</v>
      </c>
      <c r="D289" s="598"/>
      <c r="E289" s="855" t="s">
        <v>1162</v>
      </c>
      <c r="F289" s="856">
        <v>32.488449000000003</v>
      </c>
      <c r="G289" s="855" t="s">
        <v>2215</v>
      </c>
    </row>
    <row r="290" spans="1:7" s="273" customFormat="1" ht="24" x14ac:dyDescent="0.2">
      <c r="A290" s="600"/>
      <c r="B290" s="600"/>
      <c r="C290" s="599" t="s">
        <v>2214</v>
      </c>
      <c r="D290" s="614" t="s">
        <v>2920</v>
      </c>
      <c r="E290" s="617" t="s">
        <v>1520</v>
      </c>
      <c r="F290" s="857">
        <v>31.856408999999999</v>
      </c>
      <c r="G290" s="858" t="s">
        <v>1521</v>
      </c>
    </row>
    <row r="291" spans="1:7" s="273" customFormat="1" ht="24" x14ac:dyDescent="0.2">
      <c r="A291" s="600"/>
      <c r="B291" s="600"/>
      <c r="C291" s="600"/>
      <c r="D291" s="614" t="s">
        <v>2221</v>
      </c>
      <c r="E291" s="617" t="s">
        <v>3231</v>
      </c>
      <c r="F291" s="857">
        <v>0.63204000000000005</v>
      </c>
      <c r="G291" s="858" t="s">
        <v>3232</v>
      </c>
    </row>
    <row r="292" spans="1:7" s="273" customFormat="1" x14ac:dyDescent="0.2">
      <c r="A292" s="598"/>
      <c r="B292" s="826" t="s">
        <v>655</v>
      </c>
      <c r="C292" s="598"/>
      <c r="D292" s="598"/>
      <c r="E292" s="855" t="s">
        <v>1239</v>
      </c>
      <c r="F292" s="856">
        <v>211199.34783156999</v>
      </c>
      <c r="G292" s="855" t="s">
        <v>765</v>
      </c>
    </row>
    <row r="293" spans="1:7" s="273" customFormat="1" x14ac:dyDescent="0.2">
      <c r="A293" s="598"/>
      <c r="B293" s="598"/>
      <c r="C293" s="826" t="s">
        <v>2183</v>
      </c>
      <c r="D293" s="598"/>
      <c r="E293" s="855" t="s">
        <v>2184</v>
      </c>
      <c r="F293" s="856">
        <v>8465.4428955500007</v>
      </c>
      <c r="G293" s="855" t="s">
        <v>544</v>
      </c>
    </row>
    <row r="294" spans="1:7" s="273" customFormat="1" ht="24" x14ac:dyDescent="0.2">
      <c r="A294" s="600"/>
      <c r="B294" s="599" t="s">
        <v>655</v>
      </c>
      <c r="C294" s="599" t="s">
        <v>2183</v>
      </c>
      <c r="D294" s="614" t="s">
        <v>2920</v>
      </c>
      <c r="E294" s="617" t="s">
        <v>1240</v>
      </c>
      <c r="F294" s="857">
        <v>8465.4428955500007</v>
      </c>
      <c r="G294" s="858" t="s">
        <v>68</v>
      </c>
    </row>
    <row r="295" spans="1:7" s="273" customFormat="1" ht="24" x14ac:dyDescent="0.2">
      <c r="A295" s="598"/>
      <c r="B295" s="598"/>
      <c r="C295" s="826" t="s">
        <v>2189</v>
      </c>
      <c r="D295" s="598"/>
      <c r="E295" s="855" t="s">
        <v>1081</v>
      </c>
      <c r="F295" s="856">
        <v>178875.01266419</v>
      </c>
      <c r="G295" s="855" t="s">
        <v>614</v>
      </c>
    </row>
    <row r="296" spans="1:7" s="273" customFormat="1" ht="24" x14ac:dyDescent="0.2">
      <c r="A296" s="600"/>
      <c r="B296" s="600"/>
      <c r="C296" s="599" t="s">
        <v>2189</v>
      </c>
      <c r="D296" s="614" t="s">
        <v>2181</v>
      </c>
      <c r="E296" s="617" t="s">
        <v>1672</v>
      </c>
      <c r="F296" s="857">
        <v>178875.01266419</v>
      </c>
      <c r="G296" s="858" t="s">
        <v>1673</v>
      </c>
    </row>
    <row r="297" spans="1:7" s="273" customFormat="1" ht="24" x14ac:dyDescent="0.2">
      <c r="A297" s="598"/>
      <c r="B297" s="598"/>
      <c r="C297" s="826" t="s">
        <v>1904</v>
      </c>
      <c r="D297" s="598"/>
      <c r="E297" s="855" t="s">
        <v>1905</v>
      </c>
      <c r="F297" s="856">
        <v>22107.737629660001</v>
      </c>
      <c r="G297" s="855" t="s">
        <v>1906</v>
      </c>
    </row>
    <row r="298" spans="1:7" s="273" customFormat="1" ht="36" x14ac:dyDescent="0.2">
      <c r="A298" s="600"/>
      <c r="B298" s="600"/>
      <c r="C298" s="599" t="s">
        <v>1904</v>
      </c>
      <c r="D298" s="614" t="s">
        <v>2880</v>
      </c>
      <c r="E298" s="617" t="s">
        <v>1982</v>
      </c>
      <c r="F298" s="857">
        <v>22107.737629660001</v>
      </c>
      <c r="G298" s="858" t="s">
        <v>435</v>
      </c>
    </row>
    <row r="299" spans="1:7" s="273" customFormat="1" x14ac:dyDescent="0.2">
      <c r="A299" s="598"/>
      <c r="B299" s="598"/>
      <c r="C299" s="826" t="s">
        <v>2205</v>
      </c>
      <c r="D299" s="598"/>
      <c r="E299" s="855" t="s">
        <v>2206</v>
      </c>
      <c r="F299" s="856">
        <v>1751.15464217</v>
      </c>
      <c r="G299" s="855" t="s">
        <v>319</v>
      </c>
    </row>
    <row r="300" spans="1:7" s="273" customFormat="1" ht="36" x14ac:dyDescent="0.2">
      <c r="A300" s="600"/>
      <c r="B300" s="600"/>
      <c r="C300" s="599" t="s">
        <v>2205</v>
      </c>
      <c r="D300" s="614" t="s">
        <v>2894</v>
      </c>
      <c r="E300" s="617" t="s">
        <v>1616</v>
      </c>
      <c r="F300" s="857">
        <v>1751.15464217</v>
      </c>
      <c r="G300" s="858" t="s">
        <v>1617</v>
      </c>
    </row>
    <row r="301" spans="1:7" s="273" customFormat="1" x14ac:dyDescent="0.2">
      <c r="A301" s="598"/>
      <c r="B301" s="826" t="s">
        <v>551</v>
      </c>
      <c r="C301" s="598"/>
      <c r="D301" s="598"/>
      <c r="E301" s="855" t="s">
        <v>1241</v>
      </c>
      <c r="F301" s="856">
        <v>92930.016028030004</v>
      </c>
      <c r="G301" s="855" t="s">
        <v>589</v>
      </c>
    </row>
    <row r="302" spans="1:7" s="273" customFormat="1" ht="24" x14ac:dyDescent="0.2">
      <c r="A302" s="598"/>
      <c r="B302" s="598"/>
      <c r="C302" s="826" t="s">
        <v>1585</v>
      </c>
      <c r="D302" s="598"/>
      <c r="E302" s="855" t="s">
        <v>2178</v>
      </c>
      <c r="F302" s="856">
        <v>347.85500000000002</v>
      </c>
      <c r="G302" s="855" t="s">
        <v>158</v>
      </c>
    </row>
    <row r="303" spans="1:7" s="273" customFormat="1" x14ac:dyDescent="0.2">
      <c r="A303" s="600"/>
      <c r="B303" s="599" t="s">
        <v>551</v>
      </c>
      <c r="C303" s="599" t="s">
        <v>1585</v>
      </c>
      <c r="D303" s="614" t="s">
        <v>2849</v>
      </c>
      <c r="E303" s="617" t="s">
        <v>1522</v>
      </c>
      <c r="F303" s="857">
        <v>347.85500000000002</v>
      </c>
      <c r="G303" s="858" t="s">
        <v>874</v>
      </c>
    </row>
    <row r="304" spans="1:7" s="273" customFormat="1" x14ac:dyDescent="0.2">
      <c r="A304" s="598"/>
      <c r="B304" s="598"/>
      <c r="C304" s="826" t="s">
        <v>2179</v>
      </c>
      <c r="D304" s="598"/>
      <c r="E304" s="855" t="s">
        <v>2180</v>
      </c>
      <c r="F304" s="856">
        <v>7967.5820005899996</v>
      </c>
      <c r="G304" s="855" t="s">
        <v>156</v>
      </c>
    </row>
    <row r="305" spans="1:7" s="273" customFormat="1" ht="36" x14ac:dyDescent="0.2">
      <c r="A305" s="600"/>
      <c r="B305" s="600"/>
      <c r="C305" s="599" t="s">
        <v>2179</v>
      </c>
      <c r="D305" s="614" t="s">
        <v>2921</v>
      </c>
      <c r="E305" s="617" t="s">
        <v>1242</v>
      </c>
      <c r="F305" s="857">
        <v>7967.5820005899996</v>
      </c>
      <c r="G305" s="858" t="s">
        <v>1243</v>
      </c>
    </row>
    <row r="306" spans="1:7" s="273" customFormat="1" ht="24" x14ac:dyDescent="0.2">
      <c r="A306" s="598"/>
      <c r="B306" s="598"/>
      <c r="C306" s="826" t="s">
        <v>2189</v>
      </c>
      <c r="D306" s="598"/>
      <c r="E306" s="855" t="s">
        <v>1081</v>
      </c>
      <c r="F306" s="856">
        <v>74697.665112279996</v>
      </c>
      <c r="G306" s="855" t="s">
        <v>614</v>
      </c>
    </row>
    <row r="307" spans="1:7" s="273" customFormat="1" ht="24" x14ac:dyDescent="0.2">
      <c r="A307" s="600"/>
      <c r="B307" s="600"/>
      <c r="C307" s="599" t="s">
        <v>2189</v>
      </c>
      <c r="D307" s="614" t="s">
        <v>2841</v>
      </c>
      <c r="E307" s="617" t="s">
        <v>2922</v>
      </c>
      <c r="F307" s="857">
        <v>5665.3849610400002</v>
      </c>
      <c r="G307" s="858" t="s">
        <v>176</v>
      </c>
    </row>
    <row r="308" spans="1:7" s="273" customFormat="1" ht="36" x14ac:dyDescent="0.2">
      <c r="A308" s="600"/>
      <c r="B308" s="600"/>
      <c r="C308" s="600"/>
      <c r="D308" s="614" t="s">
        <v>2873</v>
      </c>
      <c r="E308" s="617" t="s">
        <v>3133</v>
      </c>
      <c r="F308" s="857">
        <v>0</v>
      </c>
      <c r="G308" s="858" t="s">
        <v>3134</v>
      </c>
    </row>
    <row r="309" spans="1:7" s="273" customFormat="1" ht="24" x14ac:dyDescent="0.2">
      <c r="A309" s="600"/>
      <c r="B309" s="600"/>
      <c r="C309" s="600"/>
      <c r="D309" s="614" t="s">
        <v>2896</v>
      </c>
      <c r="E309" s="617" t="s">
        <v>2923</v>
      </c>
      <c r="F309" s="857">
        <v>26120.727999999999</v>
      </c>
      <c r="G309" s="858" t="s">
        <v>2924</v>
      </c>
    </row>
    <row r="310" spans="1:7" s="273" customFormat="1" x14ac:dyDescent="0.2">
      <c r="A310" s="600"/>
      <c r="B310" s="600"/>
      <c r="C310" s="600"/>
      <c r="D310" s="614" t="s">
        <v>2925</v>
      </c>
      <c r="E310" s="617" t="s">
        <v>1522</v>
      </c>
      <c r="F310" s="857">
        <v>7690.8990000000003</v>
      </c>
      <c r="G310" s="858" t="s">
        <v>874</v>
      </c>
    </row>
    <row r="311" spans="1:7" s="273" customFormat="1" ht="48" x14ac:dyDescent="0.2">
      <c r="A311" s="600"/>
      <c r="B311" s="600"/>
      <c r="C311" s="600"/>
      <c r="D311" s="614" t="s">
        <v>2029</v>
      </c>
      <c r="E311" s="617" t="s">
        <v>3364</v>
      </c>
      <c r="F311" s="857">
        <v>1533.701</v>
      </c>
      <c r="G311" s="858" t="s">
        <v>3365</v>
      </c>
    </row>
    <row r="312" spans="1:7" s="273" customFormat="1" ht="48" x14ac:dyDescent="0.2">
      <c r="A312" s="600"/>
      <c r="B312" s="600"/>
      <c r="C312" s="600"/>
      <c r="D312" s="614" t="s">
        <v>1863</v>
      </c>
      <c r="E312" s="860" t="s">
        <v>3136</v>
      </c>
      <c r="F312" s="857">
        <v>418.28555124000002</v>
      </c>
      <c r="G312" s="859" t="s">
        <v>3137</v>
      </c>
    </row>
    <row r="313" spans="1:7" s="273" customFormat="1" ht="72" x14ac:dyDescent="0.2">
      <c r="A313" s="600"/>
      <c r="B313" s="600"/>
      <c r="C313" s="600"/>
      <c r="D313" s="614" t="s">
        <v>2887</v>
      </c>
      <c r="E313" s="860" t="s">
        <v>3138</v>
      </c>
      <c r="F313" s="857">
        <v>25234.310300000001</v>
      </c>
      <c r="G313" s="859" t="s">
        <v>3139</v>
      </c>
    </row>
    <row r="314" spans="1:7" s="273" customFormat="1" ht="60" x14ac:dyDescent="0.2">
      <c r="A314" s="600"/>
      <c r="B314" s="600"/>
      <c r="C314" s="600"/>
      <c r="D314" s="614" t="s">
        <v>2036</v>
      </c>
      <c r="E314" s="617" t="s">
        <v>3229</v>
      </c>
      <c r="F314" s="857">
        <v>8034.3563000000004</v>
      </c>
      <c r="G314" s="858" t="s">
        <v>3230</v>
      </c>
    </row>
    <row r="315" spans="1:7" s="273" customFormat="1" ht="24" x14ac:dyDescent="0.2">
      <c r="A315" s="598"/>
      <c r="B315" s="598"/>
      <c r="C315" s="826" t="s">
        <v>2190</v>
      </c>
      <c r="D315" s="598"/>
      <c r="E315" s="855" t="s">
        <v>1082</v>
      </c>
      <c r="F315" s="856">
        <v>9916.9139151599993</v>
      </c>
      <c r="G315" s="855" t="s">
        <v>1083</v>
      </c>
    </row>
    <row r="316" spans="1:7" s="273" customFormat="1" x14ac:dyDescent="0.2">
      <c r="A316" s="600"/>
      <c r="B316" s="600"/>
      <c r="C316" s="599" t="s">
        <v>2190</v>
      </c>
      <c r="D316" s="614" t="s">
        <v>2926</v>
      </c>
      <c r="E316" s="617" t="s">
        <v>1244</v>
      </c>
      <c r="F316" s="857">
        <v>9611.8716774500008</v>
      </c>
      <c r="G316" s="858" t="s">
        <v>875</v>
      </c>
    </row>
    <row r="317" spans="1:7" s="273" customFormat="1" ht="36" x14ac:dyDescent="0.2">
      <c r="A317" s="600"/>
      <c r="B317" s="600"/>
      <c r="C317" s="600"/>
      <c r="D317" s="614" t="s">
        <v>2927</v>
      </c>
      <c r="E317" s="617" t="s">
        <v>3135</v>
      </c>
      <c r="F317" s="857">
        <v>305.04223770999999</v>
      </c>
      <c r="G317" s="858" t="s">
        <v>2734</v>
      </c>
    </row>
    <row r="318" spans="1:7" s="273" customFormat="1" x14ac:dyDescent="0.2">
      <c r="A318" s="826" t="s">
        <v>976</v>
      </c>
      <c r="B318" s="598"/>
      <c r="C318" s="598"/>
      <c r="D318" s="598"/>
      <c r="E318" s="855" t="s">
        <v>503</v>
      </c>
      <c r="F318" s="856">
        <v>1284044.77822698</v>
      </c>
      <c r="G318" s="855" t="s">
        <v>618</v>
      </c>
    </row>
    <row r="319" spans="1:7" s="273" customFormat="1" x14ac:dyDescent="0.2">
      <c r="A319" s="598"/>
      <c r="B319" s="826" t="s">
        <v>685</v>
      </c>
      <c r="C319" s="598"/>
      <c r="D319" s="598"/>
      <c r="E319" s="855" t="s">
        <v>1245</v>
      </c>
      <c r="F319" s="856">
        <v>5190.1873900099999</v>
      </c>
      <c r="G319" s="855" t="s">
        <v>20</v>
      </c>
    </row>
    <row r="320" spans="1:7" s="273" customFormat="1" x14ac:dyDescent="0.2">
      <c r="A320" s="598"/>
      <c r="B320" s="598"/>
      <c r="C320" s="826" t="s">
        <v>2183</v>
      </c>
      <c r="D320" s="598"/>
      <c r="E320" s="855" t="s">
        <v>2184</v>
      </c>
      <c r="F320" s="856">
        <v>5190.1873900099999</v>
      </c>
      <c r="G320" s="855" t="s">
        <v>544</v>
      </c>
    </row>
    <row r="321" spans="1:7" s="273" customFormat="1" x14ac:dyDescent="0.2">
      <c r="A321" s="599" t="s">
        <v>976</v>
      </c>
      <c r="B321" s="599" t="s">
        <v>685</v>
      </c>
      <c r="C321" s="599" t="s">
        <v>2183</v>
      </c>
      <c r="D321" s="614" t="s">
        <v>2848</v>
      </c>
      <c r="E321" s="617" t="s">
        <v>1246</v>
      </c>
      <c r="F321" s="857">
        <v>5190.1873900099999</v>
      </c>
      <c r="G321" s="858" t="s">
        <v>189</v>
      </c>
    </row>
    <row r="322" spans="1:7" s="273" customFormat="1" x14ac:dyDescent="0.2">
      <c r="A322" s="598"/>
      <c r="B322" s="826" t="s">
        <v>224</v>
      </c>
      <c r="C322" s="598"/>
      <c r="D322" s="598"/>
      <c r="E322" s="855" t="s">
        <v>1247</v>
      </c>
      <c r="F322" s="856">
        <v>1224221.0083186601</v>
      </c>
      <c r="G322" s="855" t="s">
        <v>604</v>
      </c>
    </row>
    <row r="323" spans="1:7" s="273" customFormat="1" ht="24" x14ac:dyDescent="0.2">
      <c r="A323" s="598"/>
      <c r="B323" s="598"/>
      <c r="C323" s="826" t="s">
        <v>2189</v>
      </c>
      <c r="D323" s="598"/>
      <c r="E323" s="855" t="s">
        <v>1081</v>
      </c>
      <c r="F323" s="856">
        <v>626.29658771000004</v>
      </c>
      <c r="G323" s="855" t="s">
        <v>614</v>
      </c>
    </row>
    <row r="324" spans="1:7" s="273" customFormat="1" ht="24" x14ac:dyDescent="0.2">
      <c r="A324" s="600"/>
      <c r="B324" s="599" t="s">
        <v>224</v>
      </c>
      <c r="C324" s="599" t="s">
        <v>2189</v>
      </c>
      <c r="D324" s="614" t="s">
        <v>2858</v>
      </c>
      <c r="E324" s="617" t="s">
        <v>1248</v>
      </c>
      <c r="F324" s="857">
        <v>626.29658771000004</v>
      </c>
      <c r="G324" s="858" t="s">
        <v>710</v>
      </c>
    </row>
    <row r="325" spans="1:7" s="273" customFormat="1" ht="24" x14ac:dyDescent="0.2">
      <c r="A325" s="598"/>
      <c r="B325" s="598"/>
      <c r="C325" s="826" t="s">
        <v>1904</v>
      </c>
      <c r="D325" s="598"/>
      <c r="E325" s="855" t="s">
        <v>1905</v>
      </c>
      <c r="F325" s="856">
        <v>1210929.63230282</v>
      </c>
      <c r="G325" s="855" t="s">
        <v>1906</v>
      </c>
    </row>
    <row r="326" spans="1:7" s="273" customFormat="1" ht="24" x14ac:dyDescent="0.2">
      <c r="A326" s="600"/>
      <c r="B326" s="600"/>
      <c r="C326" s="599" t="s">
        <v>1904</v>
      </c>
      <c r="D326" s="614" t="s">
        <v>2928</v>
      </c>
      <c r="E326" s="617" t="s">
        <v>2929</v>
      </c>
      <c r="F326" s="857">
        <v>23083.842566980002</v>
      </c>
      <c r="G326" s="858" t="s">
        <v>1983</v>
      </c>
    </row>
    <row r="327" spans="1:7" s="273" customFormat="1" ht="36" x14ac:dyDescent="0.2">
      <c r="A327" s="600"/>
      <c r="B327" s="600"/>
      <c r="C327" s="600"/>
      <c r="D327" s="614" t="s">
        <v>2930</v>
      </c>
      <c r="E327" s="617" t="s">
        <v>1892</v>
      </c>
      <c r="F327" s="857">
        <v>248270.43108099001</v>
      </c>
      <c r="G327" s="858" t="s">
        <v>1893</v>
      </c>
    </row>
    <row r="328" spans="1:7" s="273" customFormat="1" ht="24" x14ac:dyDescent="0.2">
      <c r="A328" s="600"/>
      <c r="B328" s="600"/>
      <c r="C328" s="600"/>
      <c r="D328" s="614" t="s">
        <v>2217</v>
      </c>
      <c r="E328" s="617" t="s">
        <v>2224</v>
      </c>
      <c r="F328" s="857">
        <v>895145.08508414996</v>
      </c>
      <c r="G328" s="858" t="s">
        <v>1984</v>
      </c>
    </row>
    <row r="329" spans="1:7" s="333" customFormat="1" x14ac:dyDescent="0.2">
      <c r="A329" s="600"/>
      <c r="B329" s="600"/>
      <c r="C329" s="600"/>
      <c r="D329" s="614" t="s">
        <v>1864</v>
      </c>
      <c r="E329" s="617" t="s">
        <v>1985</v>
      </c>
      <c r="F329" s="857">
        <v>43882.688570699996</v>
      </c>
      <c r="G329" s="858" t="s">
        <v>1986</v>
      </c>
    </row>
    <row r="330" spans="1:7" s="333" customFormat="1" ht="72" x14ac:dyDescent="0.2">
      <c r="A330" s="600"/>
      <c r="B330" s="600"/>
      <c r="C330" s="600"/>
      <c r="D330" s="614" t="s">
        <v>3323</v>
      </c>
      <c r="E330" s="617" t="s">
        <v>3467</v>
      </c>
      <c r="F330" s="857">
        <v>547.58500000000004</v>
      </c>
      <c r="G330" s="858" t="s">
        <v>3324</v>
      </c>
    </row>
    <row r="331" spans="1:7" s="333" customFormat="1" ht="24" x14ac:dyDescent="0.2">
      <c r="A331" s="598"/>
      <c r="B331" s="598"/>
      <c r="C331" s="826" t="s">
        <v>2214</v>
      </c>
      <c r="D331" s="598"/>
      <c r="E331" s="855" t="s">
        <v>1162</v>
      </c>
      <c r="F331" s="856">
        <v>12665.07942813</v>
      </c>
      <c r="G331" s="855" t="s">
        <v>2215</v>
      </c>
    </row>
    <row r="332" spans="1:7" s="333" customFormat="1" ht="36" x14ac:dyDescent="0.2">
      <c r="A332" s="600"/>
      <c r="B332" s="600"/>
      <c r="C332" s="599" t="s">
        <v>2214</v>
      </c>
      <c r="D332" s="614" t="s">
        <v>2931</v>
      </c>
      <c r="E332" s="617" t="s">
        <v>1987</v>
      </c>
      <c r="F332" s="857">
        <v>12665.07942813</v>
      </c>
      <c r="G332" s="858" t="s">
        <v>2932</v>
      </c>
    </row>
    <row r="333" spans="1:7" s="333" customFormat="1" x14ac:dyDescent="0.2">
      <c r="A333" s="598"/>
      <c r="B333" s="826" t="s">
        <v>551</v>
      </c>
      <c r="C333" s="598"/>
      <c r="D333" s="598"/>
      <c r="E333" s="855" t="s">
        <v>1249</v>
      </c>
      <c r="F333" s="856">
        <v>54633.582518310002</v>
      </c>
      <c r="G333" s="855" t="s">
        <v>361</v>
      </c>
    </row>
    <row r="334" spans="1:7" s="333" customFormat="1" x14ac:dyDescent="0.2">
      <c r="A334" s="598"/>
      <c r="B334" s="598"/>
      <c r="C334" s="826" t="s">
        <v>2179</v>
      </c>
      <c r="D334" s="598"/>
      <c r="E334" s="855" t="s">
        <v>2180</v>
      </c>
      <c r="F334" s="856">
        <v>4410.5947944099998</v>
      </c>
      <c r="G334" s="855" t="s">
        <v>156</v>
      </c>
    </row>
    <row r="335" spans="1:7" s="333" customFormat="1" ht="36" x14ac:dyDescent="0.2">
      <c r="A335" s="600"/>
      <c r="B335" s="599" t="s">
        <v>551</v>
      </c>
      <c r="C335" s="599" t="s">
        <v>2179</v>
      </c>
      <c r="D335" s="614" t="s">
        <v>2901</v>
      </c>
      <c r="E335" s="617" t="s">
        <v>3468</v>
      </c>
      <c r="F335" s="857">
        <v>4410.5947944099998</v>
      </c>
      <c r="G335" s="858" t="s">
        <v>3469</v>
      </c>
    </row>
    <row r="336" spans="1:7" s="333" customFormat="1" ht="24" x14ac:dyDescent="0.2">
      <c r="A336" s="598"/>
      <c r="B336" s="598"/>
      <c r="C336" s="826" t="s">
        <v>1904</v>
      </c>
      <c r="D336" s="598"/>
      <c r="E336" s="855" t="s">
        <v>1905</v>
      </c>
      <c r="F336" s="856">
        <v>50222.987723899998</v>
      </c>
      <c r="G336" s="855" t="s">
        <v>1906</v>
      </c>
    </row>
    <row r="337" spans="1:7" s="333" customFormat="1" ht="24" x14ac:dyDescent="0.2">
      <c r="A337" s="600"/>
      <c r="B337" s="600"/>
      <c r="C337" s="599" t="s">
        <v>1904</v>
      </c>
      <c r="D337" s="614" t="s">
        <v>2841</v>
      </c>
      <c r="E337" s="617" t="s">
        <v>1988</v>
      </c>
      <c r="F337" s="857">
        <v>15700.37072311</v>
      </c>
      <c r="G337" s="858" t="s">
        <v>1989</v>
      </c>
    </row>
    <row r="338" spans="1:7" s="333" customFormat="1" ht="36" x14ac:dyDescent="0.2">
      <c r="A338" s="600"/>
      <c r="B338" s="600"/>
      <c r="C338" s="600"/>
      <c r="D338" s="614" t="s">
        <v>2871</v>
      </c>
      <c r="E338" s="617" t="s">
        <v>1990</v>
      </c>
      <c r="F338" s="857">
        <v>171.951885</v>
      </c>
      <c r="G338" s="858" t="s">
        <v>2933</v>
      </c>
    </row>
    <row r="339" spans="1:7" s="333" customFormat="1" x14ac:dyDescent="0.2">
      <c r="A339" s="600"/>
      <c r="B339" s="600"/>
      <c r="C339" s="600"/>
      <c r="D339" s="614" t="s">
        <v>2934</v>
      </c>
      <c r="E339" s="617" t="s">
        <v>1522</v>
      </c>
      <c r="F339" s="857">
        <v>651.52800000000002</v>
      </c>
      <c r="G339" s="858" t="s">
        <v>2935</v>
      </c>
    </row>
    <row r="340" spans="1:7" s="333" customFormat="1" ht="36" x14ac:dyDescent="0.2">
      <c r="A340" s="600"/>
      <c r="B340" s="600"/>
      <c r="C340" s="600"/>
      <c r="D340" s="614" t="s">
        <v>2936</v>
      </c>
      <c r="E340" s="617" t="s">
        <v>2937</v>
      </c>
      <c r="F340" s="857">
        <v>3722.9784471100002</v>
      </c>
      <c r="G340" s="858" t="s">
        <v>1894</v>
      </c>
    </row>
    <row r="341" spans="1:7" s="333" customFormat="1" ht="24" x14ac:dyDescent="0.2">
      <c r="A341" s="600"/>
      <c r="B341" s="600"/>
      <c r="C341" s="600"/>
      <c r="D341" s="614" t="s">
        <v>1829</v>
      </c>
      <c r="E341" s="617" t="s">
        <v>3234</v>
      </c>
      <c r="F341" s="857">
        <v>38.899313999999997</v>
      </c>
      <c r="G341" s="858" t="s">
        <v>3235</v>
      </c>
    </row>
    <row r="342" spans="1:7" s="333" customFormat="1" ht="48" x14ac:dyDescent="0.2">
      <c r="A342" s="600"/>
      <c r="B342" s="600"/>
      <c r="C342" s="600"/>
      <c r="D342" s="614" t="s">
        <v>2029</v>
      </c>
      <c r="E342" s="617" t="s">
        <v>3364</v>
      </c>
      <c r="F342" s="857">
        <v>251.47900000000001</v>
      </c>
      <c r="G342" s="858" t="s">
        <v>3365</v>
      </c>
    </row>
    <row r="343" spans="1:7" s="333" customFormat="1" ht="72" x14ac:dyDescent="0.2">
      <c r="A343" s="600"/>
      <c r="B343" s="600"/>
      <c r="C343" s="600"/>
      <c r="D343" s="614" t="s">
        <v>2026</v>
      </c>
      <c r="E343" s="617" t="s">
        <v>2890</v>
      </c>
      <c r="F343" s="857">
        <v>0</v>
      </c>
      <c r="G343" s="858" t="s">
        <v>2891</v>
      </c>
    </row>
    <row r="344" spans="1:7" s="333" customFormat="1" ht="48" x14ac:dyDescent="0.2">
      <c r="A344" s="600"/>
      <c r="B344" s="600"/>
      <c r="C344" s="600"/>
      <c r="D344" s="614" t="s">
        <v>1863</v>
      </c>
      <c r="E344" s="860" t="s">
        <v>3136</v>
      </c>
      <c r="F344" s="857">
        <v>11052.31055468</v>
      </c>
      <c r="G344" s="859" t="s">
        <v>3137</v>
      </c>
    </row>
    <row r="345" spans="1:7" s="333" customFormat="1" ht="72" x14ac:dyDescent="0.2">
      <c r="A345" s="600"/>
      <c r="B345" s="600"/>
      <c r="C345" s="600"/>
      <c r="D345" s="614" t="s">
        <v>2887</v>
      </c>
      <c r="E345" s="860" t="s">
        <v>3138</v>
      </c>
      <c r="F345" s="857">
        <v>18633.469799999999</v>
      </c>
      <c r="G345" s="859" t="s">
        <v>3139</v>
      </c>
    </row>
    <row r="346" spans="1:7" s="333" customFormat="1" x14ac:dyDescent="0.2">
      <c r="A346" s="826" t="s">
        <v>983</v>
      </c>
      <c r="B346" s="598"/>
      <c r="C346" s="598"/>
      <c r="D346" s="598"/>
      <c r="E346" s="855" t="s">
        <v>944</v>
      </c>
      <c r="F346" s="856">
        <v>3211738.38559095</v>
      </c>
      <c r="G346" s="855" t="s">
        <v>397</v>
      </c>
    </row>
    <row r="347" spans="1:7" s="333" customFormat="1" x14ac:dyDescent="0.2">
      <c r="A347" s="598"/>
      <c r="B347" s="826" t="s">
        <v>685</v>
      </c>
      <c r="C347" s="598"/>
      <c r="D347" s="598"/>
      <c r="E347" s="855" t="s">
        <v>1250</v>
      </c>
      <c r="F347" s="856">
        <v>2901036.81939229</v>
      </c>
      <c r="G347" s="855" t="s">
        <v>692</v>
      </c>
    </row>
    <row r="348" spans="1:7" s="333" customFormat="1" ht="24" x14ac:dyDescent="0.2">
      <c r="A348" s="598"/>
      <c r="B348" s="598"/>
      <c r="C348" s="826" t="s">
        <v>1866</v>
      </c>
      <c r="D348" s="598"/>
      <c r="E348" s="855" t="s">
        <v>1958</v>
      </c>
      <c r="F348" s="856">
        <v>2901036.81939229</v>
      </c>
      <c r="G348" s="855" t="s">
        <v>1959</v>
      </c>
    </row>
    <row r="349" spans="1:7" s="333" customFormat="1" ht="24" x14ac:dyDescent="0.2">
      <c r="A349" s="599" t="s">
        <v>983</v>
      </c>
      <c r="B349" s="599" t="s">
        <v>685</v>
      </c>
      <c r="C349" s="599" t="s">
        <v>1866</v>
      </c>
      <c r="D349" s="614" t="s">
        <v>1199</v>
      </c>
      <c r="E349" s="617" t="s">
        <v>1674</v>
      </c>
      <c r="F349" s="857">
        <v>2894670.4170231898</v>
      </c>
      <c r="G349" s="858" t="s">
        <v>1675</v>
      </c>
    </row>
    <row r="350" spans="1:7" s="333" customFormat="1" ht="24" x14ac:dyDescent="0.2">
      <c r="A350" s="600"/>
      <c r="B350" s="600"/>
      <c r="C350" s="600"/>
      <c r="D350" s="614" t="s">
        <v>2217</v>
      </c>
      <c r="E350" s="617" t="s">
        <v>2938</v>
      </c>
      <c r="F350" s="857">
        <v>844.07909797000002</v>
      </c>
      <c r="G350" s="858" t="s">
        <v>2939</v>
      </c>
    </row>
    <row r="351" spans="1:7" s="333" customFormat="1" ht="48" x14ac:dyDescent="0.2">
      <c r="A351" s="600"/>
      <c r="B351" s="600"/>
      <c r="C351" s="600"/>
      <c r="D351" s="614" t="s">
        <v>2986</v>
      </c>
      <c r="E351" s="617" t="s">
        <v>3325</v>
      </c>
      <c r="F351" s="857">
        <v>5522.3232711299997</v>
      </c>
      <c r="G351" s="858" t="s">
        <v>3326</v>
      </c>
    </row>
    <row r="352" spans="1:7" s="333" customFormat="1" ht="24" x14ac:dyDescent="0.2">
      <c r="A352" s="598"/>
      <c r="B352" s="826" t="s">
        <v>551</v>
      </c>
      <c r="C352" s="598"/>
      <c r="D352" s="598"/>
      <c r="E352" s="855" t="s">
        <v>1251</v>
      </c>
      <c r="F352" s="856">
        <v>310701.56619866</v>
      </c>
      <c r="G352" s="855" t="s">
        <v>270</v>
      </c>
    </row>
    <row r="353" spans="1:7" s="333" customFormat="1" ht="24" x14ac:dyDescent="0.2">
      <c r="A353" s="598"/>
      <c r="B353" s="598"/>
      <c r="C353" s="826" t="s">
        <v>1866</v>
      </c>
      <c r="D353" s="598"/>
      <c r="E353" s="855" t="s">
        <v>1958</v>
      </c>
      <c r="F353" s="856">
        <v>310701.56619866</v>
      </c>
      <c r="G353" s="855" t="s">
        <v>1959</v>
      </c>
    </row>
    <row r="354" spans="1:7" s="333" customFormat="1" ht="36" x14ac:dyDescent="0.2">
      <c r="A354" s="600"/>
      <c r="B354" s="599" t="s">
        <v>551</v>
      </c>
      <c r="C354" s="599" t="s">
        <v>1866</v>
      </c>
      <c r="D354" s="614" t="s">
        <v>2841</v>
      </c>
      <c r="E354" s="617" t="s">
        <v>1991</v>
      </c>
      <c r="F354" s="857">
        <v>3548.7663674599999</v>
      </c>
      <c r="G354" s="858" t="s">
        <v>1992</v>
      </c>
    </row>
    <row r="355" spans="1:7" s="333" customFormat="1" ht="24" x14ac:dyDescent="0.2">
      <c r="A355" s="600"/>
      <c r="B355" s="600"/>
      <c r="C355" s="600"/>
      <c r="D355" s="614" t="s">
        <v>2940</v>
      </c>
      <c r="E355" s="617" t="s">
        <v>1589</v>
      </c>
      <c r="F355" s="857">
        <v>78.206999499999995</v>
      </c>
      <c r="G355" s="858" t="s">
        <v>1590</v>
      </c>
    </row>
    <row r="356" spans="1:7" s="333" customFormat="1" ht="36" x14ac:dyDescent="0.2">
      <c r="A356" s="600"/>
      <c r="B356" s="600"/>
      <c r="C356" s="600"/>
      <c r="D356" s="614" t="s">
        <v>2941</v>
      </c>
      <c r="E356" s="617" t="s">
        <v>1895</v>
      </c>
      <c r="F356" s="857">
        <v>1295.7510133000001</v>
      </c>
      <c r="G356" s="858" t="s">
        <v>2942</v>
      </c>
    </row>
    <row r="357" spans="1:7" s="333" customFormat="1" ht="48" x14ac:dyDescent="0.2">
      <c r="A357" s="600"/>
      <c r="B357" s="600"/>
      <c r="C357" s="600"/>
      <c r="D357" s="614" t="s">
        <v>2943</v>
      </c>
      <c r="E357" s="617" t="s">
        <v>2944</v>
      </c>
      <c r="F357" s="857">
        <v>11661.894270479999</v>
      </c>
      <c r="G357" s="858" t="s">
        <v>1676</v>
      </c>
    </row>
    <row r="358" spans="1:7" s="333" customFormat="1" ht="72" x14ac:dyDescent="0.2">
      <c r="A358" s="600"/>
      <c r="B358" s="600"/>
      <c r="C358" s="600"/>
      <c r="D358" s="614" t="s">
        <v>2945</v>
      </c>
      <c r="E358" s="617" t="s">
        <v>3140</v>
      </c>
      <c r="F358" s="857">
        <v>27.567</v>
      </c>
      <c r="G358" s="858" t="s">
        <v>2268</v>
      </c>
    </row>
    <row r="359" spans="1:7" s="333" customFormat="1" ht="36" x14ac:dyDescent="0.2">
      <c r="A359" s="600"/>
      <c r="B359" s="600"/>
      <c r="C359" s="600"/>
      <c r="D359" s="614" t="s">
        <v>2930</v>
      </c>
      <c r="E359" s="617" t="s">
        <v>1993</v>
      </c>
      <c r="F359" s="857">
        <v>1569.75437726</v>
      </c>
      <c r="G359" s="858" t="s">
        <v>1994</v>
      </c>
    </row>
    <row r="360" spans="1:7" s="333" customFormat="1" ht="48" x14ac:dyDescent="0.2">
      <c r="A360" s="600"/>
      <c r="B360" s="600"/>
      <c r="C360" s="600"/>
      <c r="D360" s="614" t="s">
        <v>2946</v>
      </c>
      <c r="E360" s="617" t="s">
        <v>2735</v>
      </c>
      <c r="F360" s="857">
        <v>53886.537410659999</v>
      </c>
      <c r="G360" s="858" t="s">
        <v>2736</v>
      </c>
    </row>
    <row r="361" spans="1:7" s="333" customFormat="1" ht="72" x14ac:dyDescent="0.2">
      <c r="A361" s="600"/>
      <c r="B361" s="600"/>
      <c r="C361" s="600"/>
      <c r="D361" s="614" t="s">
        <v>3141</v>
      </c>
      <c r="E361" s="617" t="s">
        <v>3142</v>
      </c>
      <c r="F361" s="857">
        <v>6031.92</v>
      </c>
      <c r="G361" s="858" t="s">
        <v>3143</v>
      </c>
    </row>
    <row r="362" spans="1:7" s="333" customFormat="1" ht="24" x14ac:dyDescent="0.2">
      <c r="A362" s="600"/>
      <c r="B362" s="600"/>
      <c r="C362" s="600"/>
      <c r="D362" s="614" t="s">
        <v>2881</v>
      </c>
      <c r="E362" s="617" t="s">
        <v>3470</v>
      </c>
      <c r="F362" s="857">
        <v>0</v>
      </c>
      <c r="G362" s="858" t="s">
        <v>3327</v>
      </c>
    </row>
    <row r="363" spans="1:7" s="333" customFormat="1" ht="24" x14ac:dyDescent="0.2">
      <c r="A363" s="600"/>
      <c r="B363" s="600"/>
      <c r="C363" s="600"/>
      <c r="D363" s="614" t="s">
        <v>1584</v>
      </c>
      <c r="E363" s="617" t="s">
        <v>1209</v>
      </c>
      <c r="F363" s="857">
        <v>1.9280600000000001</v>
      </c>
      <c r="G363" s="858" t="s">
        <v>2854</v>
      </c>
    </row>
    <row r="364" spans="1:7" s="333" customFormat="1" ht="72" x14ac:dyDescent="0.2">
      <c r="A364" s="600"/>
      <c r="B364" s="600"/>
      <c r="C364" s="600"/>
      <c r="D364" s="614" t="s">
        <v>570</v>
      </c>
      <c r="E364" s="617" t="s">
        <v>3328</v>
      </c>
      <c r="F364" s="857">
        <v>79343.615300000005</v>
      </c>
      <c r="G364" s="858" t="s">
        <v>3437</v>
      </c>
    </row>
    <row r="365" spans="1:7" s="333" customFormat="1" ht="72" x14ac:dyDescent="0.2">
      <c r="A365" s="600"/>
      <c r="B365" s="600"/>
      <c r="C365" s="600"/>
      <c r="D365" s="614" t="s">
        <v>1071</v>
      </c>
      <c r="E365" s="617" t="s">
        <v>3328</v>
      </c>
      <c r="F365" s="857">
        <v>153255.62539999999</v>
      </c>
      <c r="G365" s="858" t="s">
        <v>3329</v>
      </c>
    </row>
    <row r="366" spans="1:7" s="333" customFormat="1" ht="72" x14ac:dyDescent="0.2">
      <c r="A366" s="600"/>
      <c r="B366" s="600"/>
      <c r="C366" s="600"/>
      <c r="D366" s="614" t="s">
        <v>1078</v>
      </c>
      <c r="E366" s="617" t="s">
        <v>3438</v>
      </c>
      <c r="F366" s="857">
        <v>0</v>
      </c>
      <c r="G366" s="858" t="s">
        <v>3439</v>
      </c>
    </row>
    <row r="367" spans="1:7" s="333" customFormat="1" x14ac:dyDescent="0.2">
      <c r="A367" s="826" t="s">
        <v>2327</v>
      </c>
      <c r="B367" s="598"/>
      <c r="C367" s="598"/>
      <c r="D367" s="598"/>
      <c r="E367" s="855" t="s">
        <v>945</v>
      </c>
      <c r="F367" s="856">
        <v>261368.72055</v>
      </c>
      <c r="G367" s="855" t="s">
        <v>714</v>
      </c>
    </row>
    <row r="368" spans="1:7" s="333" customFormat="1" x14ac:dyDescent="0.2">
      <c r="A368" s="598"/>
      <c r="B368" s="826" t="s">
        <v>685</v>
      </c>
      <c r="C368" s="598"/>
      <c r="D368" s="598"/>
      <c r="E368" s="855" t="s">
        <v>1252</v>
      </c>
      <c r="F368" s="856">
        <v>166182.28774999999</v>
      </c>
      <c r="G368" s="855" t="s">
        <v>713</v>
      </c>
    </row>
    <row r="369" spans="1:7" s="333" customFormat="1" x14ac:dyDescent="0.2">
      <c r="A369" s="598"/>
      <c r="B369" s="598"/>
      <c r="C369" s="826" t="s">
        <v>2191</v>
      </c>
      <c r="D369" s="598"/>
      <c r="E369" s="855" t="s">
        <v>1084</v>
      </c>
      <c r="F369" s="856">
        <v>0</v>
      </c>
      <c r="G369" s="855" t="s">
        <v>1085</v>
      </c>
    </row>
    <row r="370" spans="1:7" s="333" customFormat="1" ht="72" x14ac:dyDescent="0.2">
      <c r="A370" s="599" t="s">
        <v>2327</v>
      </c>
      <c r="B370" s="599" t="s">
        <v>685</v>
      </c>
      <c r="C370" s="599" t="s">
        <v>2191</v>
      </c>
      <c r="D370" s="614" t="s">
        <v>2947</v>
      </c>
      <c r="E370" s="617" t="s">
        <v>3144</v>
      </c>
      <c r="F370" s="857">
        <v>0</v>
      </c>
      <c r="G370" s="858" t="s">
        <v>2948</v>
      </c>
    </row>
    <row r="371" spans="1:7" s="333" customFormat="1" ht="24" x14ac:dyDescent="0.2">
      <c r="A371" s="598"/>
      <c r="B371" s="598"/>
      <c r="C371" s="826" t="s">
        <v>2612</v>
      </c>
      <c r="D371" s="598"/>
      <c r="E371" s="855" t="s">
        <v>2668</v>
      </c>
      <c r="F371" s="856">
        <v>166182.28774999999</v>
      </c>
      <c r="G371" s="855" t="s">
        <v>2669</v>
      </c>
    </row>
    <row r="372" spans="1:7" s="333" customFormat="1" ht="72" x14ac:dyDescent="0.2">
      <c r="A372" s="600"/>
      <c r="B372" s="600"/>
      <c r="C372" s="599" t="s">
        <v>2612</v>
      </c>
      <c r="D372" s="614" t="s">
        <v>2849</v>
      </c>
      <c r="E372" s="617" t="s">
        <v>3471</v>
      </c>
      <c r="F372" s="857">
        <v>25468.379499999999</v>
      </c>
      <c r="G372" s="858" t="s">
        <v>3330</v>
      </c>
    </row>
    <row r="373" spans="1:7" s="333" customFormat="1" ht="48" x14ac:dyDescent="0.2">
      <c r="A373" s="600"/>
      <c r="B373" s="600"/>
      <c r="C373" s="600"/>
      <c r="D373" s="614" t="s">
        <v>2913</v>
      </c>
      <c r="E373" s="617" t="s">
        <v>2737</v>
      </c>
      <c r="F373" s="857">
        <v>1575</v>
      </c>
      <c r="G373" s="858" t="s">
        <v>2738</v>
      </c>
    </row>
    <row r="374" spans="1:7" s="333" customFormat="1" ht="24" x14ac:dyDescent="0.2">
      <c r="A374" s="600"/>
      <c r="B374" s="600"/>
      <c r="C374" s="600"/>
      <c r="D374" s="614" t="s">
        <v>2949</v>
      </c>
      <c r="E374" s="617" t="s">
        <v>1995</v>
      </c>
      <c r="F374" s="857">
        <v>139138.90825000001</v>
      </c>
      <c r="G374" s="858" t="s">
        <v>2950</v>
      </c>
    </row>
    <row r="375" spans="1:7" s="333" customFormat="1" x14ac:dyDescent="0.2">
      <c r="A375" s="598"/>
      <c r="B375" s="826" t="s">
        <v>224</v>
      </c>
      <c r="C375" s="598"/>
      <c r="D375" s="598"/>
      <c r="E375" s="855" t="s">
        <v>1253</v>
      </c>
      <c r="F375" s="856">
        <v>95186.432799999995</v>
      </c>
      <c r="G375" s="855" t="s">
        <v>829</v>
      </c>
    </row>
    <row r="376" spans="1:7" s="333" customFormat="1" ht="24" x14ac:dyDescent="0.2">
      <c r="A376" s="598"/>
      <c r="B376" s="598"/>
      <c r="C376" s="826" t="s">
        <v>2612</v>
      </c>
      <c r="D376" s="598"/>
      <c r="E376" s="855" t="s">
        <v>2668</v>
      </c>
      <c r="F376" s="856">
        <v>95186.432799999995</v>
      </c>
      <c r="G376" s="855" t="s">
        <v>2669</v>
      </c>
    </row>
    <row r="377" spans="1:7" s="333" customFormat="1" ht="60" x14ac:dyDescent="0.2">
      <c r="A377" s="600"/>
      <c r="B377" s="599" t="s">
        <v>224</v>
      </c>
      <c r="C377" s="599" t="s">
        <v>2612</v>
      </c>
      <c r="D377" s="614" t="s">
        <v>1904</v>
      </c>
      <c r="E377" s="617" t="s">
        <v>2609</v>
      </c>
      <c r="F377" s="857">
        <v>713.83500000000004</v>
      </c>
      <c r="G377" s="858" t="s">
        <v>2610</v>
      </c>
    </row>
    <row r="378" spans="1:7" s="333" customFormat="1" ht="48" x14ac:dyDescent="0.2">
      <c r="A378" s="600"/>
      <c r="B378" s="600"/>
      <c r="C378" s="600"/>
      <c r="D378" s="614" t="s">
        <v>2951</v>
      </c>
      <c r="E378" s="617" t="s">
        <v>3472</v>
      </c>
      <c r="F378" s="857">
        <v>92494.966799999995</v>
      </c>
      <c r="G378" s="858" t="s">
        <v>3473</v>
      </c>
    </row>
    <row r="379" spans="1:7" s="333" customFormat="1" ht="60" x14ac:dyDescent="0.2">
      <c r="A379" s="600"/>
      <c r="B379" s="600"/>
      <c r="C379" s="600"/>
      <c r="D379" s="614" t="s">
        <v>3145</v>
      </c>
      <c r="E379" s="617" t="s">
        <v>3146</v>
      </c>
      <c r="F379" s="857">
        <v>677.63099999999997</v>
      </c>
      <c r="G379" s="858" t="s">
        <v>3147</v>
      </c>
    </row>
    <row r="380" spans="1:7" s="333" customFormat="1" ht="72" x14ac:dyDescent="0.2">
      <c r="A380" s="600"/>
      <c r="B380" s="600"/>
      <c r="C380" s="600"/>
      <c r="D380" s="614" t="s">
        <v>3148</v>
      </c>
      <c r="E380" s="617" t="s">
        <v>3149</v>
      </c>
      <c r="F380" s="857">
        <v>1300</v>
      </c>
      <c r="G380" s="858" t="s">
        <v>3150</v>
      </c>
    </row>
    <row r="381" spans="1:7" s="333" customFormat="1" ht="24" x14ac:dyDescent="0.2">
      <c r="A381" s="826" t="s">
        <v>2355</v>
      </c>
      <c r="B381" s="598"/>
      <c r="C381" s="598"/>
      <c r="D381" s="598"/>
      <c r="E381" s="855" t="s">
        <v>946</v>
      </c>
      <c r="F381" s="856">
        <v>110919.32876567</v>
      </c>
      <c r="G381" s="855" t="s">
        <v>580</v>
      </c>
    </row>
    <row r="382" spans="1:7" s="333" customFormat="1" x14ac:dyDescent="0.2">
      <c r="A382" s="598"/>
      <c r="B382" s="826" t="s">
        <v>685</v>
      </c>
      <c r="C382" s="598"/>
      <c r="D382" s="598"/>
      <c r="E382" s="855" t="s">
        <v>1254</v>
      </c>
      <c r="F382" s="856">
        <v>33653.389680580003</v>
      </c>
      <c r="G382" s="855" t="s">
        <v>453</v>
      </c>
    </row>
    <row r="383" spans="1:7" s="333" customFormat="1" ht="24" x14ac:dyDescent="0.2">
      <c r="A383" s="598"/>
      <c r="B383" s="598"/>
      <c r="C383" s="826" t="s">
        <v>2190</v>
      </c>
      <c r="D383" s="598"/>
      <c r="E383" s="855" t="s">
        <v>1082</v>
      </c>
      <c r="F383" s="856">
        <v>33653.389680580003</v>
      </c>
      <c r="G383" s="855" t="s">
        <v>1083</v>
      </c>
    </row>
    <row r="384" spans="1:7" s="333" customFormat="1" ht="24" x14ac:dyDescent="0.2">
      <c r="A384" s="599" t="s">
        <v>2355</v>
      </c>
      <c r="B384" s="599" t="s">
        <v>685</v>
      </c>
      <c r="C384" s="599" t="s">
        <v>2190</v>
      </c>
      <c r="D384" s="614" t="s">
        <v>3331</v>
      </c>
      <c r="E384" s="617" t="s">
        <v>3332</v>
      </c>
      <c r="F384" s="857">
        <v>0</v>
      </c>
      <c r="G384" s="858" t="s">
        <v>3333</v>
      </c>
    </row>
    <row r="385" spans="1:7" s="333" customFormat="1" ht="48" x14ac:dyDescent="0.2">
      <c r="A385" s="600"/>
      <c r="B385" s="600"/>
      <c r="C385" s="600"/>
      <c r="D385" s="614" t="s">
        <v>2952</v>
      </c>
      <c r="E385" s="617" t="s">
        <v>3151</v>
      </c>
      <c r="F385" s="857">
        <v>33653.389680580003</v>
      </c>
      <c r="G385" s="858" t="s">
        <v>2953</v>
      </c>
    </row>
    <row r="386" spans="1:7" s="333" customFormat="1" x14ac:dyDescent="0.2">
      <c r="A386" s="598"/>
      <c r="B386" s="826" t="s">
        <v>224</v>
      </c>
      <c r="C386" s="598"/>
      <c r="D386" s="598"/>
      <c r="E386" s="855" t="s">
        <v>393</v>
      </c>
      <c r="F386" s="856">
        <v>25354.337837539999</v>
      </c>
      <c r="G386" s="855" t="s">
        <v>393</v>
      </c>
    </row>
    <row r="387" spans="1:7" s="333" customFormat="1" ht="24" x14ac:dyDescent="0.2">
      <c r="A387" s="598"/>
      <c r="B387" s="598"/>
      <c r="C387" s="826" t="s">
        <v>2190</v>
      </c>
      <c r="D387" s="598"/>
      <c r="E387" s="855" t="s">
        <v>1082</v>
      </c>
      <c r="F387" s="856">
        <v>25354.337837539999</v>
      </c>
      <c r="G387" s="855" t="s">
        <v>1083</v>
      </c>
    </row>
    <row r="388" spans="1:7" s="333" customFormat="1" ht="24" x14ac:dyDescent="0.2">
      <c r="A388" s="600"/>
      <c r="B388" s="599" t="s">
        <v>224</v>
      </c>
      <c r="C388" s="599" t="s">
        <v>2190</v>
      </c>
      <c r="D388" s="614" t="s">
        <v>2954</v>
      </c>
      <c r="E388" s="617" t="s">
        <v>1255</v>
      </c>
      <c r="F388" s="857">
        <v>280.70400100000001</v>
      </c>
      <c r="G388" s="858" t="s">
        <v>793</v>
      </c>
    </row>
    <row r="389" spans="1:7" s="333" customFormat="1" x14ac:dyDescent="0.2">
      <c r="A389" s="600"/>
      <c r="B389" s="600"/>
      <c r="C389" s="600"/>
      <c r="D389" s="614" t="s">
        <v>2955</v>
      </c>
      <c r="E389" s="617" t="s">
        <v>1256</v>
      </c>
      <c r="F389" s="857">
        <v>25073.633836540001</v>
      </c>
      <c r="G389" s="858" t="s">
        <v>333</v>
      </c>
    </row>
    <row r="390" spans="1:7" s="333" customFormat="1" x14ac:dyDescent="0.2">
      <c r="A390" s="598"/>
      <c r="B390" s="826" t="s">
        <v>345</v>
      </c>
      <c r="C390" s="598"/>
      <c r="D390" s="598"/>
      <c r="E390" s="855" t="s">
        <v>1257</v>
      </c>
      <c r="F390" s="856">
        <v>43681.177317720001</v>
      </c>
      <c r="G390" s="855" t="s">
        <v>706</v>
      </c>
    </row>
    <row r="391" spans="1:7" s="333" customFormat="1" ht="24" x14ac:dyDescent="0.2">
      <c r="A391" s="598"/>
      <c r="B391" s="598"/>
      <c r="C391" s="826" t="s">
        <v>2718</v>
      </c>
      <c r="D391" s="598"/>
      <c r="E391" s="855" t="s">
        <v>2719</v>
      </c>
      <c r="F391" s="856">
        <v>42209.757168689997</v>
      </c>
      <c r="G391" s="855" t="s">
        <v>2720</v>
      </c>
    </row>
    <row r="392" spans="1:7" s="333" customFormat="1" ht="24" x14ac:dyDescent="0.2">
      <c r="A392" s="600"/>
      <c r="B392" s="599" t="s">
        <v>345</v>
      </c>
      <c r="C392" s="599" t="s">
        <v>2718</v>
      </c>
      <c r="D392" s="614" t="s">
        <v>2843</v>
      </c>
      <c r="E392" s="617" t="s">
        <v>1258</v>
      </c>
      <c r="F392" s="857">
        <v>41088.319857050003</v>
      </c>
      <c r="G392" s="858" t="s">
        <v>876</v>
      </c>
    </row>
    <row r="393" spans="1:7" s="333" customFormat="1" ht="24" x14ac:dyDescent="0.2">
      <c r="A393" s="600"/>
      <c r="B393" s="600"/>
      <c r="C393" s="600"/>
      <c r="D393" s="614" t="s">
        <v>2895</v>
      </c>
      <c r="E393" s="617" t="s">
        <v>1821</v>
      </c>
      <c r="F393" s="857">
        <v>1121.43731164</v>
      </c>
      <c r="G393" s="858" t="s">
        <v>1822</v>
      </c>
    </row>
    <row r="394" spans="1:7" s="333" customFormat="1" ht="24" x14ac:dyDescent="0.2">
      <c r="A394" s="598"/>
      <c r="B394" s="598"/>
      <c r="C394" s="826" t="s">
        <v>2189</v>
      </c>
      <c r="D394" s="598"/>
      <c r="E394" s="855" t="s">
        <v>1081</v>
      </c>
      <c r="F394" s="856">
        <v>834.95914903000005</v>
      </c>
      <c r="G394" s="855" t="s">
        <v>614</v>
      </c>
    </row>
    <row r="395" spans="1:7" s="333" customFormat="1" ht="36" x14ac:dyDescent="0.2">
      <c r="A395" s="600"/>
      <c r="B395" s="600"/>
      <c r="C395" s="599" t="s">
        <v>2189</v>
      </c>
      <c r="D395" s="614" t="s">
        <v>2956</v>
      </c>
      <c r="E395" s="617" t="s">
        <v>1677</v>
      </c>
      <c r="F395" s="857">
        <v>834.95914903000005</v>
      </c>
      <c r="G395" s="858" t="s">
        <v>1678</v>
      </c>
    </row>
    <row r="396" spans="1:7" s="333" customFormat="1" ht="24" x14ac:dyDescent="0.2">
      <c r="A396" s="598"/>
      <c r="B396" s="598"/>
      <c r="C396" s="826" t="s">
        <v>2190</v>
      </c>
      <c r="D396" s="598"/>
      <c r="E396" s="855" t="s">
        <v>1082</v>
      </c>
      <c r="F396" s="856">
        <v>0</v>
      </c>
      <c r="G396" s="855" t="s">
        <v>1083</v>
      </c>
    </row>
    <row r="397" spans="1:7" s="333" customFormat="1" ht="24" x14ac:dyDescent="0.2">
      <c r="A397" s="600"/>
      <c r="B397" s="600"/>
      <c r="C397" s="599" t="s">
        <v>2190</v>
      </c>
      <c r="D397" s="614" t="s">
        <v>2873</v>
      </c>
      <c r="E397" s="617" t="s">
        <v>3024</v>
      </c>
      <c r="F397" s="857">
        <v>0</v>
      </c>
      <c r="G397" s="858" t="s">
        <v>3025</v>
      </c>
    </row>
    <row r="398" spans="1:7" s="333" customFormat="1" ht="24" x14ac:dyDescent="0.2">
      <c r="A398" s="598"/>
      <c r="B398" s="598"/>
      <c r="C398" s="826" t="s">
        <v>2214</v>
      </c>
      <c r="D398" s="598"/>
      <c r="E398" s="855" t="s">
        <v>1162</v>
      </c>
      <c r="F398" s="856">
        <v>636.46100000000001</v>
      </c>
      <c r="G398" s="855" t="s">
        <v>2215</v>
      </c>
    </row>
    <row r="399" spans="1:7" s="333" customFormat="1" ht="24" x14ac:dyDescent="0.2">
      <c r="A399" s="600"/>
      <c r="B399" s="600"/>
      <c r="C399" s="599" t="s">
        <v>2214</v>
      </c>
      <c r="D399" s="614" t="s">
        <v>2880</v>
      </c>
      <c r="E399" s="617" t="s">
        <v>1258</v>
      </c>
      <c r="F399" s="857">
        <v>636.46100000000001</v>
      </c>
      <c r="G399" s="858" t="s">
        <v>876</v>
      </c>
    </row>
    <row r="400" spans="1:7" s="333" customFormat="1" x14ac:dyDescent="0.2">
      <c r="A400" s="598"/>
      <c r="B400" s="826" t="s">
        <v>619</v>
      </c>
      <c r="C400" s="598"/>
      <c r="D400" s="598"/>
      <c r="E400" s="855" t="s">
        <v>680</v>
      </c>
      <c r="F400" s="856">
        <v>1273.74743461</v>
      </c>
      <c r="G400" s="855" t="s">
        <v>680</v>
      </c>
    </row>
    <row r="401" spans="1:7" s="333" customFormat="1" ht="24" x14ac:dyDescent="0.2">
      <c r="A401" s="598"/>
      <c r="B401" s="598"/>
      <c r="C401" s="826" t="s">
        <v>2190</v>
      </c>
      <c r="D401" s="598"/>
      <c r="E401" s="855" t="s">
        <v>1082</v>
      </c>
      <c r="F401" s="856">
        <v>978.02643461000002</v>
      </c>
      <c r="G401" s="855" t="s">
        <v>1083</v>
      </c>
    </row>
    <row r="402" spans="1:7" s="333" customFormat="1" ht="36" x14ac:dyDescent="0.2">
      <c r="A402" s="600"/>
      <c r="B402" s="599" t="s">
        <v>619</v>
      </c>
      <c r="C402" s="599" t="s">
        <v>2190</v>
      </c>
      <c r="D402" s="614" t="s">
        <v>2947</v>
      </c>
      <c r="E402" s="617" t="s">
        <v>1996</v>
      </c>
      <c r="F402" s="857">
        <v>978.02643461000002</v>
      </c>
      <c r="G402" s="858" t="s">
        <v>1679</v>
      </c>
    </row>
    <row r="403" spans="1:7" s="333" customFormat="1" ht="24" x14ac:dyDescent="0.2">
      <c r="A403" s="598"/>
      <c r="B403" s="598"/>
      <c r="C403" s="826" t="s">
        <v>2214</v>
      </c>
      <c r="D403" s="598"/>
      <c r="E403" s="855" t="s">
        <v>1162</v>
      </c>
      <c r="F403" s="856">
        <v>295.721</v>
      </c>
      <c r="G403" s="855" t="s">
        <v>2215</v>
      </c>
    </row>
    <row r="404" spans="1:7" s="333" customFormat="1" ht="24" x14ac:dyDescent="0.2">
      <c r="A404" s="600"/>
      <c r="B404" s="600"/>
      <c r="C404" s="599" t="s">
        <v>2214</v>
      </c>
      <c r="D404" s="614" t="s">
        <v>2957</v>
      </c>
      <c r="E404" s="617" t="s">
        <v>1680</v>
      </c>
      <c r="F404" s="857">
        <v>295.721</v>
      </c>
      <c r="G404" s="858" t="s">
        <v>1681</v>
      </c>
    </row>
    <row r="405" spans="1:7" s="333" customFormat="1" ht="24" x14ac:dyDescent="0.2">
      <c r="A405" s="598"/>
      <c r="B405" s="826" t="s">
        <v>551</v>
      </c>
      <c r="C405" s="598"/>
      <c r="D405" s="598"/>
      <c r="E405" s="855" t="s">
        <v>1259</v>
      </c>
      <c r="F405" s="856">
        <v>6956.6764952200001</v>
      </c>
      <c r="G405" s="855" t="s">
        <v>394</v>
      </c>
    </row>
    <row r="406" spans="1:7" s="333" customFormat="1" ht="24" x14ac:dyDescent="0.2">
      <c r="A406" s="598"/>
      <c r="B406" s="598"/>
      <c r="C406" s="826" t="s">
        <v>2718</v>
      </c>
      <c r="D406" s="598"/>
      <c r="E406" s="855" t="s">
        <v>2719</v>
      </c>
      <c r="F406" s="856">
        <v>607.44320458000004</v>
      </c>
      <c r="G406" s="855" t="s">
        <v>2720</v>
      </c>
    </row>
    <row r="407" spans="1:7" s="333" customFormat="1" ht="24" x14ac:dyDescent="0.2">
      <c r="A407" s="600"/>
      <c r="B407" s="599" t="s">
        <v>551</v>
      </c>
      <c r="C407" s="599" t="s">
        <v>2718</v>
      </c>
      <c r="D407" s="614" t="s">
        <v>2845</v>
      </c>
      <c r="E407" s="617" t="s">
        <v>2739</v>
      </c>
      <c r="F407" s="857">
        <v>607.44320458000004</v>
      </c>
      <c r="G407" s="858" t="s">
        <v>2242</v>
      </c>
    </row>
    <row r="408" spans="1:7" s="333" customFormat="1" ht="24" x14ac:dyDescent="0.2">
      <c r="A408" s="598"/>
      <c r="B408" s="598"/>
      <c r="C408" s="826" t="s">
        <v>2190</v>
      </c>
      <c r="D408" s="598"/>
      <c r="E408" s="855" t="s">
        <v>1082</v>
      </c>
      <c r="F408" s="856">
        <v>2633.9353198399999</v>
      </c>
      <c r="G408" s="855" t="s">
        <v>1083</v>
      </c>
    </row>
    <row r="409" spans="1:7" s="333" customFormat="1" ht="24" x14ac:dyDescent="0.2">
      <c r="A409" s="600"/>
      <c r="B409" s="600"/>
      <c r="C409" s="599" t="s">
        <v>2190</v>
      </c>
      <c r="D409" s="614" t="s">
        <v>2841</v>
      </c>
      <c r="E409" s="617" t="s">
        <v>1997</v>
      </c>
      <c r="F409" s="857">
        <v>932.35280634000003</v>
      </c>
      <c r="G409" s="858" t="s">
        <v>1998</v>
      </c>
    </row>
    <row r="410" spans="1:7" s="333" customFormat="1" ht="24" x14ac:dyDescent="0.2">
      <c r="A410" s="600"/>
      <c r="B410" s="600"/>
      <c r="C410" s="600"/>
      <c r="D410" s="614" t="s">
        <v>2958</v>
      </c>
      <c r="E410" s="617" t="s">
        <v>2959</v>
      </c>
      <c r="F410" s="857">
        <v>483.24216150000001</v>
      </c>
      <c r="G410" s="858" t="s">
        <v>1555</v>
      </c>
    </row>
    <row r="411" spans="1:7" s="333" customFormat="1" x14ac:dyDescent="0.2">
      <c r="A411" s="600"/>
      <c r="B411" s="600"/>
      <c r="C411" s="600"/>
      <c r="D411" s="614" t="s">
        <v>2960</v>
      </c>
      <c r="E411" s="617" t="s">
        <v>2740</v>
      </c>
      <c r="F411" s="857">
        <v>68.419151999999997</v>
      </c>
      <c r="G411" s="858" t="s">
        <v>2741</v>
      </c>
    </row>
    <row r="412" spans="1:7" s="333" customFormat="1" ht="48" x14ac:dyDescent="0.2">
      <c r="A412" s="600"/>
      <c r="B412" s="600"/>
      <c r="C412" s="600"/>
      <c r="D412" s="614" t="s">
        <v>1863</v>
      </c>
      <c r="E412" s="617" t="s">
        <v>3265</v>
      </c>
      <c r="F412" s="857">
        <v>1149.9212</v>
      </c>
      <c r="G412" s="859" t="s">
        <v>3137</v>
      </c>
    </row>
    <row r="413" spans="1:7" s="333" customFormat="1" ht="24" x14ac:dyDescent="0.2">
      <c r="A413" s="598"/>
      <c r="B413" s="598"/>
      <c r="C413" s="826" t="s">
        <v>2214</v>
      </c>
      <c r="D413" s="598"/>
      <c r="E413" s="855" t="s">
        <v>1162</v>
      </c>
      <c r="F413" s="856">
        <v>3715.2979707999998</v>
      </c>
      <c r="G413" s="855" t="s">
        <v>2215</v>
      </c>
    </row>
    <row r="414" spans="1:7" s="333" customFormat="1" ht="36" x14ac:dyDescent="0.2">
      <c r="A414" s="600"/>
      <c r="B414" s="600"/>
      <c r="C414" s="599" t="s">
        <v>2214</v>
      </c>
      <c r="D414" s="614" t="s">
        <v>2897</v>
      </c>
      <c r="E414" s="617" t="s">
        <v>2158</v>
      </c>
      <c r="F414" s="857">
        <v>3715.2979707999998</v>
      </c>
      <c r="G414" s="859" t="s">
        <v>2961</v>
      </c>
    </row>
    <row r="415" spans="1:7" s="333" customFormat="1" ht="24" x14ac:dyDescent="0.2">
      <c r="A415" s="826" t="s">
        <v>2328</v>
      </c>
      <c r="B415" s="598"/>
      <c r="C415" s="598"/>
      <c r="D415" s="598"/>
      <c r="E415" s="855" t="s">
        <v>947</v>
      </c>
      <c r="F415" s="856">
        <v>66009.233013260004</v>
      </c>
      <c r="G415" s="855" t="s">
        <v>439</v>
      </c>
    </row>
    <row r="416" spans="1:7" s="333" customFormat="1" x14ac:dyDescent="0.2">
      <c r="A416" s="598"/>
      <c r="B416" s="826" t="s">
        <v>685</v>
      </c>
      <c r="C416" s="598"/>
      <c r="D416" s="598"/>
      <c r="E416" s="855" t="s">
        <v>1260</v>
      </c>
      <c r="F416" s="856">
        <v>33543.568148259998</v>
      </c>
      <c r="G416" s="855" t="s">
        <v>859</v>
      </c>
    </row>
    <row r="417" spans="1:7" s="333" customFormat="1" ht="24" x14ac:dyDescent="0.2">
      <c r="A417" s="598"/>
      <c r="B417" s="598"/>
      <c r="C417" s="826" t="s">
        <v>2779</v>
      </c>
      <c r="D417" s="598"/>
      <c r="E417" s="855" t="s">
        <v>2780</v>
      </c>
      <c r="F417" s="856">
        <v>4960.3636484799999</v>
      </c>
      <c r="G417" s="855" t="s">
        <v>2781</v>
      </c>
    </row>
    <row r="418" spans="1:7" s="333" customFormat="1" ht="36" x14ac:dyDescent="0.2">
      <c r="A418" s="599" t="s">
        <v>2328</v>
      </c>
      <c r="B418" s="599" t="s">
        <v>685</v>
      </c>
      <c r="C418" s="599" t="s">
        <v>2779</v>
      </c>
      <c r="D418" s="614" t="s">
        <v>2962</v>
      </c>
      <c r="E418" s="617" t="s">
        <v>2963</v>
      </c>
      <c r="F418" s="857">
        <v>4960.3636484799999</v>
      </c>
      <c r="G418" s="858" t="s">
        <v>2964</v>
      </c>
    </row>
    <row r="419" spans="1:7" s="333" customFormat="1" x14ac:dyDescent="0.2">
      <c r="A419" s="598"/>
      <c r="B419" s="598"/>
      <c r="C419" s="826" t="s">
        <v>2191</v>
      </c>
      <c r="D419" s="598"/>
      <c r="E419" s="855" t="s">
        <v>1084</v>
      </c>
      <c r="F419" s="856">
        <v>28583.20449978</v>
      </c>
      <c r="G419" s="855" t="s">
        <v>1085</v>
      </c>
    </row>
    <row r="420" spans="1:7" s="333" customFormat="1" x14ac:dyDescent="0.2">
      <c r="A420" s="600"/>
      <c r="B420" s="600"/>
      <c r="C420" s="599" t="s">
        <v>2191</v>
      </c>
      <c r="D420" s="614" t="s">
        <v>2955</v>
      </c>
      <c r="E420" s="617" t="s">
        <v>1682</v>
      </c>
      <c r="F420" s="857">
        <v>2399.3154997800002</v>
      </c>
      <c r="G420" s="858" t="s">
        <v>1683</v>
      </c>
    </row>
    <row r="421" spans="1:7" s="333" customFormat="1" x14ac:dyDescent="0.2">
      <c r="A421" s="600"/>
      <c r="B421" s="600"/>
      <c r="C421" s="600"/>
      <c r="D421" s="614" t="s">
        <v>2926</v>
      </c>
      <c r="E421" s="617" t="s">
        <v>1684</v>
      </c>
      <c r="F421" s="857">
        <v>26183.888999999999</v>
      </c>
      <c r="G421" s="858" t="s">
        <v>1685</v>
      </c>
    </row>
    <row r="422" spans="1:7" s="333" customFormat="1" ht="24" x14ac:dyDescent="0.2">
      <c r="A422" s="598"/>
      <c r="B422" s="826" t="s">
        <v>551</v>
      </c>
      <c r="C422" s="598"/>
      <c r="D422" s="598"/>
      <c r="E422" s="855" t="s">
        <v>1261</v>
      </c>
      <c r="F422" s="856">
        <v>32465.664864999999</v>
      </c>
      <c r="G422" s="855" t="s">
        <v>312</v>
      </c>
    </row>
    <row r="423" spans="1:7" s="333" customFormat="1" ht="24" x14ac:dyDescent="0.2">
      <c r="A423" s="598"/>
      <c r="B423" s="598"/>
      <c r="C423" s="826" t="s">
        <v>2189</v>
      </c>
      <c r="D423" s="598"/>
      <c r="E423" s="855" t="s">
        <v>1081</v>
      </c>
      <c r="F423" s="856">
        <v>331.55520000000001</v>
      </c>
      <c r="G423" s="855" t="s">
        <v>614</v>
      </c>
    </row>
    <row r="424" spans="1:7" s="333" customFormat="1" x14ac:dyDescent="0.2">
      <c r="A424" s="600"/>
      <c r="B424" s="599" t="s">
        <v>551</v>
      </c>
      <c r="C424" s="599" t="s">
        <v>2189</v>
      </c>
      <c r="D424" s="614" t="s">
        <v>2934</v>
      </c>
      <c r="E424" s="617" t="s">
        <v>1556</v>
      </c>
      <c r="F424" s="857">
        <v>331.55520000000001</v>
      </c>
      <c r="G424" s="858" t="s">
        <v>1557</v>
      </c>
    </row>
    <row r="425" spans="1:7" s="333" customFormat="1" x14ac:dyDescent="0.2">
      <c r="A425" s="598"/>
      <c r="B425" s="598"/>
      <c r="C425" s="826" t="s">
        <v>2191</v>
      </c>
      <c r="D425" s="598"/>
      <c r="E425" s="855" t="s">
        <v>1084</v>
      </c>
      <c r="F425" s="856">
        <v>31344.7284</v>
      </c>
      <c r="G425" s="855" t="s">
        <v>1085</v>
      </c>
    </row>
    <row r="426" spans="1:7" s="333" customFormat="1" ht="48" x14ac:dyDescent="0.2">
      <c r="A426" s="600"/>
      <c r="B426" s="600"/>
      <c r="C426" s="599" t="s">
        <v>2191</v>
      </c>
      <c r="D426" s="614" t="s">
        <v>2843</v>
      </c>
      <c r="E426" s="617" t="s">
        <v>3152</v>
      </c>
      <c r="F426" s="857">
        <v>31344.7284</v>
      </c>
      <c r="G426" s="858" t="s">
        <v>2965</v>
      </c>
    </row>
    <row r="427" spans="1:7" s="333" customFormat="1" ht="24" x14ac:dyDescent="0.2">
      <c r="A427" s="598"/>
      <c r="B427" s="598"/>
      <c r="C427" s="826" t="s">
        <v>2612</v>
      </c>
      <c r="D427" s="598"/>
      <c r="E427" s="855" t="s">
        <v>2668</v>
      </c>
      <c r="F427" s="856">
        <v>789.38126499999998</v>
      </c>
      <c r="G427" s="855" t="s">
        <v>2669</v>
      </c>
    </row>
    <row r="428" spans="1:7" s="333" customFormat="1" ht="24" x14ac:dyDescent="0.2">
      <c r="A428" s="600"/>
      <c r="B428" s="600"/>
      <c r="C428" s="599" t="s">
        <v>2612</v>
      </c>
      <c r="D428" s="614" t="s">
        <v>2941</v>
      </c>
      <c r="E428" s="617" t="s">
        <v>1686</v>
      </c>
      <c r="F428" s="857">
        <v>377.931265</v>
      </c>
      <c r="G428" s="858" t="s">
        <v>1687</v>
      </c>
    </row>
    <row r="429" spans="1:7" s="333" customFormat="1" ht="36" x14ac:dyDescent="0.2">
      <c r="A429" s="600"/>
      <c r="B429" s="600"/>
      <c r="C429" s="600"/>
      <c r="D429" s="614" t="s">
        <v>2966</v>
      </c>
      <c r="E429" s="617" t="s">
        <v>2611</v>
      </c>
      <c r="F429" s="857">
        <v>411.45</v>
      </c>
      <c r="G429" s="858" t="s">
        <v>2702</v>
      </c>
    </row>
    <row r="430" spans="1:7" s="333" customFormat="1" ht="48" x14ac:dyDescent="0.2">
      <c r="A430" s="826" t="s">
        <v>1852</v>
      </c>
      <c r="B430" s="598"/>
      <c r="C430" s="598"/>
      <c r="D430" s="598"/>
      <c r="E430" s="855" t="s">
        <v>948</v>
      </c>
      <c r="F430" s="856">
        <v>246855.56599462</v>
      </c>
      <c r="G430" s="855" t="s">
        <v>231</v>
      </c>
    </row>
    <row r="431" spans="1:7" s="333" customFormat="1" x14ac:dyDescent="0.2">
      <c r="A431" s="598"/>
      <c r="B431" s="826" t="s">
        <v>685</v>
      </c>
      <c r="C431" s="598"/>
      <c r="D431" s="598"/>
      <c r="E431" s="855" t="s">
        <v>1262</v>
      </c>
      <c r="F431" s="856">
        <v>162469.4460538</v>
      </c>
      <c r="G431" s="855" t="s">
        <v>467</v>
      </c>
    </row>
    <row r="432" spans="1:7" s="333" customFormat="1" ht="24" x14ac:dyDescent="0.2">
      <c r="A432" s="598"/>
      <c r="B432" s="598"/>
      <c r="C432" s="826" t="s">
        <v>2779</v>
      </c>
      <c r="D432" s="598"/>
      <c r="E432" s="855" t="s">
        <v>2780</v>
      </c>
      <c r="F432" s="856">
        <v>377.46469999999999</v>
      </c>
      <c r="G432" s="855" t="s">
        <v>2781</v>
      </c>
    </row>
    <row r="433" spans="1:7" s="333" customFormat="1" ht="24" x14ac:dyDescent="0.2">
      <c r="A433" s="599" t="s">
        <v>1852</v>
      </c>
      <c r="B433" s="599" t="s">
        <v>685</v>
      </c>
      <c r="C433" s="599" t="s">
        <v>2779</v>
      </c>
      <c r="D433" s="614" t="s">
        <v>2967</v>
      </c>
      <c r="E433" s="617" t="s">
        <v>2159</v>
      </c>
      <c r="F433" s="857">
        <v>377.46469999999999</v>
      </c>
      <c r="G433" s="858" t="s">
        <v>2160</v>
      </c>
    </row>
    <row r="434" spans="1:7" s="333" customFormat="1" ht="24" x14ac:dyDescent="0.2">
      <c r="A434" s="598"/>
      <c r="B434" s="598"/>
      <c r="C434" s="826" t="s">
        <v>1079</v>
      </c>
      <c r="D434" s="598"/>
      <c r="E434" s="855" t="s">
        <v>2185</v>
      </c>
      <c r="F434" s="856">
        <v>162091.98135379999</v>
      </c>
      <c r="G434" s="855" t="s">
        <v>75</v>
      </c>
    </row>
    <row r="435" spans="1:7" s="333" customFormat="1" ht="24" x14ac:dyDescent="0.2">
      <c r="A435" s="600"/>
      <c r="B435" s="600"/>
      <c r="C435" s="599" t="s">
        <v>1079</v>
      </c>
      <c r="D435" s="614" t="s">
        <v>2612</v>
      </c>
      <c r="E435" s="617" t="s">
        <v>1999</v>
      </c>
      <c r="F435" s="857">
        <v>22675.095846790002</v>
      </c>
      <c r="G435" s="858" t="s">
        <v>2000</v>
      </c>
    </row>
    <row r="436" spans="1:7" s="333" customFormat="1" ht="24" x14ac:dyDescent="0.2">
      <c r="A436" s="600"/>
      <c r="B436" s="600"/>
      <c r="C436" s="600"/>
      <c r="D436" s="614" t="s">
        <v>2968</v>
      </c>
      <c r="E436" s="617" t="s">
        <v>1688</v>
      </c>
      <c r="F436" s="857">
        <v>115312.4255</v>
      </c>
      <c r="G436" s="858" t="s">
        <v>1689</v>
      </c>
    </row>
    <row r="437" spans="1:7" s="333" customFormat="1" ht="24" x14ac:dyDescent="0.2">
      <c r="A437" s="600"/>
      <c r="B437" s="600"/>
      <c r="C437" s="600"/>
      <c r="D437" s="614" t="s">
        <v>2442</v>
      </c>
      <c r="E437" s="617" t="s">
        <v>2001</v>
      </c>
      <c r="F437" s="857">
        <v>17327.778257009999</v>
      </c>
      <c r="G437" s="858" t="s">
        <v>2969</v>
      </c>
    </row>
    <row r="438" spans="1:7" s="333" customFormat="1" ht="24" x14ac:dyDescent="0.2">
      <c r="A438" s="600"/>
      <c r="B438" s="600"/>
      <c r="C438" s="600"/>
      <c r="D438" s="614" t="s">
        <v>2967</v>
      </c>
      <c r="E438" s="617" t="s">
        <v>2159</v>
      </c>
      <c r="F438" s="857">
        <v>6776.6817499999997</v>
      </c>
      <c r="G438" s="858" t="s">
        <v>2160</v>
      </c>
    </row>
    <row r="439" spans="1:7" s="333" customFormat="1" x14ac:dyDescent="0.2">
      <c r="A439" s="598"/>
      <c r="B439" s="826" t="s">
        <v>224</v>
      </c>
      <c r="C439" s="598"/>
      <c r="D439" s="598"/>
      <c r="E439" s="855" t="s">
        <v>1263</v>
      </c>
      <c r="F439" s="856">
        <v>36525.729693690002</v>
      </c>
      <c r="G439" s="855" t="s">
        <v>650</v>
      </c>
    </row>
    <row r="440" spans="1:7" s="333" customFormat="1" ht="24" x14ac:dyDescent="0.2">
      <c r="A440" s="598"/>
      <c r="B440" s="598"/>
      <c r="C440" s="826" t="s">
        <v>2779</v>
      </c>
      <c r="D440" s="598"/>
      <c r="E440" s="855" t="s">
        <v>2780</v>
      </c>
      <c r="F440" s="856">
        <v>36525.729693690002</v>
      </c>
      <c r="G440" s="855" t="s">
        <v>2781</v>
      </c>
    </row>
    <row r="441" spans="1:7" s="333" customFormat="1" ht="60" x14ac:dyDescent="0.2">
      <c r="A441" s="600"/>
      <c r="B441" s="599" t="s">
        <v>224</v>
      </c>
      <c r="C441" s="599" t="s">
        <v>2779</v>
      </c>
      <c r="D441" s="614" t="s">
        <v>2031</v>
      </c>
      <c r="E441" s="617" t="s">
        <v>3334</v>
      </c>
      <c r="F441" s="857">
        <v>2365.8492999999999</v>
      </c>
      <c r="G441" s="858" t="s">
        <v>3335</v>
      </c>
    </row>
    <row r="442" spans="1:7" s="333" customFormat="1" x14ac:dyDescent="0.2">
      <c r="A442" s="600"/>
      <c r="B442" s="600"/>
      <c r="C442" s="600"/>
      <c r="D442" s="614" t="s">
        <v>2441</v>
      </c>
      <c r="E442" s="617" t="s">
        <v>1690</v>
      </c>
      <c r="F442" s="857">
        <v>21646.778959650001</v>
      </c>
      <c r="G442" s="858" t="s">
        <v>1691</v>
      </c>
    </row>
    <row r="443" spans="1:7" s="333" customFormat="1" ht="24" x14ac:dyDescent="0.2">
      <c r="A443" s="600"/>
      <c r="B443" s="600"/>
      <c r="C443" s="600"/>
      <c r="D443" s="614" t="s">
        <v>2452</v>
      </c>
      <c r="E443" s="617" t="s">
        <v>2002</v>
      </c>
      <c r="F443" s="857">
        <v>12513.10143404</v>
      </c>
      <c r="G443" s="858" t="s">
        <v>2003</v>
      </c>
    </row>
    <row r="444" spans="1:7" s="333" customFormat="1" x14ac:dyDescent="0.2">
      <c r="A444" s="598"/>
      <c r="B444" s="826" t="s">
        <v>345</v>
      </c>
      <c r="C444" s="598"/>
      <c r="D444" s="598"/>
      <c r="E444" s="855" t="s">
        <v>1264</v>
      </c>
      <c r="F444" s="856">
        <v>19277.50721036</v>
      </c>
      <c r="G444" s="855" t="s">
        <v>849</v>
      </c>
    </row>
    <row r="445" spans="1:7" s="333" customFormat="1" ht="24" x14ac:dyDescent="0.2">
      <c r="A445" s="598"/>
      <c r="B445" s="598"/>
      <c r="C445" s="826" t="s">
        <v>2779</v>
      </c>
      <c r="D445" s="598"/>
      <c r="E445" s="855" t="s">
        <v>2780</v>
      </c>
      <c r="F445" s="856">
        <v>19277.50721036</v>
      </c>
      <c r="G445" s="855" t="s">
        <v>2781</v>
      </c>
    </row>
    <row r="446" spans="1:7" s="333" customFormat="1" ht="24" x14ac:dyDescent="0.2">
      <c r="A446" s="600"/>
      <c r="B446" s="599" t="s">
        <v>345</v>
      </c>
      <c r="C446" s="599" t="s">
        <v>2779</v>
      </c>
      <c r="D446" s="614" t="s">
        <v>2443</v>
      </c>
      <c r="E446" s="617" t="s">
        <v>1692</v>
      </c>
      <c r="F446" s="857">
        <v>19277.50721036</v>
      </c>
      <c r="G446" s="858" t="s">
        <v>1693</v>
      </c>
    </row>
    <row r="447" spans="1:7" s="333" customFormat="1" x14ac:dyDescent="0.2">
      <c r="A447" s="598"/>
      <c r="B447" s="826" t="s">
        <v>968</v>
      </c>
      <c r="C447" s="598"/>
      <c r="D447" s="598"/>
      <c r="E447" s="855" t="s">
        <v>1265</v>
      </c>
      <c r="F447" s="856">
        <v>8302.2182063199998</v>
      </c>
      <c r="G447" s="855" t="s">
        <v>468</v>
      </c>
    </row>
    <row r="448" spans="1:7" s="333" customFormat="1" ht="24" x14ac:dyDescent="0.2">
      <c r="A448" s="598"/>
      <c r="B448" s="598"/>
      <c r="C448" s="826" t="s">
        <v>2779</v>
      </c>
      <c r="D448" s="598"/>
      <c r="E448" s="855" t="s">
        <v>2780</v>
      </c>
      <c r="F448" s="856">
        <v>7017.1677780700002</v>
      </c>
      <c r="G448" s="855" t="s">
        <v>2781</v>
      </c>
    </row>
    <row r="449" spans="1:7" s="333" customFormat="1" ht="24" x14ac:dyDescent="0.2">
      <c r="A449" s="600"/>
      <c r="B449" s="599" t="s">
        <v>968</v>
      </c>
      <c r="C449" s="599" t="s">
        <v>2779</v>
      </c>
      <c r="D449" s="614" t="s">
        <v>2970</v>
      </c>
      <c r="E449" s="617" t="s">
        <v>1694</v>
      </c>
      <c r="F449" s="857">
        <v>126.844139</v>
      </c>
      <c r="G449" s="858" t="s">
        <v>1695</v>
      </c>
    </row>
    <row r="450" spans="1:7" s="333" customFormat="1" ht="24" x14ac:dyDescent="0.2">
      <c r="A450" s="600"/>
      <c r="B450" s="600"/>
      <c r="C450" s="600"/>
      <c r="D450" s="614" t="s">
        <v>2971</v>
      </c>
      <c r="E450" s="617" t="s">
        <v>1696</v>
      </c>
      <c r="F450" s="857">
        <v>6392.8922388700003</v>
      </c>
      <c r="G450" s="858" t="s">
        <v>1697</v>
      </c>
    </row>
    <row r="451" spans="1:7" s="333" customFormat="1" ht="48" x14ac:dyDescent="0.2">
      <c r="A451" s="600"/>
      <c r="B451" s="600"/>
      <c r="C451" s="600"/>
      <c r="D451" s="614" t="s">
        <v>2972</v>
      </c>
      <c r="E451" s="617" t="s">
        <v>3153</v>
      </c>
      <c r="F451" s="857">
        <v>497.43140019999998</v>
      </c>
      <c r="G451" s="858" t="s">
        <v>2613</v>
      </c>
    </row>
    <row r="452" spans="1:7" s="333" customFormat="1" ht="24" x14ac:dyDescent="0.2">
      <c r="A452" s="598"/>
      <c r="B452" s="598"/>
      <c r="C452" s="826" t="s">
        <v>2214</v>
      </c>
      <c r="D452" s="598"/>
      <c r="E452" s="855" t="s">
        <v>1162</v>
      </c>
      <c r="F452" s="856">
        <v>1285.0504282500001</v>
      </c>
      <c r="G452" s="855" t="s">
        <v>2215</v>
      </c>
    </row>
    <row r="453" spans="1:7" s="333" customFormat="1" ht="24" x14ac:dyDescent="0.2">
      <c r="A453" s="600"/>
      <c r="B453" s="600"/>
      <c r="C453" s="599" t="s">
        <v>2214</v>
      </c>
      <c r="D453" s="614" t="s">
        <v>2845</v>
      </c>
      <c r="E453" s="617" t="s">
        <v>1266</v>
      </c>
      <c r="F453" s="857">
        <v>1285.0504282500001</v>
      </c>
      <c r="G453" s="858" t="s">
        <v>315</v>
      </c>
    </row>
    <row r="454" spans="1:7" s="333" customFormat="1" x14ac:dyDescent="0.2">
      <c r="A454" s="598"/>
      <c r="B454" s="826" t="s">
        <v>655</v>
      </c>
      <c r="C454" s="598"/>
      <c r="D454" s="598"/>
      <c r="E454" s="855" t="s">
        <v>1267</v>
      </c>
      <c r="F454" s="856">
        <v>7491.9054550000001</v>
      </c>
      <c r="G454" s="855" t="s">
        <v>900</v>
      </c>
    </row>
    <row r="455" spans="1:7" s="333" customFormat="1" ht="24" x14ac:dyDescent="0.2">
      <c r="A455" s="598"/>
      <c r="B455" s="598"/>
      <c r="C455" s="826" t="s">
        <v>1079</v>
      </c>
      <c r="D455" s="598"/>
      <c r="E455" s="855" t="s">
        <v>2185</v>
      </c>
      <c r="F455" s="856">
        <v>4855.5950000000003</v>
      </c>
      <c r="G455" s="855" t="s">
        <v>75</v>
      </c>
    </row>
    <row r="456" spans="1:7" s="333" customFormat="1" ht="24" x14ac:dyDescent="0.2">
      <c r="A456" s="600"/>
      <c r="B456" s="599" t="s">
        <v>655</v>
      </c>
      <c r="C456" s="599" t="s">
        <v>1079</v>
      </c>
      <c r="D456" s="614" t="s">
        <v>2973</v>
      </c>
      <c r="E456" s="617" t="s">
        <v>2004</v>
      </c>
      <c r="F456" s="857">
        <v>4855.5950000000003</v>
      </c>
      <c r="G456" s="858" t="s">
        <v>1766</v>
      </c>
    </row>
    <row r="457" spans="1:7" s="333" customFormat="1" ht="36" x14ac:dyDescent="0.2">
      <c r="A457" s="598"/>
      <c r="B457" s="598"/>
      <c r="C457" s="826" t="s">
        <v>2608</v>
      </c>
      <c r="D457" s="598"/>
      <c r="E457" s="855" t="s">
        <v>2784</v>
      </c>
      <c r="F457" s="856">
        <v>2636.3104549999998</v>
      </c>
      <c r="G457" s="855" t="s">
        <v>2785</v>
      </c>
    </row>
    <row r="458" spans="1:7" s="333" customFormat="1" ht="24" x14ac:dyDescent="0.2">
      <c r="A458" s="600"/>
      <c r="B458" s="600"/>
      <c r="C458" s="599" t="s">
        <v>2608</v>
      </c>
      <c r="D458" s="614" t="s">
        <v>2845</v>
      </c>
      <c r="E458" s="617" t="s">
        <v>2819</v>
      </c>
      <c r="F458" s="857">
        <v>2636.3104549999998</v>
      </c>
      <c r="G458" s="858" t="s">
        <v>2820</v>
      </c>
    </row>
    <row r="459" spans="1:7" s="333" customFormat="1" ht="36" x14ac:dyDescent="0.2">
      <c r="A459" s="598"/>
      <c r="B459" s="826" t="s">
        <v>551</v>
      </c>
      <c r="C459" s="598"/>
      <c r="D459" s="598"/>
      <c r="E459" s="855" t="s">
        <v>2974</v>
      </c>
      <c r="F459" s="856">
        <v>12788.759375449999</v>
      </c>
      <c r="G459" s="855" t="s">
        <v>15</v>
      </c>
    </row>
    <row r="460" spans="1:7" s="333" customFormat="1" ht="24" x14ac:dyDescent="0.2">
      <c r="A460" s="598"/>
      <c r="B460" s="598"/>
      <c r="C460" s="826" t="s">
        <v>2779</v>
      </c>
      <c r="D460" s="598"/>
      <c r="E460" s="855" t="s">
        <v>2780</v>
      </c>
      <c r="F460" s="856">
        <v>58.422591840000003</v>
      </c>
      <c r="G460" s="855" t="s">
        <v>2781</v>
      </c>
    </row>
    <row r="461" spans="1:7" s="333" customFormat="1" x14ac:dyDescent="0.2">
      <c r="A461" s="600"/>
      <c r="B461" s="599" t="s">
        <v>551</v>
      </c>
      <c r="C461" s="599" t="s">
        <v>2779</v>
      </c>
      <c r="D461" s="614" t="s">
        <v>2915</v>
      </c>
      <c r="E461" s="617" t="s">
        <v>2225</v>
      </c>
      <c r="F461" s="857">
        <v>58.422591840000003</v>
      </c>
      <c r="G461" s="858" t="s">
        <v>2226</v>
      </c>
    </row>
    <row r="462" spans="1:7" s="333" customFormat="1" ht="24" x14ac:dyDescent="0.2">
      <c r="A462" s="598"/>
      <c r="B462" s="598"/>
      <c r="C462" s="826" t="s">
        <v>1079</v>
      </c>
      <c r="D462" s="598"/>
      <c r="E462" s="855" t="s">
        <v>2185</v>
      </c>
      <c r="F462" s="856">
        <v>12730.336783610001</v>
      </c>
      <c r="G462" s="855" t="s">
        <v>75</v>
      </c>
    </row>
    <row r="463" spans="1:7" s="333" customFormat="1" ht="36" x14ac:dyDescent="0.2">
      <c r="A463" s="600"/>
      <c r="B463" s="600"/>
      <c r="C463" s="599" t="s">
        <v>1079</v>
      </c>
      <c r="D463" s="614" t="s">
        <v>2841</v>
      </c>
      <c r="E463" s="617" t="s">
        <v>3154</v>
      </c>
      <c r="F463" s="857">
        <v>9917.8849836099998</v>
      </c>
      <c r="G463" s="858" t="s">
        <v>3155</v>
      </c>
    </row>
    <row r="464" spans="1:7" s="333" customFormat="1" ht="24" x14ac:dyDescent="0.2">
      <c r="A464" s="600"/>
      <c r="B464" s="600"/>
      <c r="C464" s="600"/>
      <c r="D464" s="614" t="s">
        <v>1584</v>
      </c>
      <c r="E464" s="617" t="s">
        <v>1209</v>
      </c>
      <c r="F464" s="857">
        <v>0.44180000000000003</v>
      </c>
      <c r="G464" s="858" t="s">
        <v>2854</v>
      </c>
    </row>
    <row r="465" spans="1:7" s="333" customFormat="1" ht="36" x14ac:dyDescent="0.2">
      <c r="A465" s="600"/>
      <c r="B465" s="600"/>
      <c r="C465" s="600"/>
      <c r="D465" s="614" t="s">
        <v>1863</v>
      </c>
      <c r="E465" s="617" t="s">
        <v>3265</v>
      </c>
      <c r="F465" s="857">
        <v>2812.01</v>
      </c>
      <c r="G465" s="858" t="s">
        <v>3266</v>
      </c>
    </row>
    <row r="466" spans="1:7" s="333" customFormat="1" ht="24" x14ac:dyDescent="0.2">
      <c r="A466" s="826" t="s">
        <v>1855</v>
      </c>
      <c r="B466" s="598"/>
      <c r="C466" s="598"/>
      <c r="D466" s="598"/>
      <c r="E466" s="855" t="s">
        <v>949</v>
      </c>
      <c r="F466" s="856">
        <v>25007.080448659999</v>
      </c>
      <c r="G466" s="855" t="s">
        <v>835</v>
      </c>
    </row>
    <row r="467" spans="1:7" s="333" customFormat="1" x14ac:dyDescent="0.2">
      <c r="A467" s="598"/>
      <c r="B467" s="826" t="s">
        <v>685</v>
      </c>
      <c r="C467" s="598"/>
      <c r="D467" s="598"/>
      <c r="E467" s="855" t="s">
        <v>1268</v>
      </c>
      <c r="F467" s="856">
        <v>23464.417748659998</v>
      </c>
      <c r="G467" s="855" t="s">
        <v>877</v>
      </c>
    </row>
    <row r="468" spans="1:7" s="333" customFormat="1" ht="24" x14ac:dyDescent="0.2">
      <c r="A468" s="598"/>
      <c r="B468" s="598"/>
      <c r="C468" s="826" t="s">
        <v>1309</v>
      </c>
      <c r="D468" s="598"/>
      <c r="E468" s="855" t="s">
        <v>2782</v>
      </c>
      <c r="F468" s="856">
        <v>5464.4249328599999</v>
      </c>
      <c r="G468" s="855" t="s">
        <v>2783</v>
      </c>
    </row>
    <row r="469" spans="1:7" s="333" customFormat="1" ht="24" x14ac:dyDescent="0.2">
      <c r="A469" s="599" t="s">
        <v>1855</v>
      </c>
      <c r="B469" s="599" t="s">
        <v>685</v>
      </c>
      <c r="C469" s="599" t="s">
        <v>1309</v>
      </c>
      <c r="D469" s="614" t="s">
        <v>2975</v>
      </c>
      <c r="E469" s="617" t="s">
        <v>2703</v>
      </c>
      <c r="F469" s="857">
        <v>5464.4249328599999</v>
      </c>
      <c r="G469" s="858" t="s">
        <v>2704</v>
      </c>
    </row>
    <row r="470" spans="1:7" s="333" customFormat="1" x14ac:dyDescent="0.2">
      <c r="A470" s="598"/>
      <c r="B470" s="598"/>
      <c r="C470" s="826" t="s">
        <v>2191</v>
      </c>
      <c r="D470" s="598"/>
      <c r="E470" s="855" t="s">
        <v>1084</v>
      </c>
      <c r="F470" s="856">
        <v>114.3522</v>
      </c>
      <c r="G470" s="855" t="s">
        <v>1085</v>
      </c>
    </row>
    <row r="471" spans="1:7" s="333" customFormat="1" ht="36" x14ac:dyDescent="0.2">
      <c r="A471" s="600"/>
      <c r="B471" s="600"/>
      <c r="C471" s="599" t="s">
        <v>2191</v>
      </c>
      <c r="D471" s="614" t="s">
        <v>2976</v>
      </c>
      <c r="E471" s="617" t="s">
        <v>2005</v>
      </c>
      <c r="F471" s="857">
        <v>114.3522</v>
      </c>
      <c r="G471" s="858" t="s">
        <v>1698</v>
      </c>
    </row>
    <row r="472" spans="1:7" s="333" customFormat="1" ht="24" x14ac:dyDescent="0.2">
      <c r="A472" s="598"/>
      <c r="B472" s="598"/>
      <c r="C472" s="826" t="s">
        <v>2612</v>
      </c>
      <c r="D472" s="598"/>
      <c r="E472" s="855" t="s">
        <v>2668</v>
      </c>
      <c r="F472" s="856">
        <v>17885.640615799999</v>
      </c>
      <c r="G472" s="855" t="s">
        <v>2669</v>
      </c>
    </row>
    <row r="473" spans="1:7" s="333" customFormat="1" ht="24" x14ac:dyDescent="0.2">
      <c r="A473" s="600"/>
      <c r="B473" s="600"/>
      <c r="C473" s="599" t="s">
        <v>2612</v>
      </c>
      <c r="D473" s="614" t="s">
        <v>2980</v>
      </c>
      <c r="E473" s="617" t="s">
        <v>3474</v>
      </c>
      <c r="F473" s="857">
        <v>14591.5</v>
      </c>
      <c r="G473" s="858" t="s">
        <v>3336</v>
      </c>
    </row>
    <row r="474" spans="1:7" s="333" customFormat="1" ht="24" x14ac:dyDescent="0.2">
      <c r="A474" s="600"/>
      <c r="B474" s="600"/>
      <c r="C474" s="600"/>
      <c r="D474" s="614" t="s">
        <v>2875</v>
      </c>
      <c r="E474" s="617" t="s">
        <v>1523</v>
      </c>
      <c r="F474" s="857">
        <v>1410.5163</v>
      </c>
      <c r="G474" s="858" t="s">
        <v>2006</v>
      </c>
    </row>
    <row r="475" spans="1:7" s="333" customFormat="1" x14ac:dyDescent="0.2">
      <c r="A475" s="600"/>
      <c r="B475" s="600"/>
      <c r="C475" s="600"/>
      <c r="D475" s="614" t="s">
        <v>2975</v>
      </c>
      <c r="E475" s="617" t="s">
        <v>3475</v>
      </c>
      <c r="F475" s="857">
        <v>1883.6243158</v>
      </c>
      <c r="G475" s="858" t="s">
        <v>3476</v>
      </c>
    </row>
    <row r="476" spans="1:7" s="333" customFormat="1" ht="24" x14ac:dyDescent="0.2">
      <c r="A476" s="598"/>
      <c r="B476" s="826" t="s">
        <v>224</v>
      </c>
      <c r="C476" s="598"/>
      <c r="D476" s="598"/>
      <c r="E476" s="855" t="s">
        <v>1524</v>
      </c>
      <c r="F476" s="856">
        <v>1542.6627000000001</v>
      </c>
      <c r="G476" s="855" t="s">
        <v>1525</v>
      </c>
    </row>
    <row r="477" spans="1:7" s="333" customFormat="1" ht="24" x14ac:dyDescent="0.2">
      <c r="A477" s="598"/>
      <c r="B477" s="598"/>
      <c r="C477" s="826" t="s">
        <v>2612</v>
      </c>
      <c r="D477" s="598"/>
      <c r="E477" s="855" t="s">
        <v>2668</v>
      </c>
      <c r="F477" s="856">
        <v>1542.6627000000001</v>
      </c>
      <c r="G477" s="855" t="s">
        <v>2669</v>
      </c>
    </row>
    <row r="478" spans="1:7" s="333" customFormat="1" ht="36" x14ac:dyDescent="0.2">
      <c r="A478" s="600"/>
      <c r="B478" s="599" t="s">
        <v>224</v>
      </c>
      <c r="C478" s="599" t="s">
        <v>2612</v>
      </c>
      <c r="D478" s="614" t="s">
        <v>2189</v>
      </c>
      <c r="E478" s="617" t="s">
        <v>2614</v>
      </c>
      <c r="F478" s="857">
        <v>1542.6627000000001</v>
      </c>
      <c r="G478" s="858" t="s">
        <v>2977</v>
      </c>
    </row>
    <row r="479" spans="1:7" s="333" customFormat="1" x14ac:dyDescent="0.2">
      <c r="A479" s="826" t="s">
        <v>1856</v>
      </c>
      <c r="B479" s="598"/>
      <c r="C479" s="598"/>
      <c r="D479" s="598"/>
      <c r="E479" s="855" t="s">
        <v>950</v>
      </c>
      <c r="F479" s="856">
        <v>424690.85861942999</v>
      </c>
      <c r="G479" s="855" t="s">
        <v>672</v>
      </c>
    </row>
    <row r="480" spans="1:7" s="333" customFormat="1" x14ac:dyDescent="0.2">
      <c r="A480" s="598"/>
      <c r="B480" s="826" t="s">
        <v>685</v>
      </c>
      <c r="C480" s="598"/>
      <c r="D480" s="598"/>
      <c r="E480" s="855" t="s">
        <v>1269</v>
      </c>
      <c r="F480" s="856">
        <v>318147.49461508001</v>
      </c>
      <c r="G480" s="855" t="s">
        <v>673</v>
      </c>
    </row>
    <row r="481" spans="1:7" s="333" customFormat="1" ht="24" x14ac:dyDescent="0.2">
      <c r="A481" s="598"/>
      <c r="B481" s="598"/>
      <c r="C481" s="826" t="s">
        <v>2612</v>
      </c>
      <c r="D481" s="598"/>
      <c r="E481" s="855" t="s">
        <v>2668</v>
      </c>
      <c r="F481" s="856">
        <v>318147.49461508001</v>
      </c>
      <c r="G481" s="855" t="s">
        <v>2669</v>
      </c>
    </row>
    <row r="482" spans="1:7" s="333" customFormat="1" ht="24" x14ac:dyDescent="0.2">
      <c r="A482" s="599" t="s">
        <v>1856</v>
      </c>
      <c r="B482" s="599" t="s">
        <v>685</v>
      </c>
      <c r="C482" s="599" t="s">
        <v>2612</v>
      </c>
      <c r="D482" s="614" t="s">
        <v>2843</v>
      </c>
      <c r="E482" s="617" t="s">
        <v>1270</v>
      </c>
      <c r="F482" s="857">
        <v>85373.460958080002</v>
      </c>
      <c r="G482" s="858" t="s">
        <v>563</v>
      </c>
    </row>
    <row r="483" spans="1:7" s="333" customFormat="1" ht="48" x14ac:dyDescent="0.2">
      <c r="A483" s="600"/>
      <c r="B483" s="600"/>
      <c r="C483" s="600"/>
      <c r="D483" s="614" t="s">
        <v>2863</v>
      </c>
      <c r="E483" s="617" t="s">
        <v>1699</v>
      </c>
      <c r="F483" s="857">
        <v>200340.93105700001</v>
      </c>
      <c r="G483" s="858" t="s">
        <v>1754</v>
      </c>
    </row>
    <row r="484" spans="1:7" s="333" customFormat="1" ht="24" x14ac:dyDescent="0.2">
      <c r="A484" s="600"/>
      <c r="B484" s="600"/>
      <c r="C484" s="600"/>
      <c r="D484" s="614" t="s">
        <v>2978</v>
      </c>
      <c r="E484" s="617" t="s">
        <v>2007</v>
      </c>
      <c r="F484" s="857">
        <v>32433.102599999998</v>
      </c>
      <c r="G484" s="858" t="s">
        <v>2008</v>
      </c>
    </row>
    <row r="485" spans="1:7" s="333" customFormat="1" x14ac:dyDescent="0.2">
      <c r="A485" s="598"/>
      <c r="B485" s="826" t="s">
        <v>345</v>
      </c>
      <c r="C485" s="598"/>
      <c r="D485" s="598"/>
      <c r="E485" s="855" t="s">
        <v>1271</v>
      </c>
      <c r="F485" s="856">
        <v>12584.0627</v>
      </c>
      <c r="G485" s="855" t="s">
        <v>114</v>
      </c>
    </row>
    <row r="486" spans="1:7" s="333" customFormat="1" ht="24" x14ac:dyDescent="0.2">
      <c r="A486" s="598"/>
      <c r="B486" s="598"/>
      <c r="C486" s="826" t="s">
        <v>2612</v>
      </c>
      <c r="D486" s="598"/>
      <c r="E486" s="855" t="s">
        <v>2668</v>
      </c>
      <c r="F486" s="856">
        <v>12584.0627</v>
      </c>
      <c r="G486" s="855" t="s">
        <v>2669</v>
      </c>
    </row>
    <row r="487" spans="1:7" s="333" customFormat="1" ht="24" x14ac:dyDescent="0.2">
      <c r="A487" s="600"/>
      <c r="B487" s="599" t="s">
        <v>345</v>
      </c>
      <c r="C487" s="599" t="s">
        <v>2612</v>
      </c>
      <c r="D487" s="614" t="s">
        <v>2925</v>
      </c>
      <c r="E487" s="617" t="s">
        <v>1700</v>
      </c>
      <c r="F487" s="857">
        <v>12584.0627</v>
      </c>
      <c r="G487" s="858" t="s">
        <v>1701</v>
      </c>
    </row>
    <row r="488" spans="1:7" s="333" customFormat="1" x14ac:dyDescent="0.2">
      <c r="A488" s="598"/>
      <c r="B488" s="826" t="s">
        <v>619</v>
      </c>
      <c r="C488" s="598"/>
      <c r="D488" s="598"/>
      <c r="E488" s="855" t="s">
        <v>1272</v>
      </c>
      <c r="F488" s="856">
        <v>2893.3389066300001</v>
      </c>
      <c r="G488" s="855" t="s">
        <v>883</v>
      </c>
    </row>
    <row r="489" spans="1:7" s="333" customFormat="1" ht="24" x14ac:dyDescent="0.2">
      <c r="A489" s="598"/>
      <c r="B489" s="598"/>
      <c r="C489" s="826" t="s">
        <v>2612</v>
      </c>
      <c r="D489" s="598"/>
      <c r="E489" s="855" t="s">
        <v>2668</v>
      </c>
      <c r="F489" s="856">
        <v>2893.3389066300001</v>
      </c>
      <c r="G489" s="855" t="s">
        <v>2669</v>
      </c>
    </row>
    <row r="490" spans="1:7" s="333" customFormat="1" x14ac:dyDescent="0.2">
      <c r="A490" s="600"/>
      <c r="B490" s="599" t="s">
        <v>619</v>
      </c>
      <c r="C490" s="599" t="s">
        <v>2612</v>
      </c>
      <c r="D490" s="614" t="s">
        <v>2871</v>
      </c>
      <c r="E490" s="617" t="s">
        <v>2742</v>
      </c>
      <c r="F490" s="857">
        <v>2893.3389066300001</v>
      </c>
      <c r="G490" s="858" t="s">
        <v>2743</v>
      </c>
    </row>
    <row r="491" spans="1:7" s="333" customFormat="1" x14ac:dyDescent="0.2">
      <c r="A491" s="598"/>
      <c r="B491" s="826" t="s">
        <v>968</v>
      </c>
      <c r="C491" s="598"/>
      <c r="D491" s="598"/>
      <c r="E491" s="855" t="s">
        <v>1273</v>
      </c>
      <c r="F491" s="856">
        <v>37552.217482289998</v>
      </c>
      <c r="G491" s="855" t="s">
        <v>188</v>
      </c>
    </row>
    <row r="492" spans="1:7" s="333" customFormat="1" ht="24" x14ac:dyDescent="0.2">
      <c r="A492" s="598"/>
      <c r="B492" s="598"/>
      <c r="C492" s="826" t="s">
        <v>2612</v>
      </c>
      <c r="D492" s="598"/>
      <c r="E492" s="855" t="s">
        <v>2668</v>
      </c>
      <c r="F492" s="856">
        <v>37552.217482289998</v>
      </c>
      <c r="G492" s="855" t="s">
        <v>2669</v>
      </c>
    </row>
    <row r="493" spans="1:7" s="333" customFormat="1" ht="36" x14ac:dyDescent="0.2">
      <c r="A493" s="600"/>
      <c r="B493" s="599" t="s">
        <v>968</v>
      </c>
      <c r="C493" s="599" t="s">
        <v>2612</v>
      </c>
      <c r="D493" s="614" t="s">
        <v>2897</v>
      </c>
      <c r="E493" s="617" t="s">
        <v>1274</v>
      </c>
      <c r="F493" s="857">
        <v>24622.801800000001</v>
      </c>
      <c r="G493" s="858" t="s">
        <v>610</v>
      </c>
    </row>
    <row r="494" spans="1:7" s="333" customFormat="1" ht="60" x14ac:dyDescent="0.2">
      <c r="A494" s="600"/>
      <c r="B494" s="600"/>
      <c r="C494" s="600"/>
      <c r="D494" s="614" t="s">
        <v>1079</v>
      </c>
      <c r="E494" s="617" t="s">
        <v>3026</v>
      </c>
      <c r="F494" s="857">
        <v>6120.3356822899996</v>
      </c>
      <c r="G494" s="858" t="s">
        <v>1808</v>
      </c>
    </row>
    <row r="495" spans="1:7" s="333" customFormat="1" ht="24" x14ac:dyDescent="0.2">
      <c r="A495" s="600"/>
      <c r="B495" s="600"/>
      <c r="C495" s="600"/>
      <c r="D495" s="614" t="s">
        <v>1866</v>
      </c>
      <c r="E495" s="617" t="s">
        <v>2009</v>
      </c>
      <c r="F495" s="857">
        <v>6809.08</v>
      </c>
      <c r="G495" s="858" t="s">
        <v>2010</v>
      </c>
    </row>
    <row r="496" spans="1:7" s="333" customFormat="1" ht="24" x14ac:dyDescent="0.2">
      <c r="A496" s="598"/>
      <c r="B496" s="826" t="s">
        <v>551</v>
      </c>
      <c r="C496" s="598"/>
      <c r="D496" s="598"/>
      <c r="E496" s="855" t="s">
        <v>1275</v>
      </c>
      <c r="F496" s="856">
        <v>53513.744915429997</v>
      </c>
      <c r="G496" s="855" t="s">
        <v>32</v>
      </c>
    </row>
    <row r="497" spans="1:7" s="333" customFormat="1" ht="36" x14ac:dyDescent="0.2">
      <c r="A497" s="598"/>
      <c r="B497" s="598"/>
      <c r="C497" s="826" t="s">
        <v>2608</v>
      </c>
      <c r="D497" s="598"/>
      <c r="E497" s="855" t="s">
        <v>2784</v>
      </c>
      <c r="F497" s="856">
        <v>49813.744915429997</v>
      </c>
      <c r="G497" s="855" t="s">
        <v>2785</v>
      </c>
    </row>
    <row r="498" spans="1:7" s="333" customFormat="1" ht="36" x14ac:dyDescent="0.2">
      <c r="A498" s="600"/>
      <c r="B498" s="599" t="s">
        <v>551</v>
      </c>
      <c r="C498" s="599" t="s">
        <v>2608</v>
      </c>
      <c r="D498" s="614" t="s">
        <v>2843</v>
      </c>
      <c r="E498" s="617" t="s">
        <v>2744</v>
      </c>
      <c r="F498" s="857">
        <v>44783.150687109999</v>
      </c>
      <c r="G498" s="858" t="s">
        <v>2979</v>
      </c>
    </row>
    <row r="499" spans="1:7" s="333" customFormat="1" ht="36" x14ac:dyDescent="0.2">
      <c r="A499" s="600"/>
      <c r="B499" s="600"/>
      <c r="C499" s="600"/>
      <c r="D499" s="614" t="s">
        <v>2848</v>
      </c>
      <c r="E499" s="617" t="s">
        <v>3156</v>
      </c>
      <c r="F499" s="857">
        <v>590.28899999999999</v>
      </c>
      <c r="G499" s="858" t="s">
        <v>3157</v>
      </c>
    </row>
    <row r="500" spans="1:7" s="333" customFormat="1" ht="24" x14ac:dyDescent="0.2">
      <c r="A500" s="600"/>
      <c r="B500" s="600"/>
      <c r="C500" s="600"/>
      <c r="D500" s="614" t="s">
        <v>2980</v>
      </c>
      <c r="E500" s="617" t="s">
        <v>3158</v>
      </c>
      <c r="F500" s="857">
        <v>4440.3052283200004</v>
      </c>
      <c r="G500" s="858" t="s">
        <v>1702</v>
      </c>
    </row>
    <row r="501" spans="1:7" s="333" customFormat="1" ht="48" x14ac:dyDescent="0.2">
      <c r="A501" s="600"/>
      <c r="B501" s="600"/>
      <c r="C501" s="600"/>
      <c r="D501" s="614" t="s">
        <v>2920</v>
      </c>
      <c r="E501" s="617" t="s">
        <v>3477</v>
      </c>
      <c r="F501" s="857">
        <v>0</v>
      </c>
      <c r="G501" s="858" t="s">
        <v>3337</v>
      </c>
    </row>
    <row r="502" spans="1:7" s="333" customFormat="1" ht="48" x14ac:dyDescent="0.2">
      <c r="A502" s="600"/>
      <c r="B502" s="600"/>
      <c r="C502" s="600"/>
      <c r="D502" s="614" t="s">
        <v>2882</v>
      </c>
      <c r="E502" s="617" t="s">
        <v>3478</v>
      </c>
      <c r="F502" s="857">
        <v>0</v>
      </c>
      <c r="G502" s="858" t="s">
        <v>3479</v>
      </c>
    </row>
    <row r="503" spans="1:7" s="333" customFormat="1" ht="24" x14ac:dyDescent="0.2">
      <c r="A503" s="598"/>
      <c r="B503" s="598"/>
      <c r="C503" s="826" t="s">
        <v>2612</v>
      </c>
      <c r="D503" s="598"/>
      <c r="E503" s="855" t="s">
        <v>2668</v>
      </c>
      <c r="F503" s="856">
        <v>3700</v>
      </c>
      <c r="G503" s="855" t="s">
        <v>2669</v>
      </c>
    </row>
    <row r="504" spans="1:7" s="333" customFormat="1" ht="36" x14ac:dyDescent="0.2">
      <c r="A504" s="600"/>
      <c r="B504" s="600"/>
      <c r="C504" s="599" t="s">
        <v>2612</v>
      </c>
      <c r="D504" s="614" t="s">
        <v>2190</v>
      </c>
      <c r="E504" s="617" t="s">
        <v>2615</v>
      </c>
      <c r="F504" s="857">
        <v>3700</v>
      </c>
      <c r="G504" s="858" t="s">
        <v>2616</v>
      </c>
    </row>
    <row r="505" spans="1:7" x14ac:dyDescent="0.2">
      <c r="A505" s="826" t="s">
        <v>1853</v>
      </c>
      <c r="B505" s="598"/>
      <c r="C505" s="598"/>
      <c r="D505" s="598"/>
      <c r="E505" s="855" t="s">
        <v>951</v>
      </c>
      <c r="F505" s="856">
        <v>487743.37342671998</v>
      </c>
      <c r="G505" s="855" t="s">
        <v>57</v>
      </c>
    </row>
    <row r="506" spans="1:7" x14ac:dyDescent="0.2">
      <c r="A506" s="598"/>
      <c r="B506" s="826" t="s">
        <v>685</v>
      </c>
      <c r="C506" s="598"/>
      <c r="D506" s="598"/>
      <c r="E506" s="855" t="s">
        <v>1276</v>
      </c>
      <c r="F506" s="856">
        <v>2452.0108433300002</v>
      </c>
      <c r="G506" s="855" t="s">
        <v>878</v>
      </c>
    </row>
    <row r="507" spans="1:7" ht="24" x14ac:dyDescent="0.2">
      <c r="A507" s="598"/>
      <c r="B507" s="598"/>
      <c r="C507" s="826" t="s">
        <v>2181</v>
      </c>
      <c r="D507" s="598"/>
      <c r="E507" s="855" t="s">
        <v>2182</v>
      </c>
      <c r="F507" s="856">
        <v>1407.18786475</v>
      </c>
      <c r="G507" s="855" t="s">
        <v>641</v>
      </c>
    </row>
    <row r="508" spans="1:7" ht="24" x14ac:dyDescent="0.2">
      <c r="A508" s="599" t="s">
        <v>1853</v>
      </c>
      <c r="B508" s="599" t="s">
        <v>685</v>
      </c>
      <c r="C508" s="599" t="s">
        <v>2181</v>
      </c>
      <c r="D508" s="614" t="s">
        <v>2934</v>
      </c>
      <c r="E508" s="617" t="s">
        <v>2705</v>
      </c>
      <c r="F508" s="857">
        <v>179.85744804999999</v>
      </c>
      <c r="G508" s="858" t="s">
        <v>2706</v>
      </c>
    </row>
    <row r="509" spans="1:7" ht="24" x14ac:dyDescent="0.2">
      <c r="A509" s="600"/>
      <c r="B509" s="600"/>
      <c r="C509" s="600"/>
      <c r="D509" s="614" t="s">
        <v>2981</v>
      </c>
      <c r="E509" s="617" t="s">
        <v>2707</v>
      </c>
      <c r="F509" s="857">
        <v>1227.3304166999999</v>
      </c>
      <c r="G509" s="858" t="s">
        <v>2708</v>
      </c>
    </row>
    <row r="510" spans="1:7" ht="24" x14ac:dyDescent="0.2">
      <c r="A510" s="598"/>
      <c r="B510" s="598"/>
      <c r="C510" s="826" t="s">
        <v>1309</v>
      </c>
      <c r="D510" s="598"/>
      <c r="E510" s="855" t="s">
        <v>2782</v>
      </c>
      <c r="F510" s="856">
        <v>1044.8229785799999</v>
      </c>
      <c r="G510" s="855" t="s">
        <v>2783</v>
      </c>
    </row>
    <row r="511" spans="1:7" ht="24" x14ac:dyDescent="0.2">
      <c r="A511" s="600"/>
      <c r="B511" s="600"/>
      <c r="C511" s="599" t="s">
        <v>1309</v>
      </c>
      <c r="D511" s="614" t="s">
        <v>2936</v>
      </c>
      <c r="E511" s="617" t="s">
        <v>1277</v>
      </c>
      <c r="F511" s="857">
        <v>1044.8229785799999</v>
      </c>
      <c r="G511" s="858" t="s">
        <v>879</v>
      </c>
    </row>
    <row r="512" spans="1:7" ht="24" x14ac:dyDescent="0.2">
      <c r="A512" s="598"/>
      <c r="B512" s="826" t="s">
        <v>345</v>
      </c>
      <c r="C512" s="598"/>
      <c r="D512" s="598"/>
      <c r="E512" s="855" t="s">
        <v>1278</v>
      </c>
      <c r="F512" s="856">
        <v>46082.994760180001</v>
      </c>
      <c r="G512" s="855" t="s">
        <v>1279</v>
      </c>
    </row>
    <row r="513" spans="1:7" ht="24" x14ac:dyDescent="0.2">
      <c r="A513" s="598"/>
      <c r="B513" s="598"/>
      <c r="C513" s="826" t="s">
        <v>2192</v>
      </c>
      <c r="D513" s="598"/>
      <c r="E513" s="855" t="s">
        <v>1086</v>
      </c>
      <c r="F513" s="856">
        <v>46082.994760180001</v>
      </c>
      <c r="G513" s="855" t="s">
        <v>1087</v>
      </c>
    </row>
    <row r="514" spans="1:7" ht="48" x14ac:dyDescent="0.2">
      <c r="A514" s="600"/>
      <c r="B514" s="599" t="s">
        <v>345</v>
      </c>
      <c r="C514" s="599" t="s">
        <v>2192</v>
      </c>
      <c r="D514" s="614" t="s">
        <v>2982</v>
      </c>
      <c r="E514" s="617" t="s">
        <v>3338</v>
      </c>
      <c r="F514" s="857">
        <v>46082.994760180001</v>
      </c>
      <c r="G514" s="858" t="s">
        <v>3339</v>
      </c>
    </row>
    <row r="515" spans="1:7" x14ac:dyDescent="0.2">
      <c r="A515" s="598"/>
      <c r="B515" s="826" t="s">
        <v>551</v>
      </c>
      <c r="C515" s="598"/>
      <c r="D515" s="598"/>
      <c r="E515" s="855" t="s">
        <v>951</v>
      </c>
      <c r="F515" s="856">
        <v>439208.36782321002</v>
      </c>
      <c r="G515" s="855" t="s">
        <v>57</v>
      </c>
    </row>
    <row r="516" spans="1:7" ht="24" x14ac:dyDescent="0.2">
      <c r="A516" s="598"/>
      <c r="B516" s="598"/>
      <c r="C516" s="826" t="s">
        <v>2181</v>
      </c>
      <c r="D516" s="598"/>
      <c r="E516" s="855" t="s">
        <v>2182</v>
      </c>
      <c r="F516" s="856">
        <v>0</v>
      </c>
      <c r="G516" s="855" t="s">
        <v>641</v>
      </c>
    </row>
    <row r="517" spans="1:7" x14ac:dyDescent="0.2">
      <c r="A517" s="600"/>
      <c r="B517" s="599" t="s">
        <v>551</v>
      </c>
      <c r="C517" s="599" t="s">
        <v>2181</v>
      </c>
      <c r="D517" s="614" t="s">
        <v>2880</v>
      </c>
      <c r="E517" s="617" t="s">
        <v>3027</v>
      </c>
      <c r="F517" s="857">
        <v>0</v>
      </c>
      <c r="G517" s="858" t="s">
        <v>3028</v>
      </c>
    </row>
    <row r="518" spans="1:7" ht="24" x14ac:dyDescent="0.2">
      <c r="A518" s="598"/>
      <c r="B518" s="598"/>
      <c r="C518" s="826" t="s">
        <v>1309</v>
      </c>
      <c r="D518" s="598"/>
      <c r="E518" s="855" t="s">
        <v>2782</v>
      </c>
      <c r="F518" s="856">
        <v>6693.7479999999996</v>
      </c>
      <c r="G518" s="855" t="s">
        <v>2783</v>
      </c>
    </row>
    <row r="519" spans="1:7" ht="24" x14ac:dyDescent="0.2">
      <c r="A519" s="600"/>
      <c r="B519" s="600"/>
      <c r="C519" s="599" t="s">
        <v>1309</v>
      </c>
      <c r="D519" s="614" t="s">
        <v>2910</v>
      </c>
      <c r="E519" s="617" t="s">
        <v>3340</v>
      </c>
      <c r="F519" s="857">
        <v>6693.7479999999996</v>
      </c>
      <c r="G519" s="858" t="s">
        <v>3341</v>
      </c>
    </row>
    <row r="520" spans="1:7" x14ac:dyDescent="0.2">
      <c r="A520" s="598"/>
      <c r="B520" s="598"/>
      <c r="C520" s="826" t="s">
        <v>2186</v>
      </c>
      <c r="D520" s="598"/>
      <c r="E520" s="855" t="s">
        <v>2187</v>
      </c>
      <c r="F520" s="856">
        <v>52829.425499999998</v>
      </c>
      <c r="G520" s="855" t="s">
        <v>55</v>
      </c>
    </row>
    <row r="521" spans="1:7" x14ac:dyDescent="0.2">
      <c r="A521" s="600"/>
      <c r="B521" s="600"/>
      <c r="C521" s="599" t="s">
        <v>2186</v>
      </c>
      <c r="D521" s="614" t="s">
        <v>2980</v>
      </c>
      <c r="E521" s="617" t="s">
        <v>2983</v>
      </c>
      <c r="F521" s="857">
        <v>0</v>
      </c>
      <c r="G521" s="858" t="s">
        <v>2984</v>
      </c>
    </row>
    <row r="522" spans="1:7" x14ac:dyDescent="0.2">
      <c r="A522" s="600"/>
      <c r="B522" s="600"/>
      <c r="C522" s="600"/>
      <c r="D522" s="614" t="s">
        <v>2972</v>
      </c>
      <c r="E522" s="617" t="s">
        <v>3159</v>
      </c>
      <c r="F522" s="857">
        <v>3082.1759999999999</v>
      </c>
      <c r="G522" s="858" t="s">
        <v>3160</v>
      </c>
    </row>
    <row r="523" spans="1:7" ht="24" x14ac:dyDescent="0.2">
      <c r="A523" s="600"/>
      <c r="B523" s="600"/>
      <c r="C523" s="600"/>
      <c r="D523" s="614" t="s">
        <v>2220</v>
      </c>
      <c r="E523" s="617" t="s">
        <v>1896</v>
      </c>
      <c r="F523" s="857">
        <v>48074</v>
      </c>
      <c r="G523" s="858" t="s">
        <v>1897</v>
      </c>
    </row>
    <row r="524" spans="1:7" ht="24" x14ac:dyDescent="0.2">
      <c r="A524" s="600"/>
      <c r="B524" s="600"/>
      <c r="C524" s="600"/>
      <c r="D524" s="614" t="s">
        <v>571</v>
      </c>
      <c r="E524" s="617" t="s">
        <v>1823</v>
      </c>
      <c r="F524" s="857">
        <v>1673.2494999999999</v>
      </c>
      <c r="G524" s="858" t="s">
        <v>1824</v>
      </c>
    </row>
    <row r="525" spans="1:7" ht="36" x14ac:dyDescent="0.2">
      <c r="A525" s="598"/>
      <c r="B525" s="598"/>
      <c r="C525" s="826" t="s">
        <v>2608</v>
      </c>
      <c r="D525" s="598"/>
      <c r="E525" s="855" t="s">
        <v>2784</v>
      </c>
      <c r="F525" s="856">
        <v>5322.1763373100002</v>
      </c>
      <c r="G525" s="855" t="s">
        <v>2785</v>
      </c>
    </row>
    <row r="526" spans="1:7" x14ac:dyDescent="0.2">
      <c r="A526" s="600"/>
      <c r="B526" s="600"/>
      <c r="C526" s="599" t="s">
        <v>2608</v>
      </c>
      <c r="D526" s="614" t="s">
        <v>2880</v>
      </c>
      <c r="E526" s="617" t="s">
        <v>1975</v>
      </c>
      <c r="F526" s="857">
        <v>-407.46969998999998</v>
      </c>
      <c r="G526" s="858" t="s">
        <v>1976</v>
      </c>
    </row>
    <row r="527" spans="1:7" ht="24" x14ac:dyDescent="0.2">
      <c r="A527" s="600"/>
      <c r="B527" s="600"/>
      <c r="C527" s="600"/>
      <c r="D527" s="614" t="s">
        <v>571</v>
      </c>
      <c r="E527" s="617" t="s">
        <v>2745</v>
      </c>
      <c r="F527" s="857">
        <v>4109.8720372999996</v>
      </c>
      <c r="G527" s="858" t="s">
        <v>1824</v>
      </c>
    </row>
    <row r="528" spans="1:7" ht="24" x14ac:dyDescent="0.2">
      <c r="A528" s="600"/>
      <c r="B528" s="600"/>
      <c r="C528" s="600"/>
      <c r="D528" s="614" t="s">
        <v>2985</v>
      </c>
      <c r="E528" s="617" t="s">
        <v>1703</v>
      </c>
      <c r="F528" s="857">
        <v>1619.7739999999999</v>
      </c>
      <c r="G528" s="858" t="s">
        <v>1704</v>
      </c>
    </row>
    <row r="529" spans="1:7" ht="24" x14ac:dyDescent="0.2">
      <c r="A529" s="598"/>
      <c r="B529" s="598"/>
      <c r="C529" s="826" t="s">
        <v>2192</v>
      </c>
      <c r="D529" s="598"/>
      <c r="E529" s="855" t="s">
        <v>1086</v>
      </c>
      <c r="F529" s="856">
        <v>353608.77430901001</v>
      </c>
      <c r="G529" s="855" t="s">
        <v>1087</v>
      </c>
    </row>
    <row r="530" spans="1:7" ht="72" x14ac:dyDescent="0.2">
      <c r="A530" s="600"/>
      <c r="B530" s="600"/>
      <c r="C530" s="599" t="s">
        <v>2192</v>
      </c>
      <c r="D530" s="614" t="s">
        <v>2945</v>
      </c>
      <c r="E530" s="617" t="s">
        <v>2890</v>
      </c>
      <c r="F530" s="857">
        <v>0</v>
      </c>
      <c r="G530" s="858" t="s">
        <v>2891</v>
      </c>
    </row>
    <row r="531" spans="1:7" ht="24" x14ac:dyDescent="0.2">
      <c r="A531" s="600"/>
      <c r="B531" s="600"/>
      <c r="C531" s="600"/>
      <c r="D531" s="614" t="s">
        <v>2910</v>
      </c>
      <c r="E531" s="617" t="s">
        <v>1280</v>
      </c>
      <c r="F531" s="857">
        <v>0</v>
      </c>
      <c r="G531" s="858" t="s">
        <v>1281</v>
      </c>
    </row>
    <row r="532" spans="1:7" ht="48" x14ac:dyDescent="0.2">
      <c r="A532" s="600"/>
      <c r="B532" s="600"/>
      <c r="C532" s="600"/>
      <c r="D532" s="614" t="s">
        <v>2986</v>
      </c>
      <c r="E532" s="617" t="s">
        <v>3161</v>
      </c>
      <c r="F532" s="857">
        <v>89810.956600000005</v>
      </c>
      <c r="G532" s="858" t="s">
        <v>3162</v>
      </c>
    </row>
    <row r="533" spans="1:7" ht="60" x14ac:dyDescent="0.2">
      <c r="A533" s="600"/>
      <c r="B533" s="600"/>
      <c r="C533" s="600"/>
      <c r="D533" s="614" t="s">
        <v>1175</v>
      </c>
      <c r="E533" s="617" t="s">
        <v>3163</v>
      </c>
      <c r="F533" s="857">
        <v>17482.419900000001</v>
      </c>
      <c r="G533" s="858" t="s">
        <v>2987</v>
      </c>
    </row>
    <row r="534" spans="1:7" ht="24" x14ac:dyDescent="0.2">
      <c r="A534" s="600"/>
      <c r="B534" s="600"/>
      <c r="C534" s="600"/>
      <c r="D534" s="614" t="s">
        <v>2988</v>
      </c>
      <c r="E534" s="617" t="s">
        <v>3480</v>
      </c>
      <c r="F534" s="857">
        <v>9315.3978090100009</v>
      </c>
      <c r="G534" s="858" t="s">
        <v>3481</v>
      </c>
    </row>
    <row r="535" spans="1:7" ht="60" x14ac:dyDescent="0.2">
      <c r="A535" s="600"/>
      <c r="B535" s="600"/>
      <c r="C535" s="600"/>
      <c r="D535" s="614" t="s">
        <v>2916</v>
      </c>
      <c r="E535" s="617" t="s">
        <v>3482</v>
      </c>
      <c r="F535" s="857">
        <v>237000</v>
      </c>
      <c r="G535" s="858" t="s">
        <v>3342</v>
      </c>
    </row>
    <row r="536" spans="1:7" ht="24" x14ac:dyDescent="0.2">
      <c r="A536" s="598"/>
      <c r="B536" s="598"/>
      <c r="C536" s="826" t="s">
        <v>2612</v>
      </c>
      <c r="D536" s="598"/>
      <c r="E536" s="855" t="s">
        <v>2668</v>
      </c>
      <c r="F536" s="856">
        <v>303.85428682999998</v>
      </c>
      <c r="G536" s="855" t="s">
        <v>2669</v>
      </c>
    </row>
    <row r="537" spans="1:7" ht="24" x14ac:dyDescent="0.2">
      <c r="A537" s="600"/>
      <c r="B537" s="600"/>
      <c r="C537" s="599" t="s">
        <v>2612</v>
      </c>
      <c r="D537" s="614" t="s">
        <v>571</v>
      </c>
      <c r="E537" s="617" t="s">
        <v>1823</v>
      </c>
      <c r="F537" s="857">
        <v>303.85428682999998</v>
      </c>
      <c r="G537" s="858" t="s">
        <v>1824</v>
      </c>
    </row>
    <row r="538" spans="1:7" ht="24" x14ac:dyDescent="0.2">
      <c r="A538" s="598"/>
      <c r="B538" s="598"/>
      <c r="C538" s="826" t="s">
        <v>2214</v>
      </c>
      <c r="D538" s="598"/>
      <c r="E538" s="855" t="s">
        <v>1162</v>
      </c>
      <c r="F538" s="856">
        <v>20450.389390060001</v>
      </c>
      <c r="G538" s="855" t="s">
        <v>2215</v>
      </c>
    </row>
    <row r="539" spans="1:7" ht="36" x14ac:dyDescent="0.2">
      <c r="A539" s="600"/>
      <c r="B539" s="600"/>
      <c r="C539" s="599" t="s">
        <v>2214</v>
      </c>
      <c r="D539" s="614" t="s">
        <v>2848</v>
      </c>
      <c r="E539" s="617" t="s">
        <v>1755</v>
      </c>
      <c r="F539" s="857">
        <v>20450.389390060001</v>
      </c>
      <c r="G539" s="858" t="s">
        <v>1756</v>
      </c>
    </row>
    <row r="540" spans="1:7" x14ac:dyDescent="0.2">
      <c r="A540" s="826" t="s">
        <v>1854</v>
      </c>
      <c r="B540" s="598"/>
      <c r="C540" s="598"/>
      <c r="D540" s="598"/>
      <c r="E540" s="855" t="s">
        <v>952</v>
      </c>
      <c r="F540" s="856">
        <v>702139.19304263999</v>
      </c>
      <c r="G540" s="855" t="s">
        <v>432</v>
      </c>
    </row>
    <row r="541" spans="1:7" x14ac:dyDescent="0.2">
      <c r="A541" s="598"/>
      <c r="B541" s="826" t="s">
        <v>685</v>
      </c>
      <c r="C541" s="598"/>
      <c r="D541" s="598"/>
      <c r="E541" s="855" t="s">
        <v>1282</v>
      </c>
      <c r="F541" s="856">
        <v>702139.19304263999</v>
      </c>
      <c r="G541" s="855" t="s">
        <v>432</v>
      </c>
    </row>
    <row r="542" spans="1:7" x14ac:dyDescent="0.2">
      <c r="A542" s="598"/>
      <c r="B542" s="598"/>
      <c r="C542" s="826" t="s">
        <v>2186</v>
      </c>
      <c r="D542" s="598"/>
      <c r="E542" s="855" t="s">
        <v>2187</v>
      </c>
      <c r="F542" s="856">
        <v>702139.19304263999</v>
      </c>
      <c r="G542" s="855" t="s">
        <v>55</v>
      </c>
    </row>
    <row r="543" spans="1:7" x14ac:dyDescent="0.2">
      <c r="A543" s="599" t="s">
        <v>1854</v>
      </c>
      <c r="B543" s="599" t="s">
        <v>685</v>
      </c>
      <c r="C543" s="599" t="s">
        <v>2186</v>
      </c>
      <c r="D543" s="614" t="s">
        <v>2871</v>
      </c>
      <c r="E543" s="617" t="s">
        <v>1283</v>
      </c>
      <c r="F543" s="857">
        <v>702139.19304263999</v>
      </c>
      <c r="G543" s="858" t="s">
        <v>282</v>
      </c>
    </row>
    <row r="544" spans="1:7" x14ac:dyDescent="0.2">
      <c r="A544" s="826" t="s">
        <v>2298</v>
      </c>
      <c r="B544" s="598"/>
      <c r="C544" s="598"/>
      <c r="D544" s="598"/>
      <c r="E544" s="855" t="s">
        <v>535</v>
      </c>
      <c r="F544" s="856">
        <v>1827589.7420000001</v>
      </c>
      <c r="G544" s="855" t="s">
        <v>50</v>
      </c>
    </row>
    <row r="545" spans="1:7" x14ac:dyDescent="0.2">
      <c r="A545" s="598"/>
      <c r="B545" s="826" t="s">
        <v>685</v>
      </c>
      <c r="C545" s="598"/>
      <c r="D545" s="598"/>
      <c r="E545" s="855" t="s">
        <v>535</v>
      </c>
      <c r="F545" s="856">
        <v>1827589.7420000001</v>
      </c>
      <c r="G545" s="855" t="s">
        <v>50</v>
      </c>
    </row>
    <row r="546" spans="1:7" x14ac:dyDescent="0.2">
      <c r="A546" s="598"/>
      <c r="B546" s="598"/>
      <c r="C546" s="826" t="s">
        <v>2186</v>
      </c>
      <c r="D546" s="598"/>
      <c r="E546" s="855" t="s">
        <v>2187</v>
      </c>
      <c r="F546" s="856">
        <v>1827589.7420000001</v>
      </c>
      <c r="G546" s="855" t="s">
        <v>55</v>
      </c>
    </row>
    <row r="547" spans="1:7" x14ac:dyDescent="0.2">
      <c r="A547" s="599" t="s">
        <v>2298</v>
      </c>
      <c r="B547" s="599" t="s">
        <v>685</v>
      </c>
      <c r="C547" s="599" t="s">
        <v>2186</v>
      </c>
      <c r="D547" s="614" t="s">
        <v>2989</v>
      </c>
      <c r="E547" s="617" t="s">
        <v>476</v>
      </c>
      <c r="F547" s="857">
        <v>1827589.7420000001</v>
      </c>
      <c r="G547" s="858" t="s">
        <v>138</v>
      </c>
    </row>
    <row r="548" spans="1:7" x14ac:dyDescent="0.2">
      <c r="A548" s="771"/>
      <c r="B548" s="771"/>
      <c r="C548" s="771"/>
      <c r="D548" s="824"/>
      <c r="E548" s="861"/>
      <c r="F548" s="824"/>
      <c r="G548" s="862"/>
    </row>
    <row r="549" spans="1:7" x14ac:dyDescent="0.2">
      <c r="A549" s="771"/>
      <c r="B549" s="771"/>
      <c r="C549" s="771"/>
      <c r="D549" s="824"/>
      <c r="E549" s="862"/>
      <c r="F549" s="824"/>
      <c r="G549" s="862"/>
    </row>
    <row r="550" spans="1:7" x14ac:dyDescent="0.2">
      <c r="A550" s="598"/>
      <c r="B550" s="598"/>
      <c r="C550" s="598"/>
      <c r="D550" s="598"/>
      <c r="E550" s="855" t="s">
        <v>838</v>
      </c>
      <c r="F550" s="856">
        <v>270982.54244599998</v>
      </c>
      <c r="G550" s="855" t="s">
        <v>868</v>
      </c>
    </row>
    <row r="551" spans="1:7" x14ac:dyDescent="0.2">
      <c r="A551" s="826" t="s">
        <v>2327</v>
      </c>
      <c r="B551" s="598"/>
      <c r="C551" s="598"/>
      <c r="D551" s="598"/>
      <c r="E551" s="855" t="s">
        <v>945</v>
      </c>
      <c r="F551" s="856">
        <v>19115.833500000001</v>
      </c>
      <c r="G551" s="855" t="s">
        <v>714</v>
      </c>
    </row>
    <row r="552" spans="1:7" x14ac:dyDescent="0.2">
      <c r="A552" s="598"/>
      <c r="B552" s="826" t="s">
        <v>685</v>
      </c>
      <c r="C552" s="598"/>
      <c r="D552" s="598"/>
      <c r="E552" s="855" t="s">
        <v>1252</v>
      </c>
      <c r="F552" s="856">
        <v>17936.8685</v>
      </c>
      <c r="G552" s="855" t="s">
        <v>713</v>
      </c>
    </row>
    <row r="553" spans="1:7" ht="24" x14ac:dyDescent="0.2">
      <c r="A553" s="598"/>
      <c r="B553" s="598"/>
      <c r="C553" s="826" t="s">
        <v>2612</v>
      </c>
      <c r="D553" s="598"/>
      <c r="E553" s="855" t="s">
        <v>2668</v>
      </c>
      <c r="F553" s="856">
        <v>17936.8685</v>
      </c>
      <c r="G553" s="855" t="s">
        <v>2669</v>
      </c>
    </row>
    <row r="554" spans="1:7" ht="48" x14ac:dyDescent="0.2">
      <c r="A554" s="599" t="s">
        <v>2327</v>
      </c>
      <c r="B554" s="599" t="s">
        <v>685</v>
      </c>
      <c r="C554" s="599" t="s">
        <v>2612</v>
      </c>
      <c r="D554" s="614" t="s">
        <v>2848</v>
      </c>
      <c r="E554" s="617" t="s">
        <v>3164</v>
      </c>
      <c r="F554" s="857">
        <v>8564.4945000000007</v>
      </c>
      <c r="G554" s="858" t="s">
        <v>3165</v>
      </c>
    </row>
    <row r="555" spans="1:7" ht="48" x14ac:dyDescent="0.2">
      <c r="A555" s="600"/>
      <c r="B555" s="600"/>
      <c r="C555" s="600"/>
      <c r="D555" s="614" t="s">
        <v>2919</v>
      </c>
      <c r="E555" s="617" t="s">
        <v>3166</v>
      </c>
      <c r="F555" s="857">
        <v>9372.3739999999998</v>
      </c>
      <c r="G555" s="858" t="s">
        <v>2269</v>
      </c>
    </row>
    <row r="556" spans="1:7" x14ac:dyDescent="0.2">
      <c r="A556" s="598"/>
      <c r="B556" s="826" t="s">
        <v>224</v>
      </c>
      <c r="C556" s="598"/>
      <c r="D556" s="598"/>
      <c r="E556" s="855" t="s">
        <v>1253</v>
      </c>
      <c r="F556" s="856">
        <v>1178.9649999999999</v>
      </c>
      <c r="G556" s="855" t="s">
        <v>829</v>
      </c>
    </row>
    <row r="557" spans="1:7" x14ac:dyDescent="0.2">
      <c r="A557" s="598"/>
      <c r="B557" s="598"/>
      <c r="C557" s="826" t="s">
        <v>2191</v>
      </c>
      <c r="D557" s="598"/>
      <c r="E557" s="855" t="s">
        <v>1084</v>
      </c>
      <c r="F557" s="856">
        <v>1178.9649999999999</v>
      </c>
      <c r="G557" s="855" t="s">
        <v>1085</v>
      </c>
    </row>
    <row r="558" spans="1:7" ht="48" x14ac:dyDescent="0.2">
      <c r="A558" s="600"/>
      <c r="B558" s="599" t="s">
        <v>224</v>
      </c>
      <c r="C558" s="599" t="s">
        <v>2191</v>
      </c>
      <c r="D558" s="614" t="s">
        <v>2990</v>
      </c>
      <c r="E558" s="617" t="s">
        <v>3167</v>
      </c>
      <c r="F558" s="857">
        <v>1178.9649999999999</v>
      </c>
      <c r="G558" s="858" t="s">
        <v>2270</v>
      </c>
    </row>
    <row r="559" spans="1:7" ht="48" x14ac:dyDescent="0.2">
      <c r="A559" s="826" t="s">
        <v>1852</v>
      </c>
      <c r="B559" s="598"/>
      <c r="C559" s="598"/>
      <c r="D559" s="598"/>
      <c r="E559" s="855" t="s">
        <v>948</v>
      </c>
      <c r="F559" s="856">
        <v>132908.326</v>
      </c>
      <c r="G559" s="855" t="s">
        <v>231</v>
      </c>
    </row>
    <row r="560" spans="1:7" x14ac:dyDescent="0.2">
      <c r="A560" s="598"/>
      <c r="B560" s="826" t="s">
        <v>685</v>
      </c>
      <c r="C560" s="598"/>
      <c r="D560" s="598"/>
      <c r="E560" s="855" t="s">
        <v>1262</v>
      </c>
      <c r="F560" s="856">
        <v>70000</v>
      </c>
      <c r="G560" s="855" t="s">
        <v>467</v>
      </c>
    </row>
    <row r="561" spans="1:7" ht="24" x14ac:dyDescent="0.2">
      <c r="A561" s="598"/>
      <c r="B561" s="598"/>
      <c r="C561" s="826" t="s">
        <v>1079</v>
      </c>
      <c r="D561" s="598"/>
      <c r="E561" s="855" t="s">
        <v>2185</v>
      </c>
      <c r="F561" s="856">
        <v>70000</v>
      </c>
      <c r="G561" s="855" t="s">
        <v>75</v>
      </c>
    </row>
    <row r="562" spans="1:7" ht="36" x14ac:dyDescent="0.2">
      <c r="A562" s="599" t="s">
        <v>1852</v>
      </c>
      <c r="B562" s="599" t="s">
        <v>685</v>
      </c>
      <c r="C562" s="599" t="s">
        <v>1079</v>
      </c>
      <c r="D562" s="614" t="s">
        <v>2447</v>
      </c>
      <c r="E562" s="617" t="s">
        <v>1898</v>
      </c>
      <c r="F562" s="857">
        <v>70000</v>
      </c>
      <c r="G562" s="858" t="s">
        <v>1899</v>
      </c>
    </row>
    <row r="563" spans="1:7" ht="36" x14ac:dyDescent="0.2">
      <c r="A563" s="598"/>
      <c r="B563" s="826" t="s">
        <v>551</v>
      </c>
      <c r="C563" s="598"/>
      <c r="D563" s="598"/>
      <c r="E563" s="855" t="s">
        <v>2974</v>
      </c>
      <c r="F563" s="856">
        <v>62908.326000000001</v>
      </c>
      <c r="G563" s="855" t="s">
        <v>15</v>
      </c>
    </row>
    <row r="564" spans="1:7" ht="24" x14ac:dyDescent="0.2">
      <c r="A564" s="598"/>
      <c r="B564" s="598"/>
      <c r="C564" s="826" t="s">
        <v>1079</v>
      </c>
      <c r="D564" s="598"/>
      <c r="E564" s="855" t="s">
        <v>2185</v>
      </c>
      <c r="F564" s="856">
        <v>43259.006999999998</v>
      </c>
      <c r="G564" s="855" t="s">
        <v>75</v>
      </c>
    </row>
    <row r="565" spans="1:7" ht="36" x14ac:dyDescent="0.2">
      <c r="A565" s="600"/>
      <c r="B565" s="599" t="s">
        <v>551</v>
      </c>
      <c r="C565" s="599" t="s">
        <v>1079</v>
      </c>
      <c r="D565" s="614" t="s">
        <v>2449</v>
      </c>
      <c r="E565" s="617" t="s">
        <v>3168</v>
      </c>
      <c r="F565" s="857">
        <v>43259.006999999998</v>
      </c>
      <c r="G565" s="858" t="s">
        <v>3169</v>
      </c>
    </row>
    <row r="566" spans="1:7" ht="24" x14ac:dyDescent="0.2">
      <c r="A566" s="598"/>
      <c r="B566" s="598"/>
      <c r="C566" s="826" t="s">
        <v>2192</v>
      </c>
      <c r="D566" s="598"/>
      <c r="E566" s="855" t="s">
        <v>1086</v>
      </c>
      <c r="F566" s="856">
        <v>19649.319</v>
      </c>
      <c r="G566" s="855" t="s">
        <v>1087</v>
      </c>
    </row>
    <row r="567" spans="1:7" ht="36" x14ac:dyDescent="0.2">
      <c r="A567" s="600"/>
      <c r="B567" s="600"/>
      <c r="C567" s="599" t="s">
        <v>2192</v>
      </c>
      <c r="D567" s="614" t="s">
        <v>2940</v>
      </c>
      <c r="E567" s="617" t="s">
        <v>1526</v>
      </c>
      <c r="F567" s="857">
        <v>19649.319</v>
      </c>
      <c r="G567" s="858" t="s">
        <v>1527</v>
      </c>
    </row>
    <row r="568" spans="1:7" ht="24" x14ac:dyDescent="0.2">
      <c r="A568" s="826" t="s">
        <v>1855</v>
      </c>
      <c r="B568" s="598"/>
      <c r="C568" s="598"/>
      <c r="D568" s="598"/>
      <c r="E568" s="855" t="s">
        <v>949</v>
      </c>
      <c r="F568" s="856">
        <v>40000</v>
      </c>
      <c r="G568" s="855" t="s">
        <v>835</v>
      </c>
    </row>
    <row r="569" spans="1:7" x14ac:dyDescent="0.2">
      <c r="A569" s="598"/>
      <c r="B569" s="826" t="s">
        <v>685</v>
      </c>
      <c r="C569" s="598"/>
      <c r="D569" s="598"/>
      <c r="E569" s="855" t="s">
        <v>1268</v>
      </c>
      <c r="F569" s="856">
        <v>40000</v>
      </c>
      <c r="G569" s="855" t="s">
        <v>877</v>
      </c>
    </row>
    <row r="570" spans="1:7" ht="24" x14ac:dyDescent="0.2">
      <c r="A570" s="598"/>
      <c r="B570" s="598"/>
      <c r="C570" s="826" t="s">
        <v>1309</v>
      </c>
      <c r="D570" s="598"/>
      <c r="E570" s="855" t="s">
        <v>2782</v>
      </c>
      <c r="F570" s="856">
        <v>30000</v>
      </c>
      <c r="G570" s="855" t="s">
        <v>2783</v>
      </c>
    </row>
    <row r="571" spans="1:7" ht="48" x14ac:dyDescent="0.2">
      <c r="A571" s="599" t="s">
        <v>1855</v>
      </c>
      <c r="B571" s="599" t="s">
        <v>685</v>
      </c>
      <c r="C571" s="599" t="s">
        <v>1309</v>
      </c>
      <c r="D571" s="614" t="s">
        <v>3170</v>
      </c>
      <c r="E571" s="617" t="s">
        <v>3171</v>
      </c>
      <c r="F571" s="857">
        <v>30000</v>
      </c>
      <c r="G571" s="858" t="s">
        <v>3172</v>
      </c>
    </row>
    <row r="572" spans="1:7" ht="24" x14ac:dyDescent="0.2">
      <c r="A572" s="598"/>
      <c r="B572" s="598"/>
      <c r="C572" s="826" t="s">
        <v>2612</v>
      </c>
      <c r="D572" s="598"/>
      <c r="E572" s="855" t="s">
        <v>2668</v>
      </c>
      <c r="F572" s="856">
        <v>10000</v>
      </c>
      <c r="G572" s="855" t="s">
        <v>2669</v>
      </c>
    </row>
    <row r="573" spans="1:7" ht="60" x14ac:dyDescent="0.2">
      <c r="A573" s="600"/>
      <c r="B573" s="600"/>
      <c r="C573" s="599" t="s">
        <v>2612</v>
      </c>
      <c r="D573" s="614" t="s">
        <v>3173</v>
      </c>
      <c r="E573" s="617" t="s">
        <v>3483</v>
      </c>
      <c r="F573" s="857">
        <v>10000</v>
      </c>
      <c r="G573" s="858" t="s">
        <v>3484</v>
      </c>
    </row>
    <row r="574" spans="1:7" x14ac:dyDescent="0.2">
      <c r="A574" s="826" t="s">
        <v>1856</v>
      </c>
      <c r="B574" s="598"/>
      <c r="C574" s="598"/>
      <c r="D574" s="598"/>
      <c r="E574" s="855" t="s">
        <v>950</v>
      </c>
      <c r="F574" s="856">
        <v>20000</v>
      </c>
      <c r="G574" s="855" t="s">
        <v>672</v>
      </c>
    </row>
    <row r="575" spans="1:7" x14ac:dyDescent="0.2">
      <c r="A575" s="598"/>
      <c r="B575" s="826" t="s">
        <v>968</v>
      </c>
      <c r="C575" s="598"/>
      <c r="D575" s="598"/>
      <c r="E575" s="855" t="s">
        <v>1273</v>
      </c>
      <c r="F575" s="856">
        <v>20000</v>
      </c>
      <c r="G575" s="855" t="s">
        <v>188</v>
      </c>
    </row>
    <row r="576" spans="1:7" ht="24" x14ac:dyDescent="0.2">
      <c r="A576" s="598"/>
      <c r="B576" s="598"/>
      <c r="C576" s="826" t="s">
        <v>2612</v>
      </c>
      <c r="D576" s="598"/>
      <c r="E576" s="855" t="s">
        <v>2668</v>
      </c>
      <c r="F576" s="856">
        <v>20000</v>
      </c>
      <c r="G576" s="855" t="s">
        <v>2669</v>
      </c>
    </row>
    <row r="577" spans="1:7" ht="60" x14ac:dyDescent="0.2">
      <c r="A577" s="599" t="s">
        <v>1856</v>
      </c>
      <c r="B577" s="599" t="s">
        <v>968</v>
      </c>
      <c r="C577" s="599" t="s">
        <v>2612</v>
      </c>
      <c r="D577" s="614" t="s">
        <v>2956</v>
      </c>
      <c r="E577" s="617" t="s">
        <v>3485</v>
      </c>
      <c r="F577" s="857">
        <v>20000</v>
      </c>
      <c r="G577" s="858" t="s">
        <v>3486</v>
      </c>
    </row>
    <row r="578" spans="1:7" x14ac:dyDescent="0.2">
      <c r="A578" s="826" t="s">
        <v>1853</v>
      </c>
      <c r="B578" s="598"/>
      <c r="C578" s="598"/>
      <c r="D578" s="598"/>
      <c r="E578" s="855" t="s">
        <v>951</v>
      </c>
      <c r="F578" s="856">
        <v>58958.382945999998</v>
      </c>
      <c r="G578" s="855" t="s">
        <v>57</v>
      </c>
    </row>
    <row r="579" spans="1:7" ht="24" x14ac:dyDescent="0.2">
      <c r="A579" s="598"/>
      <c r="B579" s="826" t="s">
        <v>345</v>
      </c>
      <c r="C579" s="598"/>
      <c r="D579" s="598"/>
      <c r="E579" s="855" t="s">
        <v>1278</v>
      </c>
      <c r="F579" s="856">
        <v>9311.1239999999998</v>
      </c>
      <c r="G579" s="855" t="s">
        <v>1279</v>
      </c>
    </row>
    <row r="580" spans="1:7" ht="24" x14ac:dyDescent="0.2">
      <c r="A580" s="598"/>
      <c r="B580" s="598"/>
      <c r="C580" s="826" t="s">
        <v>2192</v>
      </c>
      <c r="D580" s="598"/>
      <c r="E580" s="855" t="s">
        <v>1086</v>
      </c>
      <c r="F580" s="856">
        <v>9311.1239999999998</v>
      </c>
      <c r="G580" s="855" t="s">
        <v>1087</v>
      </c>
    </row>
    <row r="581" spans="1:7" ht="60" x14ac:dyDescent="0.2">
      <c r="A581" s="599" t="s">
        <v>1853</v>
      </c>
      <c r="B581" s="599" t="s">
        <v>345</v>
      </c>
      <c r="C581" s="599" t="s">
        <v>2192</v>
      </c>
      <c r="D581" s="614" t="s">
        <v>2991</v>
      </c>
      <c r="E581" s="617" t="s">
        <v>3174</v>
      </c>
      <c r="F581" s="857">
        <v>9311.1239999999998</v>
      </c>
      <c r="G581" s="858" t="s">
        <v>2746</v>
      </c>
    </row>
    <row r="582" spans="1:7" ht="24" x14ac:dyDescent="0.2">
      <c r="A582" s="598"/>
      <c r="B582" s="598"/>
      <c r="C582" s="826" t="s">
        <v>2612</v>
      </c>
      <c r="D582" s="598"/>
      <c r="E582" s="855" t="s">
        <v>2668</v>
      </c>
      <c r="F582" s="856">
        <v>0</v>
      </c>
      <c r="G582" s="855" t="s">
        <v>2669</v>
      </c>
    </row>
    <row r="583" spans="1:7" ht="48" x14ac:dyDescent="0.2">
      <c r="A583" s="600"/>
      <c r="B583" s="600"/>
      <c r="C583" s="599" t="s">
        <v>2612</v>
      </c>
      <c r="D583" s="614" t="s">
        <v>222</v>
      </c>
      <c r="E583" s="617" t="s">
        <v>2992</v>
      </c>
      <c r="F583" s="857">
        <v>0</v>
      </c>
      <c r="G583" s="858" t="s">
        <v>2161</v>
      </c>
    </row>
    <row r="584" spans="1:7" x14ac:dyDescent="0.2">
      <c r="A584" s="598"/>
      <c r="B584" s="826" t="s">
        <v>551</v>
      </c>
      <c r="C584" s="598"/>
      <c r="D584" s="598"/>
      <c r="E584" s="855" t="s">
        <v>951</v>
      </c>
      <c r="F584" s="856">
        <v>49647.258946000002</v>
      </c>
      <c r="G584" s="855" t="s">
        <v>57</v>
      </c>
    </row>
    <row r="585" spans="1:7" x14ac:dyDescent="0.2">
      <c r="A585" s="598"/>
      <c r="B585" s="598"/>
      <c r="C585" s="826" t="s">
        <v>2186</v>
      </c>
      <c r="D585" s="598"/>
      <c r="E585" s="855" t="s">
        <v>2187</v>
      </c>
      <c r="F585" s="856">
        <v>647.25894600000004</v>
      </c>
      <c r="G585" s="855" t="s">
        <v>55</v>
      </c>
    </row>
    <row r="586" spans="1:7" ht="24" x14ac:dyDescent="0.2">
      <c r="A586" s="600"/>
      <c r="B586" s="599" t="s">
        <v>551</v>
      </c>
      <c r="C586" s="599" t="s">
        <v>2186</v>
      </c>
      <c r="D586" s="614" t="s">
        <v>2920</v>
      </c>
      <c r="E586" s="617" t="s">
        <v>789</v>
      </c>
      <c r="F586" s="857">
        <v>647.25894600000004</v>
      </c>
      <c r="G586" s="858" t="s">
        <v>783</v>
      </c>
    </row>
    <row r="587" spans="1:7" ht="24" x14ac:dyDescent="0.2">
      <c r="A587" s="598"/>
      <c r="B587" s="598"/>
      <c r="C587" s="826" t="s">
        <v>2612</v>
      </c>
      <c r="D587" s="598"/>
      <c r="E587" s="855" t="s">
        <v>2668</v>
      </c>
      <c r="F587" s="856">
        <v>49000</v>
      </c>
      <c r="G587" s="855" t="s">
        <v>2669</v>
      </c>
    </row>
    <row r="588" spans="1:7" ht="48" x14ac:dyDescent="0.2">
      <c r="A588" s="600"/>
      <c r="B588" s="600"/>
      <c r="C588" s="599" t="s">
        <v>2612</v>
      </c>
      <c r="D588" s="614" t="s">
        <v>2993</v>
      </c>
      <c r="E588" s="617" t="s">
        <v>2011</v>
      </c>
      <c r="F588" s="857">
        <v>49000</v>
      </c>
      <c r="G588" s="858" t="s">
        <v>2012</v>
      </c>
    </row>
    <row r="589" spans="1:7" x14ac:dyDescent="0.2">
      <c r="A589" s="771"/>
      <c r="B589" s="771"/>
      <c r="C589" s="771"/>
      <c r="D589" s="824"/>
      <c r="E589" s="861"/>
      <c r="F589" s="824"/>
      <c r="G589" s="862"/>
    </row>
    <row r="590" spans="1:7" x14ac:dyDescent="0.2">
      <c r="A590" s="771"/>
      <c r="B590" s="771"/>
      <c r="C590" s="771"/>
      <c r="D590" s="824"/>
      <c r="E590" s="862"/>
      <c r="F590" s="824"/>
      <c r="G590" s="862"/>
    </row>
    <row r="591" spans="1:7" x14ac:dyDescent="0.2">
      <c r="A591" s="598"/>
      <c r="B591" s="598"/>
      <c r="C591" s="598"/>
      <c r="D591" s="598"/>
      <c r="E591" s="855" t="s">
        <v>954</v>
      </c>
      <c r="F591" s="856">
        <v>196121.74344838</v>
      </c>
      <c r="G591" s="855" t="s">
        <v>880</v>
      </c>
    </row>
    <row r="592" spans="1:7" x14ac:dyDescent="0.2">
      <c r="A592" s="826" t="s">
        <v>1851</v>
      </c>
      <c r="B592" s="598"/>
      <c r="C592" s="598"/>
      <c r="D592" s="598"/>
      <c r="E592" s="855" t="s">
        <v>941</v>
      </c>
      <c r="F592" s="856">
        <v>11142.76994238</v>
      </c>
      <c r="G592" s="855" t="s">
        <v>184</v>
      </c>
    </row>
    <row r="593" spans="1:7" x14ac:dyDescent="0.2">
      <c r="A593" s="598"/>
      <c r="B593" s="826" t="s">
        <v>224</v>
      </c>
      <c r="C593" s="598"/>
      <c r="D593" s="598"/>
      <c r="E593" s="855" t="s">
        <v>1196</v>
      </c>
      <c r="F593" s="856">
        <v>11142.76994238</v>
      </c>
      <c r="G593" s="855" t="s">
        <v>642</v>
      </c>
    </row>
    <row r="594" spans="1:7" x14ac:dyDescent="0.2">
      <c r="A594" s="598"/>
      <c r="B594" s="598"/>
      <c r="C594" s="826" t="s">
        <v>2186</v>
      </c>
      <c r="D594" s="598"/>
      <c r="E594" s="855" t="s">
        <v>2187</v>
      </c>
      <c r="F594" s="856">
        <v>11142.76994238</v>
      </c>
      <c r="G594" s="855" t="s">
        <v>55</v>
      </c>
    </row>
    <row r="595" spans="1:7" ht="24" x14ac:dyDescent="0.2">
      <c r="A595" s="599" t="s">
        <v>1851</v>
      </c>
      <c r="B595" s="599" t="s">
        <v>224</v>
      </c>
      <c r="C595" s="599" t="s">
        <v>2186</v>
      </c>
      <c r="D595" s="614" t="s">
        <v>2880</v>
      </c>
      <c r="E595" s="617" t="s">
        <v>1558</v>
      </c>
      <c r="F595" s="857">
        <v>11142.76994238</v>
      </c>
      <c r="G595" s="858" t="s">
        <v>1559</v>
      </c>
    </row>
    <row r="596" spans="1:7" ht="48" x14ac:dyDescent="0.2">
      <c r="A596" s="826" t="s">
        <v>1852</v>
      </c>
      <c r="B596" s="598"/>
      <c r="C596" s="598"/>
      <c r="D596" s="598"/>
      <c r="E596" s="855" t="s">
        <v>948</v>
      </c>
      <c r="F596" s="856">
        <v>39263.826000000001</v>
      </c>
      <c r="G596" s="855" t="s">
        <v>231</v>
      </c>
    </row>
    <row r="597" spans="1:7" x14ac:dyDescent="0.2">
      <c r="A597" s="598"/>
      <c r="B597" s="826" t="s">
        <v>685</v>
      </c>
      <c r="C597" s="598"/>
      <c r="D597" s="598"/>
      <c r="E597" s="855" t="s">
        <v>1262</v>
      </c>
      <c r="F597" s="856">
        <v>34550</v>
      </c>
      <c r="G597" s="855" t="s">
        <v>467</v>
      </c>
    </row>
    <row r="598" spans="1:7" ht="24" x14ac:dyDescent="0.2">
      <c r="A598" s="598"/>
      <c r="B598" s="598"/>
      <c r="C598" s="826" t="s">
        <v>1079</v>
      </c>
      <c r="D598" s="598"/>
      <c r="E598" s="855" t="s">
        <v>2185</v>
      </c>
      <c r="F598" s="856">
        <v>34550</v>
      </c>
      <c r="G598" s="855" t="s">
        <v>75</v>
      </c>
    </row>
    <row r="599" spans="1:7" ht="48" x14ac:dyDescent="0.2">
      <c r="A599" s="599" t="s">
        <v>1852</v>
      </c>
      <c r="B599" s="599" t="s">
        <v>685</v>
      </c>
      <c r="C599" s="599" t="s">
        <v>1079</v>
      </c>
      <c r="D599" s="614" t="s">
        <v>2445</v>
      </c>
      <c r="E599" s="617" t="s">
        <v>2013</v>
      </c>
      <c r="F599" s="857">
        <v>34550</v>
      </c>
      <c r="G599" s="858" t="s">
        <v>2994</v>
      </c>
    </row>
    <row r="600" spans="1:7" x14ac:dyDescent="0.2">
      <c r="A600" s="598"/>
      <c r="B600" s="826" t="s">
        <v>224</v>
      </c>
      <c r="C600" s="598"/>
      <c r="D600" s="598"/>
      <c r="E600" s="855" t="s">
        <v>1263</v>
      </c>
      <c r="F600" s="856">
        <v>4713.826</v>
      </c>
      <c r="G600" s="855" t="s">
        <v>650</v>
      </c>
    </row>
    <row r="601" spans="1:7" ht="24" x14ac:dyDescent="0.2">
      <c r="A601" s="598"/>
      <c r="B601" s="598"/>
      <c r="C601" s="826" t="s">
        <v>2779</v>
      </c>
      <c r="D601" s="598"/>
      <c r="E601" s="855" t="s">
        <v>2780</v>
      </c>
      <c r="F601" s="856">
        <v>4713.826</v>
      </c>
      <c r="G601" s="855" t="s">
        <v>2781</v>
      </c>
    </row>
    <row r="602" spans="1:7" ht="36" x14ac:dyDescent="0.2">
      <c r="A602" s="600"/>
      <c r="B602" s="599" t="s">
        <v>224</v>
      </c>
      <c r="C602" s="599" t="s">
        <v>2779</v>
      </c>
      <c r="D602" s="614" t="s">
        <v>2191</v>
      </c>
      <c r="E602" s="617" t="s">
        <v>1809</v>
      </c>
      <c r="F602" s="857">
        <v>4713.826</v>
      </c>
      <c r="G602" s="858" t="s">
        <v>1810</v>
      </c>
    </row>
    <row r="603" spans="1:7" ht="24" x14ac:dyDescent="0.2">
      <c r="A603" s="826" t="s">
        <v>1855</v>
      </c>
      <c r="B603" s="598"/>
      <c r="C603" s="598"/>
      <c r="D603" s="598"/>
      <c r="E603" s="855" t="s">
        <v>949</v>
      </c>
      <c r="F603" s="856">
        <v>87000</v>
      </c>
      <c r="G603" s="855" t="s">
        <v>835</v>
      </c>
    </row>
    <row r="604" spans="1:7" x14ac:dyDescent="0.2">
      <c r="A604" s="598"/>
      <c r="B604" s="826" t="s">
        <v>685</v>
      </c>
      <c r="C604" s="598"/>
      <c r="D604" s="598"/>
      <c r="E604" s="855" t="s">
        <v>1268</v>
      </c>
      <c r="F604" s="856">
        <v>87000</v>
      </c>
      <c r="G604" s="855" t="s">
        <v>877</v>
      </c>
    </row>
    <row r="605" spans="1:7" ht="24" x14ac:dyDescent="0.2">
      <c r="A605" s="598"/>
      <c r="B605" s="598"/>
      <c r="C605" s="826" t="s">
        <v>1309</v>
      </c>
      <c r="D605" s="598"/>
      <c r="E605" s="855" t="s">
        <v>2782</v>
      </c>
      <c r="F605" s="856">
        <v>29000</v>
      </c>
      <c r="G605" s="855" t="s">
        <v>2783</v>
      </c>
    </row>
    <row r="606" spans="1:7" ht="72" x14ac:dyDescent="0.2">
      <c r="A606" s="599" t="s">
        <v>1855</v>
      </c>
      <c r="B606" s="599" t="s">
        <v>685</v>
      </c>
      <c r="C606" s="599" t="s">
        <v>1309</v>
      </c>
      <c r="D606" s="614" t="s">
        <v>2193</v>
      </c>
      <c r="E606" s="617" t="s">
        <v>2995</v>
      </c>
      <c r="F606" s="857">
        <v>29000</v>
      </c>
      <c r="G606" s="858" t="s">
        <v>2996</v>
      </c>
    </row>
    <row r="607" spans="1:7" ht="24" x14ac:dyDescent="0.2">
      <c r="A607" s="598"/>
      <c r="B607" s="598"/>
      <c r="C607" s="826" t="s">
        <v>2612</v>
      </c>
      <c r="D607" s="598"/>
      <c r="E607" s="855" t="s">
        <v>2668</v>
      </c>
      <c r="F607" s="856">
        <v>58000</v>
      </c>
      <c r="G607" s="855" t="s">
        <v>2669</v>
      </c>
    </row>
    <row r="608" spans="1:7" ht="60" x14ac:dyDescent="0.2">
      <c r="A608" s="600"/>
      <c r="B608" s="600"/>
      <c r="C608" s="599" t="s">
        <v>2612</v>
      </c>
      <c r="D608" s="614" t="s">
        <v>2882</v>
      </c>
      <c r="E608" s="617" t="s">
        <v>3343</v>
      </c>
      <c r="F608" s="857">
        <v>50000</v>
      </c>
      <c r="G608" s="858" t="s">
        <v>3344</v>
      </c>
    </row>
    <row r="609" spans="1:7" ht="72" x14ac:dyDescent="0.2">
      <c r="A609" s="600"/>
      <c r="B609" s="600"/>
      <c r="C609" s="600"/>
      <c r="D609" s="614" t="s">
        <v>2192</v>
      </c>
      <c r="E609" s="617" t="s">
        <v>3487</v>
      </c>
      <c r="F609" s="857">
        <v>8000</v>
      </c>
      <c r="G609" s="858" t="s">
        <v>3488</v>
      </c>
    </row>
    <row r="610" spans="1:7" x14ac:dyDescent="0.2">
      <c r="A610" s="826" t="s">
        <v>1853</v>
      </c>
      <c r="B610" s="598"/>
      <c r="C610" s="598"/>
      <c r="D610" s="598"/>
      <c r="E610" s="855" t="s">
        <v>951</v>
      </c>
      <c r="F610" s="856">
        <v>58715.147506000001</v>
      </c>
      <c r="G610" s="855" t="s">
        <v>57</v>
      </c>
    </row>
    <row r="611" spans="1:7" x14ac:dyDescent="0.2">
      <c r="A611" s="598"/>
      <c r="B611" s="826" t="s">
        <v>685</v>
      </c>
      <c r="C611" s="598"/>
      <c r="D611" s="598"/>
      <c r="E611" s="855" t="s">
        <v>1276</v>
      </c>
      <c r="F611" s="856">
        <v>30000</v>
      </c>
      <c r="G611" s="855" t="s">
        <v>878</v>
      </c>
    </row>
    <row r="612" spans="1:7" ht="24" x14ac:dyDescent="0.2">
      <c r="A612" s="598"/>
      <c r="B612" s="598"/>
      <c r="C612" s="826" t="s">
        <v>2192</v>
      </c>
      <c r="D612" s="598"/>
      <c r="E612" s="855" t="s">
        <v>1086</v>
      </c>
      <c r="F612" s="856">
        <v>30000</v>
      </c>
      <c r="G612" s="855" t="s">
        <v>1087</v>
      </c>
    </row>
    <row r="613" spans="1:7" ht="60" x14ac:dyDescent="0.2">
      <c r="A613" s="599" t="s">
        <v>1853</v>
      </c>
      <c r="B613" s="599" t="s">
        <v>685</v>
      </c>
      <c r="C613" s="599" t="s">
        <v>2192</v>
      </c>
      <c r="D613" s="614" t="s">
        <v>2030</v>
      </c>
      <c r="E613" s="617" t="s">
        <v>3345</v>
      </c>
      <c r="F613" s="857">
        <v>30000</v>
      </c>
      <c r="G613" s="858" t="s">
        <v>3346</v>
      </c>
    </row>
    <row r="614" spans="1:7" ht="24" x14ac:dyDescent="0.2">
      <c r="A614" s="598"/>
      <c r="B614" s="826" t="s">
        <v>345</v>
      </c>
      <c r="C614" s="598"/>
      <c r="D614" s="598"/>
      <c r="E614" s="855" t="s">
        <v>1278</v>
      </c>
      <c r="F614" s="856">
        <v>25999.577506000001</v>
      </c>
      <c r="G614" s="855" t="s">
        <v>1279</v>
      </c>
    </row>
    <row r="615" spans="1:7" ht="24" x14ac:dyDescent="0.2">
      <c r="A615" s="598"/>
      <c r="B615" s="598"/>
      <c r="C615" s="826" t="s">
        <v>2192</v>
      </c>
      <c r="D615" s="598"/>
      <c r="E615" s="855" t="s">
        <v>1086</v>
      </c>
      <c r="F615" s="856">
        <v>25999.577506000001</v>
      </c>
      <c r="G615" s="855" t="s">
        <v>1087</v>
      </c>
    </row>
    <row r="616" spans="1:7" ht="48" x14ac:dyDescent="0.2">
      <c r="A616" s="600"/>
      <c r="B616" s="599" t="s">
        <v>345</v>
      </c>
      <c r="C616" s="599" t="s">
        <v>2192</v>
      </c>
      <c r="D616" s="614" t="s">
        <v>2997</v>
      </c>
      <c r="E616" s="617" t="s">
        <v>3175</v>
      </c>
      <c r="F616" s="857">
        <v>25999.577506000001</v>
      </c>
      <c r="G616" s="858" t="s">
        <v>2617</v>
      </c>
    </row>
    <row r="617" spans="1:7" x14ac:dyDescent="0.2">
      <c r="A617" s="598"/>
      <c r="B617" s="826" t="s">
        <v>551</v>
      </c>
      <c r="C617" s="598"/>
      <c r="D617" s="598"/>
      <c r="E617" s="855" t="s">
        <v>951</v>
      </c>
      <c r="F617" s="856">
        <v>2715.57</v>
      </c>
      <c r="G617" s="855" t="s">
        <v>57</v>
      </c>
    </row>
    <row r="618" spans="1:7" ht="24" x14ac:dyDescent="0.2">
      <c r="A618" s="598"/>
      <c r="B618" s="598"/>
      <c r="C618" s="826" t="s">
        <v>2612</v>
      </c>
      <c r="D618" s="598"/>
      <c r="E618" s="855" t="s">
        <v>2668</v>
      </c>
      <c r="F618" s="856">
        <v>2715.57</v>
      </c>
      <c r="G618" s="855" t="s">
        <v>2669</v>
      </c>
    </row>
    <row r="619" spans="1:7" ht="48" x14ac:dyDescent="0.2">
      <c r="A619" s="600"/>
      <c r="B619" s="599" t="s">
        <v>551</v>
      </c>
      <c r="C619" s="599" t="s">
        <v>2612</v>
      </c>
      <c r="D619" s="614" t="s">
        <v>2869</v>
      </c>
      <c r="E619" s="617" t="s">
        <v>2747</v>
      </c>
      <c r="F619" s="857">
        <v>1270.4179999999999</v>
      </c>
      <c r="G619" s="858" t="s">
        <v>2272</v>
      </c>
    </row>
    <row r="620" spans="1:7" ht="48" x14ac:dyDescent="0.2">
      <c r="A620" s="600"/>
      <c r="B620" s="600"/>
      <c r="C620" s="600"/>
      <c r="D620" s="614" t="s">
        <v>2880</v>
      </c>
      <c r="E620" s="617" t="s">
        <v>2748</v>
      </c>
      <c r="F620" s="857">
        <v>556.84699999999998</v>
      </c>
      <c r="G620" s="858" t="s">
        <v>2749</v>
      </c>
    </row>
    <row r="621" spans="1:7" ht="48" x14ac:dyDescent="0.2">
      <c r="A621" s="600"/>
      <c r="B621" s="600"/>
      <c r="C621" s="600"/>
      <c r="D621" s="614" t="s">
        <v>2901</v>
      </c>
      <c r="E621" s="617" t="s">
        <v>3347</v>
      </c>
      <c r="F621" s="857">
        <v>888.30499999999995</v>
      </c>
      <c r="G621" s="858" t="s">
        <v>3348</v>
      </c>
    </row>
    <row r="622" spans="1:7" s="772" customFormat="1" x14ac:dyDescent="0.2">
      <c r="A622" s="673"/>
      <c r="B622" s="673"/>
      <c r="C622" s="673"/>
      <c r="D622" s="674"/>
      <c r="E622" s="823"/>
      <c r="F622" s="821"/>
      <c r="G622" s="822"/>
    </row>
    <row r="623" spans="1:7" x14ac:dyDescent="0.2">
      <c r="A623" s="273"/>
      <c r="B623" s="273"/>
      <c r="C623" s="273"/>
      <c r="D623" s="273"/>
      <c r="E623" s="273"/>
      <c r="F623" s="763"/>
      <c r="G623" s="273"/>
    </row>
    <row r="624" spans="1:7" x14ac:dyDescent="0.2">
      <c r="A624" s="714" t="s">
        <v>3037</v>
      </c>
      <c r="B624" s="333"/>
      <c r="C624" s="333"/>
      <c r="D624" s="333"/>
    </row>
    <row r="625" spans="1:4" x14ac:dyDescent="0.2">
      <c r="A625" s="714" t="s">
        <v>3036</v>
      </c>
      <c r="B625" s="333"/>
      <c r="C625" s="333"/>
      <c r="D625" s="333"/>
    </row>
  </sheetData>
  <sheetProtection formatCells="0" formatColumns="0" formatRows="0" insertColumns="0" insertRows="0" insertHyperlinks="0" deleteColumns="0" deleteRows="0" sort="0" autoFilter="0"/>
  <mergeCells count="1">
    <mergeCell ref="A2:G2"/>
  </mergeCells>
  <phoneticPr fontId="12" type="noConversion"/>
  <pageMargins left="0.74803149606299213" right="0.19685039370078741" top="0.51181102362204722" bottom="0.31496062992125984" header="0.51181102362204722" footer="0.31496062992125984"/>
  <pageSetup paperSize="9" scale="67"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7" tint="0.59999389629810485"/>
  </sheetPr>
  <dimension ref="A1:F47"/>
  <sheetViews>
    <sheetView view="pageBreakPreview" topLeftCell="A5" zoomScaleNormal="100" zoomScaleSheetLayoutView="100" workbookViewId="0">
      <selection activeCell="B15" sqref="B15"/>
    </sheetView>
  </sheetViews>
  <sheetFormatPr defaultRowHeight="14.25" x14ac:dyDescent="0.2"/>
  <cols>
    <col min="1" max="1" width="18" style="1" customWidth="1"/>
    <col min="2" max="2" width="51.7109375" style="1" customWidth="1"/>
    <col min="3" max="3" width="18" style="1" customWidth="1"/>
    <col min="4" max="4" width="51.7109375" style="1" customWidth="1"/>
    <col min="5" max="5" width="4.7109375" style="1" customWidth="1"/>
    <col min="6" max="6" width="14.140625" style="1" customWidth="1"/>
    <col min="7" max="16384" width="9.140625" style="1"/>
  </cols>
  <sheetData>
    <row r="1" spans="1:6" s="259" customFormat="1" ht="10.7" customHeight="1" x14ac:dyDescent="0.2"/>
    <row r="2" spans="1:6" s="259" customFormat="1" ht="19.7" customHeight="1" x14ac:dyDescent="0.2">
      <c r="A2" s="964" t="s">
        <v>1588</v>
      </c>
      <c r="B2" s="964"/>
      <c r="C2" s="965" t="s">
        <v>759</v>
      </c>
      <c r="D2" s="965"/>
    </row>
    <row r="3" spans="1:6" s="259" customFormat="1" ht="19.7" customHeight="1" x14ac:dyDescent="0.25">
      <c r="A3" s="966" t="s">
        <v>1581</v>
      </c>
      <c r="B3" s="966"/>
      <c r="C3" s="967" t="s">
        <v>850</v>
      </c>
      <c r="D3" s="967"/>
    </row>
    <row r="4" spans="1:6" s="259" customFormat="1" ht="19.7" customHeight="1" x14ac:dyDescent="0.25">
      <c r="A4" s="966" t="s">
        <v>1582</v>
      </c>
      <c r="B4" s="966"/>
      <c r="C4" s="967" t="s">
        <v>1583</v>
      </c>
      <c r="D4" s="967"/>
    </row>
    <row r="5" spans="1:6" s="259" customFormat="1" ht="19.7" customHeight="1" x14ac:dyDescent="0.25">
      <c r="A5" s="966" t="s">
        <v>3563</v>
      </c>
      <c r="B5" s="966"/>
      <c r="C5" s="967" t="s">
        <v>3545</v>
      </c>
      <c r="D5" s="967"/>
    </row>
    <row r="6" spans="1:6" s="259" customFormat="1" ht="19.7" customHeight="1" x14ac:dyDescent="0.2">
      <c r="A6" s="968" t="s">
        <v>87</v>
      </c>
      <c r="B6" s="968"/>
      <c r="C6" s="965" t="s">
        <v>693</v>
      </c>
      <c r="D6" s="965"/>
    </row>
    <row r="7" spans="1:6" s="259" customFormat="1" ht="5.25" customHeight="1" x14ac:dyDescent="0.2"/>
    <row r="8" spans="1:6" s="259" customFormat="1" ht="70.5" customHeight="1" x14ac:dyDescent="0.2">
      <c r="A8" s="260" t="s">
        <v>1859</v>
      </c>
      <c r="B8" s="440" t="s">
        <v>507</v>
      </c>
      <c r="C8" s="440" t="s">
        <v>3460</v>
      </c>
      <c r="D8" s="261" t="s">
        <v>47</v>
      </c>
    </row>
    <row r="9" spans="1:6" s="259" customFormat="1" ht="15" customHeight="1" x14ac:dyDescent="0.2">
      <c r="A9" s="261" t="s">
        <v>685</v>
      </c>
      <c r="B9" s="261" t="s">
        <v>224</v>
      </c>
      <c r="C9" s="261" t="s">
        <v>345</v>
      </c>
      <c r="D9" s="261" t="s">
        <v>619</v>
      </c>
    </row>
    <row r="10" spans="1:6" s="259" customFormat="1" ht="22.5" customHeight="1" x14ac:dyDescent="0.2">
      <c r="A10" s="775"/>
      <c r="B10" s="776" t="s">
        <v>317</v>
      </c>
      <c r="C10" s="919">
        <v>11284259.2318653</v>
      </c>
      <c r="D10" s="776" t="s">
        <v>235</v>
      </c>
      <c r="F10" s="684"/>
    </row>
    <row r="11" spans="1:6" s="259" customFormat="1" ht="28.5" x14ac:dyDescent="0.2">
      <c r="A11" s="828" t="s">
        <v>1584</v>
      </c>
      <c r="B11" s="590" t="s">
        <v>1066</v>
      </c>
      <c r="C11" s="920">
        <v>6095.0775434999996</v>
      </c>
      <c r="D11" s="590" t="s">
        <v>65</v>
      </c>
      <c r="E11" s="685"/>
      <c r="F11" s="684"/>
    </row>
    <row r="12" spans="1:6" s="259" customFormat="1" ht="28.5" x14ac:dyDescent="0.2">
      <c r="A12" s="828" t="s">
        <v>1585</v>
      </c>
      <c r="B12" s="590" t="s">
        <v>2178</v>
      </c>
      <c r="C12" s="920">
        <v>3070.1959290999998</v>
      </c>
      <c r="D12" s="590" t="s">
        <v>158</v>
      </c>
      <c r="E12" s="685"/>
      <c r="F12" s="684"/>
    </row>
    <row r="13" spans="1:6" s="259" customFormat="1" ht="15" x14ac:dyDescent="0.2">
      <c r="A13" s="828" t="s">
        <v>1586</v>
      </c>
      <c r="B13" s="590" t="s">
        <v>1067</v>
      </c>
      <c r="C13" s="920">
        <v>115.85104459999999</v>
      </c>
      <c r="D13" s="590" t="s">
        <v>440</v>
      </c>
      <c r="E13" s="685"/>
      <c r="F13" s="684"/>
    </row>
    <row r="14" spans="1:6" s="259" customFormat="1" ht="28.5" x14ac:dyDescent="0.2">
      <c r="A14" s="828" t="s">
        <v>1732</v>
      </c>
      <c r="B14" s="590" t="s">
        <v>1733</v>
      </c>
      <c r="C14" s="920">
        <v>202.4647731</v>
      </c>
      <c r="D14" s="590" t="s">
        <v>1734</v>
      </c>
      <c r="E14" s="685"/>
      <c r="F14" s="684"/>
    </row>
    <row r="15" spans="1:6" s="259" customFormat="1" ht="28.5" x14ac:dyDescent="0.2">
      <c r="A15" s="828" t="s">
        <v>2031</v>
      </c>
      <c r="B15" s="590" t="s">
        <v>2716</v>
      </c>
      <c r="C15" s="920">
        <v>1535.5198691000001</v>
      </c>
      <c r="D15" s="590" t="s">
        <v>2717</v>
      </c>
      <c r="E15" s="685"/>
      <c r="F15" s="684"/>
    </row>
    <row r="16" spans="1:6" s="259" customFormat="1" ht="28.5" x14ac:dyDescent="0.2">
      <c r="A16" s="828" t="s">
        <v>2179</v>
      </c>
      <c r="B16" s="590" t="s">
        <v>2180</v>
      </c>
      <c r="C16" s="920">
        <v>298812.79842170002</v>
      </c>
      <c r="D16" s="590" t="s">
        <v>156</v>
      </c>
      <c r="E16" s="685"/>
      <c r="F16" s="684"/>
    </row>
    <row r="17" spans="1:6" s="259" customFormat="1" ht="28.5" x14ac:dyDescent="0.2">
      <c r="A17" s="828" t="s">
        <v>2181</v>
      </c>
      <c r="B17" s="590" t="s">
        <v>2182</v>
      </c>
      <c r="C17" s="920">
        <v>71324.361852599992</v>
      </c>
      <c r="D17" s="590" t="s">
        <v>641</v>
      </c>
      <c r="E17" s="685"/>
      <c r="F17" s="684"/>
    </row>
    <row r="18" spans="1:6" s="259" customFormat="1" ht="28.5" x14ac:dyDescent="0.2">
      <c r="A18" s="828" t="s">
        <v>2779</v>
      </c>
      <c r="B18" s="590" t="s">
        <v>2780</v>
      </c>
      <c r="C18" s="920">
        <v>80841.328079500003</v>
      </c>
      <c r="D18" s="590" t="s">
        <v>2781</v>
      </c>
      <c r="E18" s="685"/>
      <c r="F18" s="684"/>
    </row>
    <row r="19" spans="1:6" s="259" customFormat="1" ht="15" x14ac:dyDescent="0.2">
      <c r="A19" s="828" t="s">
        <v>2183</v>
      </c>
      <c r="B19" s="590" t="s">
        <v>2184</v>
      </c>
      <c r="C19" s="920">
        <v>250943.34822710001</v>
      </c>
      <c r="D19" s="590" t="s">
        <v>544</v>
      </c>
      <c r="E19" s="685"/>
      <c r="F19" s="684"/>
    </row>
    <row r="20" spans="1:6" s="259" customFormat="1" ht="28.5" x14ac:dyDescent="0.2">
      <c r="A20" s="828" t="s">
        <v>2718</v>
      </c>
      <c r="B20" s="590" t="s">
        <v>2719</v>
      </c>
      <c r="C20" s="920">
        <v>47626.559283800001</v>
      </c>
      <c r="D20" s="590" t="s">
        <v>2720</v>
      </c>
      <c r="E20" s="685"/>
      <c r="F20" s="684"/>
    </row>
    <row r="21" spans="1:6" s="259" customFormat="1" ht="28.5" x14ac:dyDescent="0.2">
      <c r="A21" s="828" t="s">
        <v>1309</v>
      </c>
      <c r="B21" s="590" t="s">
        <v>2782</v>
      </c>
      <c r="C21" s="920">
        <v>76300.118065500006</v>
      </c>
      <c r="D21" s="590" t="s">
        <v>2783</v>
      </c>
      <c r="E21" s="685"/>
      <c r="F21" s="684"/>
    </row>
    <row r="22" spans="1:6" s="259" customFormat="1" ht="28.5" x14ac:dyDescent="0.2">
      <c r="A22" s="828" t="s">
        <v>1079</v>
      </c>
      <c r="B22" s="590" t="s">
        <v>2185</v>
      </c>
      <c r="C22" s="920">
        <v>328478.94946960005</v>
      </c>
      <c r="D22" s="590" t="s">
        <v>75</v>
      </c>
      <c r="E22" s="685"/>
      <c r="F22" s="684"/>
    </row>
    <row r="23" spans="1:6" s="259" customFormat="1" ht="28.5" x14ac:dyDescent="0.2">
      <c r="A23" s="828" t="s">
        <v>1866</v>
      </c>
      <c r="B23" s="590" t="s">
        <v>1958</v>
      </c>
      <c r="C23" s="920">
        <v>3211785.5414807</v>
      </c>
      <c r="D23" s="590" t="s">
        <v>1959</v>
      </c>
      <c r="E23" s="685"/>
      <c r="F23" s="684"/>
    </row>
    <row r="24" spans="1:6" s="259" customFormat="1" ht="15" x14ac:dyDescent="0.2">
      <c r="A24" s="828" t="s">
        <v>2186</v>
      </c>
      <c r="B24" s="590" t="s">
        <v>2187</v>
      </c>
      <c r="C24" s="920">
        <v>2669737.725296</v>
      </c>
      <c r="D24" s="590" t="s">
        <v>55</v>
      </c>
      <c r="E24" s="685"/>
      <c r="F24" s="684"/>
    </row>
    <row r="25" spans="1:6" s="259" customFormat="1" ht="15" x14ac:dyDescent="0.2">
      <c r="A25" s="828" t="s">
        <v>1080</v>
      </c>
      <c r="B25" s="590" t="s">
        <v>2188</v>
      </c>
      <c r="C25" s="920">
        <v>34615.634112599997</v>
      </c>
      <c r="D25" s="590" t="s">
        <v>250</v>
      </c>
      <c r="E25" s="685"/>
      <c r="F25" s="684"/>
    </row>
    <row r="26" spans="1:6" s="259" customFormat="1" ht="42.75" x14ac:dyDescent="0.2">
      <c r="A26" s="828" t="s">
        <v>2608</v>
      </c>
      <c r="B26" s="590" t="s">
        <v>2784</v>
      </c>
      <c r="C26" s="920">
        <v>60059.491575300002</v>
      </c>
      <c r="D26" s="590" t="s">
        <v>2785</v>
      </c>
      <c r="E26" s="685"/>
      <c r="F26" s="684"/>
    </row>
    <row r="27" spans="1:6" s="259" customFormat="1" ht="28.5" x14ac:dyDescent="0.2">
      <c r="A27" s="828" t="s">
        <v>2189</v>
      </c>
      <c r="B27" s="590" t="s">
        <v>1081</v>
      </c>
      <c r="C27" s="920">
        <v>639538.65760969999</v>
      </c>
      <c r="D27" s="590" t="s">
        <v>614</v>
      </c>
      <c r="E27" s="685"/>
      <c r="F27" s="684"/>
    </row>
    <row r="28" spans="1:6" s="259" customFormat="1" ht="28.5" x14ac:dyDescent="0.2">
      <c r="A28" s="828" t="s">
        <v>1904</v>
      </c>
      <c r="B28" s="590" t="s">
        <v>1905</v>
      </c>
      <c r="C28" s="920">
        <v>1285059.4501285998</v>
      </c>
      <c r="D28" s="590" t="s">
        <v>1906</v>
      </c>
      <c r="E28" s="685"/>
      <c r="F28" s="684"/>
    </row>
    <row r="29" spans="1:6" s="259" customFormat="1" ht="28.5" x14ac:dyDescent="0.2">
      <c r="A29" s="828" t="s">
        <v>2190</v>
      </c>
      <c r="B29" s="590" t="s">
        <v>1082</v>
      </c>
      <c r="C29" s="920">
        <v>79224.995719300001</v>
      </c>
      <c r="D29" s="590" t="s">
        <v>1083</v>
      </c>
      <c r="E29" s="685"/>
      <c r="F29" s="684"/>
    </row>
    <row r="30" spans="1:6" s="259" customFormat="1" ht="15" x14ac:dyDescent="0.2">
      <c r="A30" s="828" t="s">
        <v>2191</v>
      </c>
      <c r="B30" s="590" t="s">
        <v>1084</v>
      </c>
      <c r="C30" s="920">
        <v>63309.024585899999</v>
      </c>
      <c r="D30" s="590" t="s">
        <v>1085</v>
      </c>
      <c r="E30" s="685"/>
      <c r="F30" s="684"/>
    </row>
    <row r="31" spans="1:6" s="259" customFormat="1" ht="28.5" x14ac:dyDescent="0.2">
      <c r="A31" s="828" t="s">
        <v>2192</v>
      </c>
      <c r="B31" s="590" t="s">
        <v>1086</v>
      </c>
      <c r="C31" s="920">
        <v>518926.50761909998</v>
      </c>
      <c r="D31" s="590" t="s">
        <v>1087</v>
      </c>
      <c r="E31" s="685"/>
      <c r="F31" s="684"/>
    </row>
    <row r="32" spans="1:6" s="259" customFormat="1" ht="28.5" x14ac:dyDescent="0.2">
      <c r="A32" s="828" t="s">
        <v>2612</v>
      </c>
      <c r="B32" s="590" t="s">
        <v>2668</v>
      </c>
      <c r="C32" s="920">
        <v>1018696.6852407</v>
      </c>
      <c r="D32" s="590" t="s">
        <v>2669</v>
      </c>
      <c r="E32" s="685"/>
      <c r="F32" s="684"/>
    </row>
    <row r="33" spans="1:6" s="259" customFormat="1" ht="28.5" x14ac:dyDescent="0.2">
      <c r="A33" s="828" t="s">
        <v>2200</v>
      </c>
      <c r="B33" s="590" t="s">
        <v>2201</v>
      </c>
      <c r="C33" s="920">
        <v>1417.4502367</v>
      </c>
      <c r="D33" s="590" t="s">
        <v>2202</v>
      </c>
      <c r="E33" s="685"/>
      <c r="F33" s="684"/>
    </row>
    <row r="34" spans="1:6" s="259" customFormat="1" ht="28.5" x14ac:dyDescent="0.2">
      <c r="A34" s="828" t="s">
        <v>339</v>
      </c>
      <c r="B34" s="590" t="s">
        <v>2203</v>
      </c>
      <c r="C34" s="920">
        <v>313584.29908580001</v>
      </c>
      <c r="D34" s="590" t="s">
        <v>299</v>
      </c>
      <c r="E34" s="685"/>
      <c r="F34" s="684"/>
    </row>
    <row r="35" spans="1:6" s="259" customFormat="1" ht="15" x14ac:dyDescent="0.2">
      <c r="A35" s="828" t="s">
        <v>2204</v>
      </c>
      <c r="B35" s="590" t="s">
        <v>1160</v>
      </c>
      <c r="C35" s="920">
        <v>44027.089228799996</v>
      </c>
      <c r="D35" s="590" t="s">
        <v>243</v>
      </c>
      <c r="E35" s="685"/>
      <c r="F35" s="684"/>
    </row>
    <row r="36" spans="1:6" s="259" customFormat="1" ht="15" x14ac:dyDescent="0.2">
      <c r="A36" s="828" t="s">
        <v>2205</v>
      </c>
      <c r="B36" s="590" t="s">
        <v>2206</v>
      </c>
      <c r="C36" s="920">
        <v>29229.442006499998</v>
      </c>
      <c r="D36" s="590" t="s">
        <v>319</v>
      </c>
      <c r="E36" s="685"/>
      <c r="F36" s="684"/>
    </row>
    <row r="37" spans="1:6" s="259" customFormat="1" ht="28.5" x14ac:dyDescent="0.2">
      <c r="A37" s="828" t="s">
        <v>2792</v>
      </c>
      <c r="B37" s="590" t="s">
        <v>2793</v>
      </c>
      <c r="C37" s="920">
        <v>4202.3425367999998</v>
      </c>
      <c r="D37" s="590" t="s">
        <v>2794</v>
      </c>
      <c r="E37" s="685"/>
      <c r="F37" s="684"/>
    </row>
    <row r="38" spans="1:6" s="259" customFormat="1" ht="42.75" x14ac:dyDescent="0.2">
      <c r="A38" s="828" t="s">
        <v>2795</v>
      </c>
      <c r="B38" s="590" t="s">
        <v>2796</v>
      </c>
      <c r="C38" s="920">
        <v>14026.7756735</v>
      </c>
      <c r="D38" s="590" t="s">
        <v>2797</v>
      </c>
      <c r="E38" s="685"/>
      <c r="F38" s="684"/>
    </row>
    <row r="39" spans="1:6" s="259" customFormat="1" ht="28.5" x14ac:dyDescent="0.2">
      <c r="A39" s="828" t="s">
        <v>3055</v>
      </c>
      <c r="B39" s="590" t="s">
        <v>3107</v>
      </c>
      <c r="C39" s="920">
        <v>4679.6981627000005</v>
      </c>
      <c r="D39" s="590" t="s">
        <v>3056</v>
      </c>
      <c r="E39" s="685"/>
      <c r="F39" s="684"/>
    </row>
    <row r="40" spans="1:6" s="259" customFormat="1" ht="28.5" x14ac:dyDescent="0.2">
      <c r="A40" s="828" t="s">
        <v>2207</v>
      </c>
      <c r="B40" s="590" t="s">
        <v>2208</v>
      </c>
      <c r="C40" s="920">
        <v>363.33473029999999</v>
      </c>
      <c r="D40" s="590" t="s">
        <v>2209</v>
      </c>
      <c r="E40" s="685"/>
      <c r="F40" s="684"/>
    </row>
    <row r="41" spans="1:6" s="259" customFormat="1" ht="28.5" x14ac:dyDescent="0.2">
      <c r="A41" s="828" t="s">
        <v>2210</v>
      </c>
      <c r="B41" s="590" t="s">
        <v>2211</v>
      </c>
      <c r="C41" s="920">
        <v>18321.724477699998</v>
      </c>
      <c r="D41" s="590" t="s">
        <v>1161</v>
      </c>
      <c r="E41" s="685"/>
      <c r="F41" s="684"/>
    </row>
    <row r="42" spans="1:6" ht="28.5" x14ac:dyDescent="0.2">
      <c r="A42" s="828" t="s">
        <v>2212</v>
      </c>
      <c r="B42" s="590" t="s">
        <v>1962</v>
      </c>
      <c r="C42" s="920">
        <v>1746.7995129000001</v>
      </c>
      <c r="D42" s="590" t="s">
        <v>21</v>
      </c>
      <c r="E42" s="685"/>
      <c r="F42" s="684"/>
    </row>
    <row r="43" spans="1:6" ht="28.5" x14ac:dyDescent="0.2">
      <c r="A43" s="828" t="s">
        <v>2213</v>
      </c>
      <c r="B43" s="590" t="s">
        <v>1886</v>
      </c>
      <c r="C43" s="920">
        <v>9791.7924934000002</v>
      </c>
      <c r="D43" s="590" t="s">
        <v>1887</v>
      </c>
      <c r="E43" s="685"/>
      <c r="F43" s="684"/>
    </row>
    <row r="44" spans="1:6" ht="28.5" x14ac:dyDescent="0.2">
      <c r="A44" s="829" t="s">
        <v>2214</v>
      </c>
      <c r="B44" s="666" t="s">
        <v>1162</v>
      </c>
      <c r="C44" s="921">
        <v>96568.197794499996</v>
      </c>
      <c r="D44" s="666" t="s">
        <v>2215</v>
      </c>
      <c r="E44" s="685"/>
      <c r="F44" s="684"/>
    </row>
    <row r="46" spans="1:6" x14ac:dyDescent="0.2">
      <c r="A46" s="667" t="s">
        <v>3037</v>
      </c>
    </row>
    <row r="47" spans="1:6" x14ac:dyDescent="0.2">
      <c r="A47" s="667" t="s">
        <v>3036</v>
      </c>
    </row>
  </sheetData>
  <sheetProtection formatCells="0" formatColumns="0" formatRows="0" insertColumns="0" insertRows="0" insertHyperlinks="0" deleteColumns="0" deleteRows="0" autoFilter="0"/>
  <mergeCells count="10">
    <mergeCell ref="A2:B2"/>
    <mergeCell ref="C2:D2"/>
    <mergeCell ref="A3:B3"/>
    <mergeCell ref="C3:D3"/>
    <mergeCell ref="A6:B6"/>
    <mergeCell ref="C6:D6"/>
    <mergeCell ref="A4:B4"/>
    <mergeCell ref="C4:D4"/>
    <mergeCell ref="A5:B5"/>
    <mergeCell ref="C5:D5"/>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7" tint="0.59999389629810485"/>
  </sheetPr>
  <dimension ref="A1:H103"/>
  <sheetViews>
    <sheetView view="pageBreakPreview" zoomScale="115" zoomScaleNormal="100" zoomScaleSheetLayoutView="115" workbookViewId="0">
      <selection activeCell="E4" sqref="E4"/>
    </sheetView>
  </sheetViews>
  <sheetFormatPr defaultRowHeight="11.25" x14ac:dyDescent="0.2"/>
  <cols>
    <col min="1" max="3" width="5" style="69" customWidth="1"/>
    <col min="4" max="4" width="33.28515625" style="69" customWidth="1"/>
    <col min="5" max="5" width="13" style="69" customWidth="1"/>
    <col min="6" max="6" width="33.28515625" style="69" customWidth="1"/>
    <col min="7" max="7" width="4.7109375" style="69" customWidth="1"/>
    <col min="8" max="16384" width="9.140625" style="69"/>
  </cols>
  <sheetData>
    <row r="1" spans="1:8" s="842" customFormat="1" ht="78.95" customHeight="1" x14ac:dyDescent="0.2">
      <c r="A1" s="970" t="s">
        <v>3564</v>
      </c>
      <c r="B1" s="970"/>
      <c r="C1" s="970"/>
      <c r="D1" s="970"/>
      <c r="E1" s="969" t="s">
        <v>3565</v>
      </c>
      <c r="F1" s="969"/>
    </row>
    <row r="2" spans="1:8" s="842" customFormat="1" ht="10.5" customHeight="1" x14ac:dyDescent="0.2"/>
    <row r="3" spans="1:8" s="842" customFormat="1" ht="54.75" customHeight="1" x14ac:dyDescent="0.2">
      <c r="A3" s="276" t="s">
        <v>1172</v>
      </c>
      <c r="B3" s="276" t="s">
        <v>1173</v>
      </c>
      <c r="C3" s="276" t="s">
        <v>1284</v>
      </c>
      <c r="D3" s="334" t="s">
        <v>507</v>
      </c>
      <c r="E3" s="334" t="s">
        <v>3489</v>
      </c>
      <c r="F3" s="275" t="s">
        <v>47</v>
      </c>
    </row>
    <row r="4" spans="1:8" s="842" customFormat="1" ht="12.75" customHeight="1" x14ac:dyDescent="0.2">
      <c r="A4" s="275" t="s">
        <v>685</v>
      </c>
      <c r="B4" s="275" t="s">
        <v>224</v>
      </c>
      <c r="C4" s="275" t="s">
        <v>345</v>
      </c>
      <c r="D4" s="277" t="s">
        <v>619</v>
      </c>
      <c r="E4" s="275" t="s">
        <v>968</v>
      </c>
      <c r="F4" s="275" t="s">
        <v>655</v>
      </c>
    </row>
    <row r="5" spans="1:8" s="278" customFormat="1" x14ac:dyDescent="0.2">
      <c r="A5" s="777"/>
      <c r="B5" s="777"/>
      <c r="C5" s="777"/>
      <c r="D5" s="778" t="s">
        <v>317</v>
      </c>
      <c r="E5" s="779">
        <v>11284259.231865432</v>
      </c>
      <c r="F5" s="778" t="s">
        <v>235</v>
      </c>
      <c r="H5" s="678"/>
    </row>
    <row r="6" spans="1:8" s="278" customFormat="1" x14ac:dyDescent="0.2">
      <c r="A6" s="792" t="s">
        <v>685</v>
      </c>
      <c r="B6" s="793"/>
      <c r="C6" s="793"/>
      <c r="D6" s="794" t="s">
        <v>601</v>
      </c>
      <c r="E6" s="795">
        <v>10100448.9469264</v>
      </c>
      <c r="F6" s="794" t="s">
        <v>346</v>
      </c>
    </row>
    <row r="7" spans="1:8" s="278" customFormat="1" x14ac:dyDescent="0.2">
      <c r="A7" s="796" t="s">
        <v>1285</v>
      </c>
      <c r="B7" s="797" t="s">
        <v>570</v>
      </c>
      <c r="C7" s="793"/>
      <c r="D7" s="798" t="s">
        <v>602</v>
      </c>
      <c r="E7" s="799">
        <v>469803.30951719999</v>
      </c>
      <c r="F7" s="798" t="s">
        <v>368</v>
      </c>
    </row>
    <row r="8" spans="1:8" s="278" customFormat="1" x14ac:dyDescent="0.2">
      <c r="A8" s="800" t="s">
        <v>685</v>
      </c>
      <c r="B8" s="800" t="s">
        <v>570</v>
      </c>
      <c r="C8" s="801" t="s">
        <v>1069</v>
      </c>
      <c r="D8" s="802" t="s">
        <v>1353</v>
      </c>
      <c r="E8" s="803">
        <v>363015.96536595002</v>
      </c>
      <c r="F8" s="802" t="s">
        <v>860</v>
      </c>
    </row>
    <row r="9" spans="1:8" s="278" customFormat="1" x14ac:dyDescent="0.2">
      <c r="A9" s="800" t="s">
        <v>685</v>
      </c>
      <c r="B9" s="804"/>
      <c r="C9" s="801" t="s">
        <v>1071</v>
      </c>
      <c r="D9" s="802" t="s">
        <v>856</v>
      </c>
      <c r="E9" s="803">
        <v>51226.908264240003</v>
      </c>
      <c r="F9" s="802" t="s">
        <v>637</v>
      </c>
    </row>
    <row r="10" spans="1:8" s="278" customFormat="1" x14ac:dyDescent="0.2">
      <c r="A10" s="800" t="s">
        <v>685</v>
      </c>
      <c r="B10" s="804"/>
      <c r="C10" s="801" t="s">
        <v>1286</v>
      </c>
      <c r="D10" s="802" t="s">
        <v>857</v>
      </c>
      <c r="E10" s="803">
        <v>55538.204159109999</v>
      </c>
      <c r="F10" s="802" t="s">
        <v>129</v>
      </c>
    </row>
    <row r="11" spans="1:8" s="278" customFormat="1" ht="22.5" x14ac:dyDescent="0.2">
      <c r="A11" s="800" t="s">
        <v>685</v>
      </c>
      <c r="B11" s="804"/>
      <c r="C11" s="801" t="s">
        <v>1287</v>
      </c>
      <c r="D11" s="802" t="s">
        <v>1705</v>
      </c>
      <c r="E11" s="803">
        <v>22.231727899999999</v>
      </c>
      <c r="F11" s="802" t="s">
        <v>1706</v>
      </c>
    </row>
    <row r="12" spans="1:8" s="278" customFormat="1" x14ac:dyDescent="0.2">
      <c r="A12" s="796" t="s">
        <v>1285</v>
      </c>
      <c r="B12" s="797" t="s">
        <v>571</v>
      </c>
      <c r="C12" s="793"/>
      <c r="D12" s="798" t="s">
        <v>1174</v>
      </c>
      <c r="E12" s="799">
        <v>22699.024877380001</v>
      </c>
      <c r="F12" s="798" t="s">
        <v>567</v>
      </c>
    </row>
    <row r="13" spans="1:8" s="278" customFormat="1" x14ac:dyDescent="0.2">
      <c r="A13" s="800" t="s">
        <v>685</v>
      </c>
      <c r="B13" s="800" t="s">
        <v>571</v>
      </c>
      <c r="C13" s="801" t="s">
        <v>1074</v>
      </c>
      <c r="D13" s="802" t="s">
        <v>530</v>
      </c>
      <c r="E13" s="803">
        <v>9667.4338482700005</v>
      </c>
      <c r="F13" s="802" t="s">
        <v>46</v>
      </c>
    </row>
    <row r="14" spans="1:8" s="278" customFormat="1" ht="33.75" x14ac:dyDescent="0.2">
      <c r="A14" s="800" t="s">
        <v>685</v>
      </c>
      <c r="B14" s="804"/>
      <c r="C14" s="801" t="s">
        <v>1076</v>
      </c>
      <c r="D14" s="802" t="s">
        <v>1900</v>
      </c>
      <c r="E14" s="803">
        <v>10187.08587252</v>
      </c>
      <c r="F14" s="802" t="s">
        <v>617</v>
      </c>
    </row>
    <row r="15" spans="1:8" s="278" customFormat="1" x14ac:dyDescent="0.2">
      <c r="A15" s="800" t="s">
        <v>685</v>
      </c>
      <c r="B15" s="804"/>
      <c r="C15" s="801" t="s">
        <v>1078</v>
      </c>
      <c r="D15" s="802" t="s">
        <v>1354</v>
      </c>
      <c r="E15" s="803">
        <v>337.32252556999998</v>
      </c>
      <c r="F15" s="802" t="s">
        <v>1355</v>
      </c>
    </row>
    <row r="16" spans="1:8" s="278" customFormat="1" ht="22.5" x14ac:dyDescent="0.2">
      <c r="A16" s="800" t="s">
        <v>685</v>
      </c>
      <c r="B16" s="804"/>
      <c r="C16" s="801" t="s">
        <v>1955</v>
      </c>
      <c r="D16" s="802" t="s">
        <v>2014</v>
      </c>
      <c r="E16" s="803">
        <v>2507.1826310199999</v>
      </c>
      <c r="F16" s="802" t="s">
        <v>2015</v>
      </c>
    </row>
    <row r="17" spans="1:6" s="278" customFormat="1" ht="52.5" x14ac:dyDescent="0.2">
      <c r="A17" s="796" t="s">
        <v>1285</v>
      </c>
      <c r="B17" s="797" t="s">
        <v>194</v>
      </c>
      <c r="C17" s="793"/>
      <c r="D17" s="798" t="s">
        <v>1338</v>
      </c>
      <c r="E17" s="799">
        <v>25557.355202859999</v>
      </c>
      <c r="F17" s="798" t="s">
        <v>1339</v>
      </c>
    </row>
    <row r="18" spans="1:6" s="278" customFormat="1" ht="22.5" x14ac:dyDescent="0.2">
      <c r="A18" s="800" t="s">
        <v>685</v>
      </c>
      <c r="B18" s="800" t="s">
        <v>194</v>
      </c>
      <c r="C18" s="801" t="s">
        <v>752</v>
      </c>
      <c r="D18" s="802" t="s">
        <v>1356</v>
      </c>
      <c r="E18" s="803">
        <v>22919.089144639998</v>
      </c>
      <c r="F18" s="802" t="s">
        <v>1357</v>
      </c>
    </row>
    <row r="19" spans="1:6" s="278" customFormat="1" ht="22.5" x14ac:dyDescent="0.2">
      <c r="A19" s="800" t="s">
        <v>685</v>
      </c>
      <c r="B19" s="804"/>
      <c r="C19" s="801" t="s">
        <v>1501</v>
      </c>
      <c r="D19" s="802" t="s">
        <v>1502</v>
      </c>
      <c r="E19" s="803">
        <v>30.74896631</v>
      </c>
      <c r="F19" s="802" t="s">
        <v>1503</v>
      </c>
    </row>
    <row r="20" spans="1:6" s="278" customFormat="1" ht="22.5" x14ac:dyDescent="0.2">
      <c r="A20" s="800" t="s">
        <v>685</v>
      </c>
      <c r="B20" s="804"/>
      <c r="C20" s="801" t="s">
        <v>753</v>
      </c>
      <c r="D20" s="802" t="s">
        <v>1358</v>
      </c>
      <c r="E20" s="803">
        <v>2123.6749644199999</v>
      </c>
      <c r="F20" s="802" t="s">
        <v>1359</v>
      </c>
    </row>
    <row r="21" spans="1:6" s="278" customFormat="1" ht="22.5" x14ac:dyDescent="0.2">
      <c r="A21" s="800" t="s">
        <v>685</v>
      </c>
      <c r="B21" s="804"/>
      <c r="C21" s="801" t="s">
        <v>754</v>
      </c>
      <c r="D21" s="802" t="s">
        <v>1360</v>
      </c>
      <c r="E21" s="803">
        <v>481.17621149000001</v>
      </c>
      <c r="F21" s="802" t="s">
        <v>1361</v>
      </c>
    </row>
    <row r="22" spans="1:6" s="278" customFormat="1" ht="22.5" x14ac:dyDescent="0.2">
      <c r="A22" s="800" t="s">
        <v>685</v>
      </c>
      <c r="B22" s="804"/>
      <c r="C22" s="801" t="s">
        <v>3269</v>
      </c>
      <c r="D22" s="802" t="s">
        <v>3270</v>
      </c>
      <c r="E22" s="803">
        <v>2.6659160000000002</v>
      </c>
      <c r="F22" s="802" t="s">
        <v>3271</v>
      </c>
    </row>
    <row r="23" spans="1:6" s="278" customFormat="1" x14ac:dyDescent="0.2">
      <c r="A23" s="796" t="s">
        <v>1285</v>
      </c>
      <c r="B23" s="797" t="s">
        <v>164</v>
      </c>
      <c r="C23" s="793"/>
      <c r="D23" s="798" t="s">
        <v>1340</v>
      </c>
      <c r="E23" s="799">
        <v>100156.21853291</v>
      </c>
      <c r="F23" s="798" t="s">
        <v>1341</v>
      </c>
    </row>
    <row r="24" spans="1:6" s="278" customFormat="1" x14ac:dyDescent="0.2">
      <c r="A24" s="800" t="s">
        <v>685</v>
      </c>
      <c r="B24" s="800" t="s">
        <v>164</v>
      </c>
      <c r="C24" s="801" t="s">
        <v>1288</v>
      </c>
      <c r="D24" s="802" t="s">
        <v>1289</v>
      </c>
      <c r="E24" s="803">
        <v>38894.225698939998</v>
      </c>
      <c r="F24" s="802" t="s">
        <v>199</v>
      </c>
    </row>
    <row r="25" spans="1:6" s="278" customFormat="1" ht="33.75" x14ac:dyDescent="0.2">
      <c r="A25" s="800" t="s">
        <v>685</v>
      </c>
      <c r="B25" s="804"/>
      <c r="C25" s="801" t="s">
        <v>1290</v>
      </c>
      <c r="D25" s="802" t="s">
        <v>1901</v>
      </c>
      <c r="E25" s="803">
        <v>12588.410561569999</v>
      </c>
      <c r="F25" s="802" t="s">
        <v>1902</v>
      </c>
    </row>
    <row r="26" spans="1:6" s="278" customFormat="1" ht="45" x14ac:dyDescent="0.2">
      <c r="A26" s="800" t="s">
        <v>685</v>
      </c>
      <c r="B26" s="804"/>
      <c r="C26" s="801" t="s">
        <v>1736</v>
      </c>
      <c r="D26" s="802" t="s">
        <v>2061</v>
      </c>
      <c r="E26" s="803">
        <v>4546.7108395499999</v>
      </c>
      <c r="F26" s="802" t="s">
        <v>2062</v>
      </c>
    </row>
    <row r="27" spans="1:6" s="278" customFormat="1" ht="22.5" x14ac:dyDescent="0.2">
      <c r="A27" s="800" t="s">
        <v>685</v>
      </c>
      <c r="B27" s="804"/>
      <c r="C27" s="801" t="s">
        <v>1291</v>
      </c>
      <c r="D27" s="802" t="s">
        <v>757</v>
      </c>
      <c r="E27" s="803">
        <v>25609.663099910002</v>
      </c>
      <c r="F27" s="802" t="s">
        <v>60</v>
      </c>
    </row>
    <row r="28" spans="1:6" s="278" customFormat="1" x14ac:dyDescent="0.2">
      <c r="A28" s="800" t="s">
        <v>685</v>
      </c>
      <c r="B28" s="804"/>
      <c r="C28" s="801" t="s">
        <v>1292</v>
      </c>
      <c r="D28" s="802" t="s">
        <v>1293</v>
      </c>
      <c r="E28" s="803">
        <v>18517.208332940001</v>
      </c>
      <c r="F28" s="802" t="s">
        <v>61</v>
      </c>
    </row>
    <row r="29" spans="1:6" s="278" customFormat="1" ht="21" x14ac:dyDescent="0.2">
      <c r="A29" s="796" t="s">
        <v>1285</v>
      </c>
      <c r="B29" s="797" t="s">
        <v>12</v>
      </c>
      <c r="C29" s="793"/>
      <c r="D29" s="798" t="s">
        <v>1762</v>
      </c>
      <c r="E29" s="799">
        <v>762562.31644186995</v>
      </c>
      <c r="F29" s="798" t="s">
        <v>1763</v>
      </c>
    </row>
    <row r="30" spans="1:6" s="278" customFormat="1" x14ac:dyDescent="0.2">
      <c r="A30" s="800" t="s">
        <v>685</v>
      </c>
      <c r="B30" s="800" t="s">
        <v>12</v>
      </c>
      <c r="C30" s="801" t="s">
        <v>1294</v>
      </c>
      <c r="D30" s="802" t="s">
        <v>292</v>
      </c>
      <c r="E30" s="803">
        <v>16226.89535687</v>
      </c>
      <c r="F30" s="802" t="s">
        <v>537</v>
      </c>
    </row>
    <row r="31" spans="1:6" s="278" customFormat="1" x14ac:dyDescent="0.2">
      <c r="A31" s="800" t="s">
        <v>685</v>
      </c>
      <c r="B31" s="804"/>
      <c r="C31" s="801" t="s">
        <v>1295</v>
      </c>
      <c r="D31" s="802" t="s">
        <v>1296</v>
      </c>
      <c r="E31" s="803">
        <v>18009.828958779999</v>
      </c>
      <c r="F31" s="802" t="s">
        <v>699</v>
      </c>
    </row>
    <row r="32" spans="1:6" s="278" customFormat="1" x14ac:dyDescent="0.2">
      <c r="A32" s="800" t="s">
        <v>685</v>
      </c>
      <c r="B32" s="804"/>
      <c r="C32" s="801" t="s">
        <v>1297</v>
      </c>
      <c r="D32" s="802" t="s">
        <v>1298</v>
      </c>
      <c r="E32" s="803">
        <v>6908.8901198499998</v>
      </c>
      <c r="F32" s="802" t="s">
        <v>196</v>
      </c>
    </row>
    <row r="33" spans="1:6" s="278" customFormat="1" x14ac:dyDescent="0.2">
      <c r="A33" s="800" t="s">
        <v>685</v>
      </c>
      <c r="B33" s="804"/>
      <c r="C33" s="801" t="s">
        <v>1299</v>
      </c>
      <c r="D33" s="802" t="s">
        <v>1300</v>
      </c>
      <c r="E33" s="803">
        <v>13969.56051949</v>
      </c>
      <c r="F33" s="802" t="s">
        <v>137</v>
      </c>
    </row>
    <row r="34" spans="1:6" s="278" customFormat="1" ht="33.75" x14ac:dyDescent="0.2">
      <c r="A34" s="800" t="s">
        <v>685</v>
      </c>
      <c r="B34" s="804"/>
      <c r="C34" s="801" t="s">
        <v>1329</v>
      </c>
      <c r="D34" s="802" t="s">
        <v>1330</v>
      </c>
      <c r="E34" s="803">
        <v>24.261928000000001</v>
      </c>
      <c r="F34" s="802" t="s">
        <v>597</v>
      </c>
    </row>
    <row r="35" spans="1:6" s="278" customFormat="1" ht="22.5" x14ac:dyDescent="0.2">
      <c r="A35" s="800" t="s">
        <v>685</v>
      </c>
      <c r="B35" s="804"/>
      <c r="C35" s="801" t="s">
        <v>1504</v>
      </c>
      <c r="D35" s="802" t="s">
        <v>1505</v>
      </c>
      <c r="E35" s="803">
        <v>36332.073103640003</v>
      </c>
      <c r="F35" s="802" t="s">
        <v>1506</v>
      </c>
    </row>
    <row r="36" spans="1:6" s="278" customFormat="1" ht="22.5" x14ac:dyDescent="0.2">
      <c r="A36" s="800" t="s">
        <v>685</v>
      </c>
      <c r="B36" s="804"/>
      <c r="C36" s="801" t="s">
        <v>1301</v>
      </c>
      <c r="D36" s="802" t="s">
        <v>1302</v>
      </c>
      <c r="E36" s="803">
        <v>671090.80645524</v>
      </c>
      <c r="F36" s="802" t="s">
        <v>755</v>
      </c>
    </row>
    <row r="37" spans="1:6" s="278" customFormat="1" x14ac:dyDescent="0.2">
      <c r="A37" s="796" t="s">
        <v>1285</v>
      </c>
      <c r="B37" s="797" t="s">
        <v>1175</v>
      </c>
      <c r="C37" s="793"/>
      <c r="D37" s="798" t="s">
        <v>43</v>
      </c>
      <c r="E37" s="799">
        <v>721780.18514991004</v>
      </c>
      <c r="F37" s="798" t="s">
        <v>665</v>
      </c>
    </row>
    <row r="38" spans="1:6" s="278" customFormat="1" ht="22.5" x14ac:dyDescent="0.2">
      <c r="A38" s="800" t="s">
        <v>685</v>
      </c>
      <c r="B38" s="800" t="s">
        <v>1175</v>
      </c>
      <c r="C38" s="801" t="s">
        <v>1303</v>
      </c>
      <c r="D38" s="802" t="s">
        <v>1362</v>
      </c>
      <c r="E38" s="803">
        <v>9789.2666002200003</v>
      </c>
      <c r="F38" s="802" t="s">
        <v>1363</v>
      </c>
    </row>
    <row r="39" spans="1:6" s="278" customFormat="1" ht="22.5" x14ac:dyDescent="0.2">
      <c r="A39" s="800" t="s">
        <v>685</v>
      </c>
      <c r="B39" s="804"/>
      <c r="C39" s="801" t="s">
        <v>1304</v>
      </c>
      <c r="D39" s="802" t="s">
        <v>1364</v>
      </c>
      <c r="E39" s="803">
        <v>2969.3671979400001</v>
      </c>
      <c r="F39" s="802" t="s">
        <v>1365</v>
      </c>
    </row>
    <row r="40" spans="1:6" s="278" customFormat="1" ht="22.5" x14ac:dyDescent="0.2">
      <c r="A40" s="800" t="s">
        <v>685</v>
      </c>
      <c r="B40" s="804"/>
      <c r="C40" s="801" t="s">
        <v>1305</v>
      </c>
      <c r="D40" s="802" t="s">
        <v>1366</v>
      </c>
      <c r="E40" s="803">
        <v>11060</v>
      </c>
      <c r="F40" s="802" t="s">
        <v>1367</v>
      </c>
    </row>
    <row r="41" spans="1:6" s="278" customFormat="1" ht="22.5" x14ac:dyDescent="0.2">
      <c r="A41" s="800" t="s">
        <v>685</v>
      </c>
      <c r="B41" s="804"/>
      <c r="C41" s="801" t="s">
        <v>1306</v>
      </c>
      <c r="D41" s="802" t="s">
        <v>1368</v>
      </c>
      <c r="E41" s="803">
        <v>3151.4080490199999</v>
      </c>
      <c r="F41" s="802" t="s">
        <v>1369</v>
      </c>
    </row>
    <row r="42" spans="1:6" s="278" customFormat="1" x14ac:dyDescent="0.2">
      <c r="A42" s="800" t="s">
        <v>685</v>
      </c>
      <c r="B42" s="804"/>
      <c r="C42" s="801" t="s">
        <v>2016</v>
      </c>
      <c r="D42" s="802" t="s">
        <v>2017</v>
      </c>
      <c r="E42" s="803">
        <v>34811.01</v>
      </c>
      <c r="F42" s="802" t="s">
        <v>2018</v>
      </c>
    </row>
    <row r="43" spans="1:6" s="278" customFormat="1" x14ac:dyDescent="0.2">
      <c r="A43" s="800" t="s">
        <v>685</v>
      </c>
      <c r="B43" s="804"/>
      <c r="C43" s="801" t="s">
        <v>1307</v>
      </c>
      <c r="D43" s="802" t="s">
        <v>1370</v>
      </c>
      <c r="E43" s="803">
        <v>501900.21917340002</v>
      </c>
      <c r="F43" s="802" t="s">
        <v>1371</v>
      </c>
    </row>
    <row r="44" spans="1:6" s="278" customFormat="1" x14ac:dyDescent="0.2">
      <c r="A44" s="800" t="s">
        <v>685</v>
      </c>
      <c r="B44" s="804"/>
      <c r="C44" s="801" t="s">
        <v>1308</v>
      </c>
      <c r="D44" s="802" t="s">
        <v>1372</v>
      </c>
      <c r="E44" s="803">
        <v>158098.91412932999</v>
      </c>
      <c r="F44" s="802" t="s">
        <v>1373</v>
      </c>
    </row>
    <row r="45" spans="1:6" s="278" customFormat="1" ht="21" x14ac:dyDescent="0.2">
      <c r="A45" s="796" t="s">
        <v>1285</v>
      </c>
      <c r="B45" s="797" t="s">
        <v>221</v>
      </c>
      <c r="C45" s="793"/>
      <c r="D45" s="798" t="s">
        <v>1176</v>
      </c>
      <c r="E45" s="799">
        <v>510370.79739717999</v>
      </c>
      <c r="F45" s="798" t="s">
        <v>820</v>
      </c>
    </row>
    <row r="46" spans="1:6" s="278" customFormat="1" ht="33.75" x14ac:dyDescent="0.2">
      <c r="A46" s="800" t="s">
        <v>685</v>
      </c>
      <c r="B46" s="800" t="s">
        <v>221</v>
      </c>
      <c r="C46" s="801" t="s">
        <v>1309</v>
      </c>
      <c r="D46" s="802" t="s">
        <v>1310</v>
      </c>
      <c r="E46" s="803">
        <v>510370.79739717999</v>
      </c>
      <c r="F46" s="802" t="s">
        <v>814</v>
      </c>
    </row>
    <row r="47" spans="1:6" s="278" customFormat="1" ht="21" x14ac:dyDescent="0.2">
      <c r="A47" s="796" t="s">
        <v>1285</v>
      </c>
      <c r="B47" s="797" t="s">
        <v>222</v>
      </c>
      <c r="C47" s="793"/>
      <c r="D47" s="798" t="s">
        <v>1177</v>
      </c>
      <c r="E47" s="799">
        <v>191768.39564546</v>
      </c>
      <c r="F47" s="798" t="s">
        <v>774</v>
      </c>
    </row>
    <row r="48" spans="1:6" s="278" customFormat="1" ht="33.75" x14ac:dyDescent="0.2">
      <c r="A48" s="800" t="s">
        <v>685</v>
      </c>
      <c r="B48" s="800" t="s">
        <v>222</v>
      </c>
      <c r="C48" s="801" t="s">
        <v>1080</v>
      </c>
      <c r="D48" s="802" t="s">
        <v>1311</v>
      </c>
      <c r="E48" s="803">
        <v>191768.39564546</v>
      </c>
      <c r="F48" s="802" t="s">
        <v>813</v>
      </c>
    </row>
    <row r="49" spans="1:6" s="278" customFormat="1" x14ac:dyDescent="0.2">
      <c r="A49" s="796" t="s">
        <v>1285</v>
      </c>
      <c r="B49" s="797" t="s">
        <v>223</v>
      </c>
      <c r="C49" s="793"/>
      <c r="D49" s="798" t="s">
        <v>1764</v>
      </c>
      <c r="E49" s="799">
        <v>116590.79367042999</v>
      </c>
      <c r="F49" s="798" t="s">
        <v>1765</v>
      </c>
    </row>
    <row r="50" spans="1:6" s="278" customFormat="1" ht="33.75" x14ac:dyDescent="0.2">
      <c r="A50" s="800" t="s">
        <v>685</v>
      </c>
      <c r="B50" s="800" t="s">
        <v>223</v>
      </c>
      <c r="C50" s="801" t="s">
        <v>1312</v>
      </c>
      <c r="D50" s="802" t="s">
        <v>1313</v>
      </c>
      <c r="E50" s="803">
        <v>116590.79367042999</v>
      </c>
      <c r="F50" s="802" t="s">
        <v>1314</v>
      </c>
    </row>
    <row r="51" spans="1:6" s="278" customFormat="1" ht="21" x14ac:dyDescent="0.2">
      <c r="A51" s="796" t="s">
        <v>1285</v>
      </c>
      <c r="B51" s="797" t="s">
        <v>1178</v>
      </c>
      <c r="C51" s="793"/>
      <c r="D51" s="798" t="s">
        <v>683</v>
      </c>
      <c r="E51" s="799">
        <v>2938760.2949135602</v>
      </c>
      <c r="F51" s="798" t="s">
        <v>291</v>
      </c>
    </row>
    <row r="52" spans="1:6" s="278" customFormat="1" ht="22.5" x14ac:dyDescent="0.2">
      <c r="A52" s="800" t="s">
        <v>685</v>
      </c>
      <c r="B52" s="800" t="s">
        <v>1178</v>
      </c>
      <c r="C52" s="801" t="s">
        <v>2647</v>
      </c>
      <c r="D52" s="802" t="s">
        <v>2648</v>
      </c>
      <c r="E52" s="803">
        <v>69111.360137320007</v>
      </c>
      <c r="F52" s="802" t="s">
        <v>2649</v>
      </c>
    </row>
    <row r="53" spans="1:6" s="278" customFormat="1" x14ac:dyDescent="0.2">
      <c r="A53" s="800" t="s">
        <v>685</v>
      </c>
      <c r="B53" s="804"/>
      <c r="C53" s="801" t="s">
        <v>1315</v>
      </c>
      <c r="D53" s="802" t="s">
        <v>1374</v>
      </c>
      <c r="E53" s="803">
        <v>700245.28791524004</v>
      </c>
      <c r="F53" s="802" t="s">
        <v>291</v>
      </c>
    </row>
    <row r="54" spans="1:6" s="278" customFormat="1" x14ac:dyDescent="0.2">
      <c r="A54" s="800" t="s">
        <v>685</v>
      </c>
      <c r="B54" s="804"/>
      <c r="C54" s="801" t="s">
        <v>1316</v>
      </c>
      <c r="D54" s="802" t="s">
        <v>1375</v>
      </c>
      <c r="E54" s="803">
        <v>2104615.9240000001</v>
      </c>
      <c r="F54" s="802" t="s">
        <v>1376</v>
      </c>
    </row>
    <row r="55" spans="1:6" s="278" customFormat="1" x14ac:dyDescent="0.2">
      <c r="A55" s="800" t="s">
        <v>685</v>
      </c>
      <c r="B55" s="804"/>
      <c r="C55" s="801" t="s">
        <v>1317</v>
      </c>
      <c r="D55" s="802" t="s">
        <v>1377</v>
      </c>
      <c r="E55" s="803">
        <v>64787.722861000002</v>
      </c>
      <c r="F55" s="802" t="s">
        <v>1378</v>
      </c>
    </row>
    <row r="56" spans="1:6" s="278" customFormat="1" ht="31.5" x14ac:dyDescent="0.2">
      <c r="A56" s="796" t="s">
        <v>1285</v>
      </c>
      <c r="B56" s="797" t="s">
        <v>1179</v>
      </c>
      <c r="C56" s="793"/>
      <c r="D56" s="798" t="s">
        <v>1707</v>
      </c>
      <c r="E56" s="799">
        <v>3088171.4916750002</v>
      </c>
      <c r="F56" s="798" t="s">
        <v>572</v>
      </c>
    </row>
    <row r="57" spans="1:6" s="278" customFormat="1" x14ac:dyDescent="0.2">
      <c r="A57" s="800" t="s">
        <v>685</v>
      </c>
      <c r="B57" s="800" t="s">
        <v>1179</v>
      </c>
      <c r="C57" s="801" t="s">
        <v>1318</v>
      </c>
      <c r="D57" s="802" t="s">
        <v>476</v>
      </c>
      <c r="E57" s="803">
        <v>1827589.7420000001</v>
      </c>
      <c r="F57" s="802" t="s">
        <v>138</v>
      </c>
    </row>
    <row r="58" spans="1:6" s="278" customFormat="1" ht="33.75" x14ac:dyDescent="0.2">
      <c r="A58" s="800" t="s">
        <v>685</v>
      </c>
      <c r="B58" s="804"/>
      <c r="C58" s="801" t="s">
        <v>1319</v>
      </c>
      <c r="D58" s="802" t="s">
        <v>1342</v>
      </c>
      <c r="E58" s="803">
        <v>1260581.7496750001</v>
      </c>
      <c r="F58" s="802" t="s">
        <v>572</v>
      </c>
    </row>
    <row r="59" spans="1:6" s="278" customFormat="1" ht="21" x14ac:dyDescent="0.2">
      <c r="A59" s="796" t="s">
        <v>1285</v>
      </c>
      <c r="B59" s="797" t="s">
        <v>1180</v>
      </c>
      <c r="C59" s="793"/>
      <c r="D59" s="798" t="s">
        <v>1343</v>
      </c>
      <c r="E59" s="799">
        <v>17333.559835010001</v>
      </c>
      <c r="F59" s="798" t="s">
        <v>1344</v>
      </c>
    </row>
    <row r="60" spans="1:6" s="278" customFormat="1" ht="22.5" x14ac:dyDescent="0.2">
      <c r="A60" s="800" t="s">
        <v>685</v>
      </c>
      <c r="B60" s="800" t="s">
        <v>1180</v>
      </c>
      <c r="C60" s="801" t="s">
        <v>1320</v>
      </c>
      <c r="D60" s="802" t="s">
        <v>1379</v>
      </c>
      <c r="E60" s="803">
        <v>17333.559835010001</v>
      </c>
      <c r="F60" s="802" t="s">
        <v>1380</v>
      </c>
    </row>
    <row r="61" spans="1:6" s="278" customFormat="1" x14ac:dyDescent="0.2">
      <c r="A61" s="796" t="s">
        <v>1285</v>
      </c>
      <c r="B61" s="797" t="s">
        <v>1735</v>
      </c>
      <c r="C61" s="793"/>
      <c r="D61" s="798" t="s">
        <v>1760</v>
      </c>
      <c r="E61" s="799">
        <v>1134895.20406762</v>
      </c>
      <c r="F61" s="798" t="s">
        <v>1761</v>
      </c>
    </row>
    <row r="62" spans="1:6" s="278" customFormat="1" ht="22.5" x14ac:dyDescent="0.2">
      <c r="A62" s="800" t="s">
        <v>685</v>
      </c>
      <c r="B62" s="800" t="s">
        <v>1735</v>
      </c>
      <c r="C62" s="801" t="s">
        <v>1858</v>
      </c>
      <c r="D62" s="802" t="s">
        <v>2019</v>
      </c>
      <c r="E62" s="803">
        <v>1134895.20406762</v>
      </c>
      <c r="F62" s="802" t="s">
        <v>2020</v>
      </c>
    </row>
    <row r="63" spans="1:6" s="278" customFormat="1" x14ac:dyDescent="0.2">
      <c r="A63" s="792" t="s">
        <v>224</v>
      </c>
      <c r="B63" s="793"/>
      <c r="C63" s="793"/>
      <c r="D63" s="794" t="s">
        <v>1181</v>
      </c>
      <c r="E63" s="795">
        <v>707807.01322051999</v>
      </c>
      <c r="F63" s="794" t="s">
        <v>193</v>
      </c>
    </row>
    <row r="64" spans="1:6" s="278" customFormat="1" ht="31.5" x14ac:dyDescent="0.2">
      <c r="A64" s="796" t="s">
        <v>1285</v>
      </c>
      <c r="B64" s="797" t="s">
        <v>339</v>
      </c>
      <c r="C64" s="793"/>
      <c r="D64" s="798" t="s">
        <v>1345</v>
      </c>
      <c r="E64" s="799">
        <v>66728.351581049996</v>
      </c>
      <c r="F64" s="798" t="s">
        <v>1346</v>
      </c>
    </row>
    <row r="65" spans="1:6" s="278" customFormat="1" ht="33.75" x14ac:dyDescent="0.2">
      <c r="A65" s="800" t="s">
        <v>224</v>
      </c>
      <c r="B65" s="800" t="s">
        <v>339</v>
      </c>
      <c r="C65" s="801" t="s">
        <v>1740</v>
      </c>
      <c r="D65" s="802" t="s">
        <v>1741</v>
      </c>
      <c r="E65" s="803">
        <v>631.99167569999997</v>
      </c>
      <c r="F65" s="802" t="s">
        <v>1742</v>
      </c>
    </row>
    <row r="66" spans="1:6" s="278" customFormat="1" x14ac:dyDescent="0.2">
      <c r="A66" s="800" t="s">
        <v>224</v>
      </c>
      <c r="B66" s="804"/>
      <c r="C66" s="801" t="s">
        <v>2650</v>
      </c>
      <c r="D66" s="802" t="s">
        <v>2651</v>
      </c>
      <c r="E66" s="803">
        <v>27419.057700009998</v>
      </c>
      <c r="F66" s="802" t="s">
        <v>2652</v>
      </c>
    </row>
    <row r="67" spans="1:6" s="278" customFormat="1" ht="33.75" x14ac:dyDescent="0.2">
      <c r="A67" s="800" t="s">
        <v>224</v>
      </c>
      <c r="B67" s="804"/>
      <c r="C67" s="801" t="s">
        <v>1321</v>
      </c>
      <c r="D67" s="802" t="s">
        <v>116</v>
      </c>
      <c r="E67" s="803">
        <v>27182.37760648</v>
      </c>
      <c r="F67" s="802" t="s">
        <v>808</v>
      </c>
    </row>
    <row r="68" spans="1:6" s="278" customFormat="1" x14ac:dyDescent="0.2">
      <c r="A68" s="800" t="s">
        <v>224</v>
      </c>
      <c r="B68" s="804"/>
      <c r="C68" s="801" t="s">
        <v>1333</v>
      </c>
      <c r="D68" s="802" t="s">
        <v>117</v>
      </c>
      <c r="E68" s="803">
        <v>1072.7968433799999</v>
      </c>
      <c r="F68" s="802" t="s">
        <v>241</v>
      </c>
    </row>
    <row r="69" spans="1:6" s="278" customFormat="1" x14ac:dyDescent="0.2">
      <c r="A69" s="800" t="s">
        <v>224</v>
      </c>
      <c r="B69" s="804"/>
      <c r="C69" s="801" t="s">
        <v>3246</v>
      </c>
      <c r="D69" s="802" t="s">
        <v>3247</v>
      </c>
      <c r="E69" s="803">
        <v>1.5</v>
      </c>
      <c r="F69" s="802" t="s">
        <v>3248</v>
      </c>
    </row>
    <row r="70" spans="1:6" s="278" customFormat="1" ht="22.5" x14ac:dyDescent="0.2">
      <c r="A70" s="800" t="s">
        <v>224</v>
      </c>
      <c r="B70" s="804"/>
      <c r="C70" s="801" t="s">
        <v>1322</v>
      </c>
      <c r="D70" s="802" t="s">
        <v>802</v>
      </c>
      <c r="E70" s="803">
        <v>10398.199147769999</v>
      </c>
      <c r="F70" s="802" t="s">
        <v>767</v>
      </c>
    </row>
    <row r="71" spans="1:6" s="278" customFormat="1" x14ac:dyDescent="0.2">
      <c r="A71" s="800" t="s">
        <v>224</v>
      </c>
      <c r="B71" s="804"/>
      <c r="C71" s="801" t="s">
        <v>1334</v>
      </c>
      <c r="D71" s="802" t="s">
        <v>118</v>
      </c>
      <c r="E71" s="803">
        <v>22.428607710000001</v>
      </c>
      <c r="F71" s="802" t="s">
        <v>809</v>
      </c>
    </row>
    <row r="72" spans="1:6" s="278" customFormat="1" ht="21" x14ac:dyDescent="0.2">
      <c r="A72" s="796" t="s">
        <v>1285</v>
      </c>
      <c r="B72" s="797" t="s">
        <v>168</v>
      </c>
      <c r="C72" s="793"/>
      <c r="D72" s="798" t="s">
        <v>1347</v>
      </c>
      <c r="E72" s="799">
        <v>8314.9479817800002</v>
      </c>
      <c r="F72" s="798" t="s">
        <v>1348</v>
      </c>
    </row>
    <row r="73" spans="1:6" s="278" customFormat="1" ht="33.75" x14ac:dyDescent="0.2">
      <c r="A73" s="800" t="s">
        <v>224</v>
      </c>
      <c r="B73" s="800" t="s">
        <v>168</v>
      </c>
      <c r="C73" s="801" t="s">
        <v>1323</v>
      </c>
      <c r="D73" s="802" t="s">
        <v>1903</v>
      </c>
      <c r="E73" s="803">
        <v>6571.4661687799999</v>
      </c>
      <c r="F73" s="802" t="s">
        <v>810</v>
      </c>
    </row>
    <row r="74" spans="1:6" s="278" customFormat="1" x14ac:dyDescent="0.2">
      <c r="A74" s="800" t="s">
        <v>224</v>
      </c>
      <c r="B74" s="804"/>
      <c r="C74" s="801" t="s">
        <v>1335</v>
      </c>
      <c r="D74" s="802" t="s">
        <v>326</v>
      </c>
      <c r="E74" s="803">
        <v>138.51400000000001</v>
      </c>
      <c r="F74" s="802" t="s">
        <v>236</v>
      </c>
    </row>
    <row r="75" spans="1:6" s="278" customFormat="1" ht="33.75" x14ac:dyDescent="0.2">
      <c r="A75" s="800" t="s">
        <v>224</v>
      </c>
      <c r="B75" s="804"/>
      <c r="C75" s="801" t="s">
        <v>1336</v>
      </c>
      <c r="D75" s="802" t="s">
        <v>1337</v>
      </c>
      <c r="E75" s="803">
        <v>1604.967813</v>
      </c>
      <c r="F75" s="802" t="s">
        <v>801</v>
      </c>
    </row>
    <row r="76" spans="1:6" s="278" customFormat="1" ht="21" x14ac:dyDescent="0.2">
      <c r="A76" s="796" t="s">
        <v>1285</v>
      </c>
      <c r="B76" s="797" t="s">
        <v>169</v>
      </c>
      <c r="C76" s="793"/>
      <c r="D76" s="798" t="s">
        <v>1349</v>
      </c>
      <c r="E76" s="799">
        <v>100854.13625769</v>
      </c>
      <c r="F76" s="798" t="s">
        <v>1350</v>
      </c>
    </row>
    <row r="77" spans="1:6" s="278" customFormat="1" ht="22.5" x14ac:dyDescent="0.2">
      <c r="A77" s="800" t="s">
        <v>224</v>
      </c>
      <c r="B77" s="800" t="s">
        <v>169</v>
      </c>
      <c r="C77" s="801" t="s">
        <v>1324</v>
      </c>
      <c r="D77" s="802" t="s">
        <v>758</v>
      </c>
      <c r="E77" s="803">
        <v>70477.976376499995</v>
      </c>
      <c r="F77" s="802" t="s">
        <v>756</v>
      </c>
    </row>
    <row r="78" spans="1:6" s="278" customFormat="1" x14ac:dyDescent="0.2">
      <c r="A78" s="800" t="s">
        <v>224</v>
      </c>
      <c r="B78" s="804"/>
      <c r="C78" s="801" t="s">
        <v>1325</v>
      </c>
      <c r="D78" s="802" t="s">
        <v>478</v>
      </c>
      <c r="E78" s="803">
        <v>26520.176250379998</v>
      </c>
      <c r="F78" s="802" t="s">
        <v>638</v>
      </c>
    </row>
    <row r="79" spans="1:6" s="278" customFormat="1" ht="22.5" x14ac:dyDescent="0.2">
      <c r="A79" s="800" t="s">
        <v>224</v>
      </c>
      <c r="B79" s="804"/>
      <c r="C79" s="801" t="s">
        <v>2756</v>
      </c>
      <c r="D79" s="802" t="s">
        <v>2757</v>
      </c>
      <c r="E79" s="803">
        <v>3818.6711784300001</v>
      </c>
      <c r="F79" s="802" t="s">
        <v>2758</v>
      </c>
    </row>
    <row r="80" spans="1:6" s="279" customFormat="1" ht="33.75" x14ac:dyDescent="0.2">
      <c r="A80" s="800" t="s">
        <v>224</v>
      </c>
      <c r="B80" s="804"/>
      <c r="C80" s="801" t="s">
        <v>3349</v>
      </c>
      <c r="D80" s="802" t="s">
        <v>3350</v>
      </c>
      <c r="E80" s="803">
        <v>37.312452380000003</v>
      </c>
      <c r="F80" s="802" t="s">
        <v>3351</v>
      </c>
    </row>
    <row r="81" spans="1:6" s="279" customFormat="1" ht="21" x14ac:dyDescent="0.2">
      <c r="A81" s="796" t="s">
        <v>1285</v>
      </c>
      <c r="B81" s="797" t="s">
        <v>1182</v>
      </c>
      <c r="C81" s="793"/>
      <c r="D81" s="798" t="s">
        <v>1351</v>
      </c>
      <c r="E81" s="799">
        <v>531909.57739999995</v>
      </c>
      <c r="F81" s="798" t="s">
        <v>1352</v>
      </c>
    </row>
    <row r="82" spans="1:6" s="279" customFormat="1" ht="33.75" x14ac:dyDescent="0.2">
      <c r="A82" s="800" t="s">
        <v>224</v>
      </c>
      <c r="B82" s="800" t="s">
        <v>1182</v>
      </c>
      <c r="C82" s="801" t="s">
        <v>1326</v>
      </c>
      <c r="D82" s="802" t="s">
        <v>1381</v>
      </c>
      <c r="E82" s="803">
        <v>531909.57739999995</v>
      </c>
      <c r="F82" s="802" t="s">
        <v>1382</v>
      </c>
    </row>
    <row r="83" spans="1:6" s="279" customFormat="1" x14ac:dyDescent="0.2">
      <c r="A83" s="792" t="s">
        <v>345</v>
      </c>
      <c r="B83" s="793"/>
      <c r="C83" s="793"/>
      <c r="D83" s="794" t="s">
        <v>533</v>
      </c>
      <c r="E83" s="795">
        <v>273794.55244599999</v>
      </c>
      <c r="F83" s="794" t="s">
        <v>1183</v>
      </c>
    </row>
    <row r="84" spans="1:6" s="279" customFormat="1" x14ac:dyDescent="0.2">
      <c r="A84" s="796" t="s">
        <v>1285</v>
      </c>
      <c r="B84" s="797" t="s">
        <v>3249</v>
      </c>
      <c r="C84" s="793"/>
      <c r="D84" s="798" t="s">
        <v>3250</v>
      </c>
      <c r="E84" s="799">
        <v>273147.29350000003</v>
      </c>
      <c r="F84" s="798" t="s">
        <v>3251</v>
      </c>
    </row>
    <row r="85" spans="1:6" s="279" customFormat="1" ht="56.25" x14ac:dyDescent="0.2">
      <c r="A85" s="800" t="s">
        <v>345</v>
      </c>
      <c r="B85" s="800" t="s">
        <v>3249</v>
      </c>
      <c r="C85" s="801" t="s">
        <v>3257</v>
      </c>
      <c r="D85" s="802" t="s">
        <v>3258</v>
      </c>
      <c r="E85" s="803">
        <v>83595.954500000007</v>
      </c>
      <c r="F85" s="802" t="s">
        <v>3236</v>
      </c>
    </row>
    <row r="86" spans="1:6" s="279" customFormat="1" ht="33.75" x14ac:dyDescent="0.2">
      <c r="A86" s="800" t="s">
        <v>345</v>
      </c>
      <c r="B86" s="804"/>
      <c r="C86" s="801" t="s">
        <v>3352</v>
      </c>
      <c r="D86" s="802" t="s">
        <v>3353</v>
      </c>
      <c r="E86" s="803">
        <v>10551.339</v>
      </c>
      <c r="F86" s="802" t="s">
        <v>3354</v>
      </c>
    </row>
    <row r="87" spans="1:6" s="279" customFormat="1" ht="22.5" x14ac:dyDescent="0.2">
      <c r="A87" s="800" t="s">
        <v>345</v>
      </c>
      <c r="B87" s="804"/>
      <c r="C87" s="801" t="s">
        <v>3252</v>
      </c>
      <c r="D87" s="802" t="s">
        <v>3253</v>
      </c>
      <c r="E87" s="803">
        <v>49000</v>
      </c>
      <c r="F87" s="802" t="s">
        <v>3254</v>
      </c>
    </row>
    <row r="88" spans="1:6" s="279" customFormat="1" x14ac:dyDescent="0.2">
      <c r="A88" s="800" t="s">
        <v>345</v>
      </c>
      <c r="B88" s="804"/>
      <c r="C88" s="801" t="s">
        <v>3255</v>
      </c>
      <c r="D88" s="802" t="s">
        <v>3256</v>
      </c>
      <c r="E88" s="803">
        <v>130000</v>
      </c>
      <c r="F88" s="802" t="s">
        <v>3237</v>
      </c>
    </row>
    <row r="89" spans="1:6" s="279" customFormat="1" x14ac:dyDescent="0.2">
      <c r="A89" s="796" t="s">
        <v>1285</v>
      </c>
      <c r="B89" s="797" t="s">
        <v>1184</v>
      </c>
      <c r="C89" s="793"/>
      <c r="D89" s="798" t="s">
        <v>7</v>
      </c>
      <c r="E89" s="799">
        <v>647.25894600000004</v>
      </c>
      <c r="F89" s="798" t="s">
        <v>6</v>
      </c>
    </row>
    <row r="90" spans="1:6" s="279" customFormat="1" x14ac:dyDescent="0.2">
      <c r="A90" s="800" t="s">
        <v>345</v>
      </c>
      <c r="B90" s="800" t="s">
        <v>1184</v>
      </c>
      <c r="C90" s="801" t="s">
        <v>1327</v>
      </c>
      <c r="D90" s="802" t="s">
        <v>7</v>
      </c>
      <c r="E90" s="803">
        <v>647.25894600000004</v>
      </c>
      <c r="F90" s="802" t="s">
        <v>6</v>
      </c>
    </row>
    <row r="91" spans="1:6" s="279" customFormat="1" x14ac:dyDescent="0.2">
      <c r="A91" s="792" t="s">
        <v>619</v>
      </c>
      <c r="B91" s="793"/>
      <c r="C91" s="793"/>
      <c r="D91" s="794" t="s">
        <v>73</v>
      </c>
      <c r="E91" s="795">
        <v>196121.74344838</v>
      </c>
      <c r="F91" s="794" t="s">
        <v>632</v>
      </c>
    </row>
    <row r="92" spans="1:6" s="279" customFormat="1" x14ac:dyDescent="0.2">
      <c r="A92" s="796" t="s">
        <v>1285</v>
      </c>
      <c r="B92" s="797" t="s">
        <v>1185</v>
      </c>
      <c r="C92" s="793"/>
      <c r="D92" s="798" t="s">
        <v>73</v>
      </c>
      <c r="E92" s="799">
        <v>184978.97350600001</v>
      </c>
      <c r="F92" s="798" t="s">
        <v>632</v>
      </c>
    </row>
    <row r="93" spans="1:6" s="279" customFormat="1" ht="33.75" x14ac:dyDescent="0.2">
      <c r="A93" s="800" t="s">
        <v>619</v>
      </c>
      <c r="B93" s="800" t="s">
        <v>1185</v>
      </c>
      <c r="C93" s="801" t="s">
        <v>1328</v>
      </c>
      <c r="D93" s="802" t="s">
        <v>1383</v>
      </c>
      <c r="E93" s="803">
        <v>184978.97350600001</v>
      </c>
      <c r="F93" s="802" t="s">
        <v>1384</v>
      </c>
    </row>
    <row r="94" spans="1:6" s="279" customFormat="1" ht="21" x14ac:dyDescent="0.2">
      <c r="A94" s="796" t="s">
        <v>1285</v>
      </c>
      <c r="B94" s="797" t="s">
        <v>1186</v>
      </c>
      <c r="C94" s="793"/>
      <c r="D94" s="798" t="s">
        <v>110</v>
      </c>
      <c r="E94" s="799">
        <v>11142.76994238</v>
      </c>
      <c r="F94" s="798" t="s">
        <v>76</v>
      </c>
    </row>
    <row r="95" spans="1:6" s="279" customFormat="1" ht="22.5" x14ac:dyDescent="0.2">
      <c r="A95" s="800" t="s">
        <v>619</v>
      </c>
      <c r="B95" s="800" t="s">
        <v>1186</v>
      </c>
      <c r="C95" s="801" t="s">
        <v>1560</v>
      </c>
      <c r="D95" s="802" t="s">
        <v>1561</v>
      </c>
      <c r="E95" s="803">
        <v>11142.76994238</v>
      </c>
      <c r="F95" s="802" t="s">
        <v>1562</v>
      </c>
    </row>
    <row r="96" spans="1:6" s="279" customFormat="1" ht="33.75" x14ac:dyDescent="0.2">
      <c r="A96" s="792" t="s">
        <v>655</v>
      </c>
      <c r="B96" s="793"/>
      <c r="C96" s="793"/>
      <c r="D96" s="794" t="s">
        <v>1823</v>
      </c>
      <c r="E96" s="795">
        <v>6086.9758241299996</v>
      </c>
      <c r="F96" s="794" t="s">
        <v>1824</v>
      </c>
    </row>
    <row r="97" spans="1:6" s="279" customFormat="1" ht="21" x14ac:dyDescent="0.2">
      <c r="A97" s="796" t="s">
        <v>1285</v>
      </c>
      <c r="B97" s="797" t="s">
        <v>1825</v>
      </c>
      <c r="C97" s="793"/>
      <c r="D97" s="798" t="s">
        <v>1826</v>
      </c>
      <c r="E97" s="799">
        <v>6086.9758241299996</v>
      </c>
      <c r="F97" s="798" t="s">
        <v>1827</v>
      </c>
    </row>
    <row r="98" spans="1:6" s="279" customFormat="1" ht="45" x14ac:dyDescent="0.2">
      <c r="A98" s="800" t="s">
        <v>655</v>
      </c>
      <c r="B98" s="800" t="s">
        <v>1825</v>
      </c>
      <c r="C98" s="801" t="s">
        <v>3064</v>
      </c>
      <c r="D98" s="802" t="s">
        <v>3176</v>
      </c>
      <c r="E98" s="803">
        <v>299.97528683000002</v>
      </c>
      <c r="F98" s="802" t="s">
        <v>3177</v>
      </c>
    </row>
    <row r="99" spans="1:6" s="279" customFormat="1" ht="56.25" x14ac:dyDescent="0.2">
      <c r="A99" s="800" t="s">
        <v>655</v>
      </c>
      <c r="B99" s="804"/>
      <c r="C99" s="801" t="s">
        <v>3066</v>
      </c>
      <c r="D99" s="802" t="s">
        <v>3178</v>
      </c>
      <c r="E99" s="803">
        <v>1673.2494999999999</v>
      </c>
      <c r="F99" s="802" t="s">
        <v>3179</v>
      </c>
    </row>
    <row r="100" spans="1:6" s="279" customFormat="1" ht="56.25" x14ac:dyDescent="0.2">
      <c r="A100" s="800" t="s">
        <v>655</v>
      </c>
      <c r="B100" s="804"/>
      <c r="C100" s="801" t="s">
        <v>3068</v>
      </c>
      <c r="D100" s="802" t="s">
        <v>3180</v>
      </c>
      <c r="E100" s="803">
        <v>3.879</v>
      </c>
      <c r="F100" s="802" t="s">
        <v>3181</v>
      </c>
    </row>
    <row r="101" spans="1:6" s="279" customFormat="1" ht="45" x14ac:dyDescent="0.2">
      <c r="A101" s="805" t="s">
        <v>655</v>
      </c>
      <c r="B101" s="806"/>
      <c r="C101" s="807" t="s">
        <v>3070</v>
      </c>
      <c r="D101" s="808" t="s">
        <v>3182</v>
      </c>
      <c r="E101" s="809">
        <v>4109.8720372999996</v>
      </c>
      <c r="F101" s="808" t="s">
        <v>3183</v>
      </c>
    </row>
    <row r="102" spans="1:6" x14ac:dyDescent="0.2">
      <c r="A102" s="679" t="s">
        <v>3037</v>
      </c>
    </row>
    <row r="103" spans="1:6" x14ac:dyDescent="0.2">
      <c r="A103" s="679" t="s">
        <v>3036</v>
      </c>
    </row>
  </sheetData>
  <sheetProtection formatCells="0" formatColumns="0" formatRows="0" insertColumns="0" insertRows="0" insertHyperlinks="0" deleteColumns="0" deleteRows="0" autoFilter="0" pivotTables="0"/>
  <mergeCells count="2">
    <mergeCell ref="E1:F1"/>
    <mergeCell ref="A1:D1"/>
  </mergeCells>
  <phoneticPr fontId="0" type="noConversion"/>
  <pageMargins left="0.59055118110236227" right="0.31496062992125984" top="0.51181102362204722" bottom="0.51181102362204722"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9"/>
  <sheetViews>
    <sheetView view="pageBreakPreview" zoomScaleSheetLayoutView="100" workbookViewId="0">
      <selection activeCell="E2" sqref="E2"/>
    </sheetView>
  </sheetViews>
  <sheetFormatPr defaultRowHeight="11.25" x14ac:dyDescent="0.2"/>
  <cols>
    <col min="1" max="3" width="5.5703125" style="69" customWidth="1"/>
    <col min="4" max="4" width="33.5703125" style="69" customWidth="1"/>
    <col min="5" max="5" width="12.42578125" style="69" customWidth="1"/>
    <col min="6" max="6" width="33.5703125" style="69" customWidth="1"/>
    <col min="7" max="7" width="4.7109375" style="69" customWidth="1"/>
    <col min="8" max="16384" width="9.140625" style="69"/>
  </cols>
  <sheetData>
    <row r="1" spans="1:8" s="842" customFormat="1" ht="78.95" customHeight="1" x14ac:dyDescent="0.2">
      <c r="A1" s="970" t="s">
        <v>3566</v>
      </c>
      <c r="B1" s="970"/>
      <c r="C1" s="970"/>
      <c r="D1" s="970"/>
      <c r="E1" s="969" t="s">
        <v>3567</v>
      </c>
      <c r="F1" s="969"/>
    </row>
    <row r="2" spans="1:8" s="842" customFormat="1" ht="11.25" customHeight="1" x14ac:dyDescent="0.2"/>
    <row r="3" spans="1:8" s="842" customFormat="1" ht="60" customHeight="1" x14ac:dyDescent="0.2">
      <c r="A3" s="276" t="s">
        <v>1172</v>
      </c>
      <c r="B3" s="276" t="s">
        <v>1173</v>
      </c>
      <c r="C3" s="276" t="s">
        <v>1284</v>
      </c>
      <c r="D3" s="584" t="s">
        <v>507</v>
      </c>
      <c r="E3" s="584" t="s">
        <v>3489</v>
      </c>
      <c r="F3" s="275" t="s">
        <v>47</v>
      </c>
    </row>
    <row r="4" spans="1:8" s="842" customFormat="1" ht="14.45" customHeight="1" x14ac:dyDescent="0.2">
      <c r="A4" s="275" t="s">
        <v>685</v>
      </c>
      <c r="B4" s="275" t="s">
        <v>224</v>
      </c>
      <c r="C4" s="275" t="s">
        <v>345</v>
      </c>
      <c r="D4" s="275" t="s">
        <v>619</v>
      </c>
      <c r="E4" s="275" t="s">
        <v>968</v>
      </c>
      <c r="F4" s="275" t="s">
        <v>655</v>
      </c>
    </row>
    <row r="5" spans="1:8" s="842" customFormat="1" x14ac:dyDescent="0.2">
      <c r="A5" s="777"/>
      <c r="B5" s="777"/>
      <c r="C5" s="777"/>
      <c r="D5" s="778" t="s">
        <v>317</v>
      </c>
      <c r="E5" s="779">
        <v>6357437.6588618597</v>
      </c>
      <c r="F5" s="778" t="s">
        <v>235</v>
      </c>
      <c r="H5" s="680"/>
    </row>
    <row r="6" spans="1:8" s="842" customFormat="1" x14ac:dyDescent="0.2">
      <c r="A6" s="792" t="s">
        <v>685</v>
      </c>
      <c r="B6" s="793"/>
      <c r="C6" s="793"/>
      <c r="D6" s="794" t="s">
        <v>601</v>
      </c>
      <c r="E6" s="795">
        <v>4348426.95763514</v>
      </c>
      <c r="F6" s="794" t="s">
        <v>346</v>
      </c>
    </row>
    <row r="7" spans="1:8" s="842" customFormat="1" x14ac:dyDescent="0.2">
      <c r="A7" s="796" t="s">
        <v>1285</v>
      </c>
      <c r="B7" s="797" t="s">
        <v>570</v>
      </c>
      <c r="C7" s="793"/>
      <c r="D7" s="798" t="s">
        <v>602</v>
      </c>
      <c r="E7" s="799">
        <v>1374371.4643589701</v>
      </c>
      <c r="F7" s="798" t="s">
        <v>368</v>
      </c>
    </row>
    <row r="8" spans="1:8" s="842" customFormat="1" x14ac:dyDescent="0.2">
      <c r="A8" s="800" t="s">
        <v>685</v>
      </c>
      <c r="B8" s="800" t="s">
        <v>570</v>
      </c>
      <c r="C8" s="801" t="s">
        <v>1069</v>
      </c>
      <c r="D8" s="802" t="s">
        <v>1353</v>
      </c>
      <c r="E8" s="803">
        <v>1257505.46595345</v>
      </c>
      <c r="F8" s="802" t="s">
        <v>860</v>
      </c>
    </row>
    <row r="9" spans="1:8" s="842" customFormat="1" x14ac:dyDescent="0.2">
      <c r="A9" s="800" t="s">
        <v>685</v>
      </c>
      <c r="B9" s="804"/>
      <c r="C9" s="801" t="s">
        <v>1071</v>
      </c>
      <c r="D9" s="802" t="s">
        <v>856</v>
      </c>
      <c r="E9" s="803">
        <v>22542.90976187</v>
      </c>
      <c r="F9" s="802" t="s">
        <v>637</v>
      </c>
    </row>
    <row r="10" spans="1:8" s="842" customFormat="1" x14ac:dyDescent="0.2">
      <c r="A10" s="800" t="s">
        <v>685</v>
      </c>
      <c r="B10" s="804"/>
      <c r="C10" s="801" t="s">
        <v>1286</v>
      </c>
      <c r="D10" s="802" t="s">
        <v>857</v>
      </c>
      <c r="E10" s="803">
        <v>94319.501459699997</v>
      </c>
      <c r="F10" s="802" t="s">
        <v>129</v>
      </c>
    </row>
    <row r="11" spans="1:8" s="842" customFormat="1" ht="22.5" x14ac:dyDescent="0.2">
      <c r="A11" s="800" t="s">
        <v>685</v>
      </c>
      <c r="B11" s="804"/>
      <c r="C11" s="801" t="s">
        <v>1287</v>
      </c>
      <c r="D11" s="802" t="s">
        <v>1705</v>
      </c>
      <c r="E11" s="803">
        <v>3.58718395</v>
      </c>
      <c r="F11" s="802" t="s">
        <v>1706</v>
      </c>
    </row>
    <row r="12" spans="1:8" s="842" customFormat="1" x14ac:dyDescent="0.2">
      <c r="A12" s="796" t="s">
        <v>1285</v>
      </c>
      <c r="B12" s="797" t="s">
        <v>571</v>
      </c>
      <c r="C12" s="793"/>
      <c r="D12" s="798" t="s">
        <v>1174</v>
      </c>
      <c r="E12" s="799">
        <v>123181.66966694</v>
      </c>
      <c r="F12" s="798" t="s">
        <v>567</v>
      </c>
    </row>
    <row r="13" spans="1:8" s="842" customFormat="1" x14ac:dyDescent="0.2">
      <c r="A13" s="800" t="s">
        <v>685</v>
      </c>
      <c r="B13" s="800" t="s">
        <v>571</v>
      </c>
      <c r="C13" s="801" t="s">
        <v>1074</v>
      </c>
      <c r="D13" s="802" t="s">
        <v>530</v>
      </c>
      <c r="E13" s="803">
        <v>66497.811584769996</v>
      </c>
      <c r="F13" s="802" t="s">
        <v>46</v>
      </c>
    </row>
    <row r="14" spans="1:8" s="842" customFormat="1" ht="33.75" x14ac:dyDescent="0.2">
      <c r="A14" s="800" t="s">
        <v>685</v>
      </c>
      <c r="B14" s="804"/>
      <c r="C14" s="801" t="s">
        <v>1076</v>
      </c>
      <c r="D14" s="802" t="s">
        <v>1900</v>
      </c>
      <c r="E14" s="803">
        <v>35096.994482549999</v>
      </c>
      <c r="F14" s="802" t="s">
        <v>617</v>
      </c>
    </row>
    <row r="15" spans="1:8" s="842" customFormat="1" x14ac:dyDescent="0.2">
      <c r="A15" s="800" t="s">
        <v>685</v>
      </c>
      <c r="B15" s="804"/>
      <c r="C15" s="801" t="s">
        <v>1078</v>
      </c>
      <c r="D15" s="802" t="s">
        <v>1354</v>
      </c>
      <c r="E15" s="803">
        <v>619.97805861999996</v>
      </c>
      <c r="F15" s="802" t="s">
        <v>1355</v>
      </c>
    </row>
    <row r="16" spans="1:8" s="842" customFormat="1" ht="22.5" x14ac:dyDescent="0.2">
      <c r="A16" s="800" t="s">
        <v>685</v>
      </c>
      <c r="B16" s="804"/>
      <c r="C16" s="801" t="s">
        <v>1955</v>
      </c>
      <c r="D16" s="802" t="s">
        <v>2014</v>
      </c>
      <c r="E16" s="803">
        <v>20966.885541</v>
      </c>
      <c r="F16" s="802" t="s">
        <v>2015</v>
      </c>
    </row>
    <row r="17" spans="1:6" s="842" customFormat="1" ht="52.5" x14ac:dyDescent="0.2">
      <c r="A17" s="796" t="s">
        <v>1285</v>
      </c>
      <c r="B17" s="797" t="s">
        <v>194</v>
      </c>
      <c r="C17" s="793"/>
      <c r="D17" s="798" t="s">
        <v>1338</v>
      </c>
      <c r="E17" s="799">
        <v>39065.34270347</v>
      </c>
      <c r="F17" s="798" t="s">
        <v>1339</v>
      </c>
    </row>
    <row r="18" spans="1:6" s="842" customFormat="1" ht="22.5" x14ac:dyDescent="0.2">
      <c r="A18" s="800" t="s">
        <v>685</v>
      </c>
      <c r="B18" s="800" t="s">
        <v>194</v>
      </c>
      <c r="C18" s="801" t="s">
        <v>752</v>
      </c>
      <c r="D18" s="802" t="s">
        <v>1356</v>
      </c>
      <c r="E18" s="803">
        <v>33633.454384600002</v>
      </c>
      <c r="F18" s="802" t="s">
        <v>1357</v>
      </c>
    </row>
    <row r="19" spans="1:6" s="842" customFormat="1" ht="22.5" x14ac:dyDescent="0.2">
      <c r="A19" s="800" t="s">
        <v>685</v>
      </c>
      <c r="B19" s="804"/>
      <c r="C19" s="801" t="s">
        <v>811</v>
      </c>
      <c r="D19" s="802" t="s">
        <v>1385</v>
      </c>
      <c r="E19" s="803">
        <v>1387.2078827600001</v>
      </c>
      <c r="F19" s="802" t="s">
        <v>1386</v>
      </c>
    </row>
    <row r="20" spans="1:6" s="842" customFormat="1" ht="33.75" x14ac:dyDescent="0.2">
      <c r="A20" s="800" t="s">
        <v>685</v>
      </c>
      <c r="B20" s="804"/>
      <c r="C20" s="801" t="s">
        <v>2036</v>
      </c>
      <c r="D20" s="802" t="s">
        <v>3238</v>
      </c>
      <c r="E20" s="803">
        <v>0.64171126000000001</v>
      </c>
      <c r="F20" s="802" t="s">
        <v>3239</v>
      </c>
    </row>
    <row r="21" spans="1:6" s="842" customFormat="1" ht="22.5" x14ac:dyDescent="0.2">
      <c r="A21" s="800" t="s">
        <v>685</v>
      </c>
      <c r="B21" s="804"/>
      <c r="C21" s="801" t="s">
        <v>753</v>
      </c>
      <c r="D21" s="802" t="s">
        <v>1358</v>
      </c>
      <c r="E21" s="803">
        <v>3257.77703307</v>
      </c>
      <c r="F21" s="802" t="s">
        <v>1359</v>
      </c>
    </row>
    <row r="22" spans="1:6" s="842" customFormat="1" ht="22.5" x14ac:dyDescent="0.2">
      <c r="A22" s="800" t="s">
        <v>685</v>
      </c>
      <c r="B22" s="804"/>
      <c r="C22" s="801" t="s">
        <v>754</v>
      </c>
      <c r="D22" s="802" t="s">
        <v>1360</v>
      </c>
      <c r="E22" s="803">
        <v>786.26169177999998</v>
      </c>
      <c r="F22" s="802" t="s">
        <v>1361</v>
      </c>
    </row>
    <row r="23" spans="1:6" s="842" customFormat="1" x14ac:dyDescent="0.2">
      <c r="A23" s="796" t="s">
        <v>1285</v>
      </c>
      <c r="B23" s="797" t="s">
        <v>164</v>
      </c>
      <c r="C23" s="793"/>
      <c r="D23" s="798" t="s">
        <v>1340</v>
      </c>
      <c r="E23" s="799">
        <v>155349.18314785001</v>
      </c>
      <c r="F23" s="798" t="s">
        <v>1341</v>
      </c>
    </row>
    <row r="24" spans="1:6" s="842" customFormat="1" x14ac:dyDescent="0.2">
      <c r="A24" s="800" t="s">
        <v>685</v>
      </c>
      <c r="B24" s="800" t="s">
        <v>164</v>
      </c>
      <c r="C24" s="801" t="s">
        <v>1288</v>
      </c>
      <c r="D24" s="802" t="s">
        <v>1289</v>
      </c>
      <c r="E24" s="803">
        <v>14490.51091546</v>
      </c>
      <c r="F24" s="802" t="s">
        <v>199</v>
      </c>
    </row>
    <row r="25" spans="1:6" s="842" customFormat="1" ht="22.5" x14ac:dyDescent="0.2">
      <c r="A25" s="800" t="s">
        <v>685</v>
      </c>
      <c r="B25" s="804"/>
      <c r="C25" s="801" t="s">
        <v>1290</v>
      </c>
      <c r="D25" s="802" t="s">
        <v>1901</v>
      </c>
      <c r="E25" s="803">
        <v>56003.472659070001</v>
      </c>
      <c r="F25" s="802" t="s">
        <v>1902</v>
      </c>
    </row>
    <row r="26" spans="1:6" s="842" customFormat="1" ht="45" x14ac:dyDescent="0.2">
      <c r="A26" s="800" t="s">
        <v>685</v>
      </c>
      <c r="B26" s="804"/>
      <c r="C26" s="801" t="s">
        <v>1736</v>
      </c>
      <c r="D26" s="802" t="s">
        <v>2061</v>
      </c>
      <c r="E26" s="803">
        <v>2488.6878344000002</v>
      </c>
      <c r="F26" s="802" t="s">
        <v>2062</v>
      </c>
    </row>
    <row r="27" spans="1:6" s="842" customFormat="1" ht="22.5" x14ac:dyDescent="0.2">
      <c r="A27" s="800" t="s">
        <v>685</v>
      </c>
      <c r="B27" s="804"/>
      <c r="C27" s="801" t="s">
        <v>1291</v>
      </c>
      <c r="D27" s="802" t="s">
        <v>757</v>
      </c>
      <c r="E27" s="803">
        <v>36888.559132770002</v>
      </c>
      <c r="F27" s="802" t="s">
        <v>60</v>
      </c>
    </row>
    <row r="28" spans="1:6" s="842" customFormat="1" x14ac:dyDescent="0.2">
      <c r="A28" s="800" t="s">
        <v>685</v>
      </c>
      <c r="B28" s="804"/>
      <c r="C28" s="801" t="s">
        <v>1292</v>
      </c>
      <c r="D28" s="802" t="s">
        <v>1293</v>
      </c>
      <c r="E28" s="803">
        <v>45477.95260615</v>
      </c>
      <c r="F28" s="802" t="s">
        <v>61</v>
      </c>
    </row>
    <row r="29" spans="1:6" s="842" customFormat="1" ht="21" x14ac:dyDescent="0.2">
      <c r="A29" s="796" t="s">
        <v>1285</v>
      </c>
      <c r="B29" s="797" t="s">
        <v>12</v>
      </c>
      <c r="C29" s="793"/>
      <c r="D29" s="798" t="s">
        <v>1762</v>
      </c>
      <c r="E29" s="799">
        <v>1503277.07591863</v>
      </c>
      <c r="F29" s="798" t="s">
        <v>1763</v>
      </c>
    </row>
    <row r="30" spans="1:6" s="842" customFormat="1" x14ac:dyDescent="0.2">
      <c r="A30" s="800" t="s">
        <v>685</v>
      </c>
      <c r="B30" s="800" t="s">
        <v>12</v>
      </c>
      <c r="C30" s="801" t="s">
        <v>1294</v>
      </c>
      <c r="D30" s="802" t="s">
        <v>292</v>
      </c>
      <c r="E30" s="803">
        <v>39633.932111820002</v>
      </c>
      <c r="F30" s="802" t="s">
        <v>537</v>
      </c>
    </row>
    <row r="31" spans="1:6" s="842" customFormat="1" x14ac:dyDescent="0.2">
      <c r="A31" s="800" t="s">
        <v>685</v>
      </c>
      <c r="B31" s="804"/>
      <c r="C31" s="801" t="s">
        <v>1295</v>
      </c>
      <c r="D31" s="802" t="s">
        <v>1296</v>
      </c>
      <c r="E31" s="803">
        <v>17038.847546780002</v>
      </c>
      <c r="F31" s="802" t="s">
        <v>699</v>
      </c>
    </row>
    <row r="32" spans="1:6" s="842" customFormat="1" x14ac:dyDescent="0.2">
      <c r="A32" s="800" t="s">
        <v>685</v>
      </c>
      <c r="B32" s="804"/>
      <c r="C32" s="801" t="s">
        <v>1297</v>
      </c>
      <c r="D32" s="802" t="s">
        <v>1298</v>
      </c>
      <c r="E32" s="803">
        <v>5250.1083695200005</v>
      </c>
      <c r="F32" s="802" t="s">
        <v>196</v>
      </c>
    </row>
    <row r="33" spans="1:6" s="842" customFormat="1" x14ac:dyDescent="0.2">
      <c r="A33" s="800" t="s">
        <v>685</v>
      </c>
      <c r="B33" s="804"/>
      <c r="C33" s="801" t="s">
        <v>1299</v>
      </c>
      <c r="D33" s="802" t="s">
        <v>1300</v>
      </c>
      <c r="E33" s="803">
        <v>5774.7661054299997</v>
      </c>
      <c r="F33" s="802" t="s">
        <v>137</v>
      </c>
    </row>
    <row r="34" spans="1:6" s="842" customFormat="1" ht="33.75" x14ac:dyDescent="0.2">
      <c r="A34" s="800" t="s">
        <v>685</v>
      </c>
      <c r="B34" s="804"/>
      <c r="C34" s="801" t="s">
        <v>1329</v>
      </c>
      <c r="D34" s="802" t="s">
        <v>1330</v>
      </c>
      <c r="E34" s="803">
        <v>16506.774150339999</v>
      </c>
      <c r="F34" s="802" t="s">
        <v>597</v>
      </c>
    </row>
    <row r="35" spans="1:6" s="842" customFormat="1" ht="22.5" x14ac:dyDescent="0.2">
      <c r="A35" s="800" t="s">
        <v>685</v>
      </c>
      <c r="B35" s="804"/>
      <c r="C35" s="801" t="s">
        <v>1504</v>
      </c>
      <c r="D35" s="802" t="s">
        <v>1505</v>
      </c>
      <c r="E35" s="803">
        <v>42.521279200000002</v>
      </c>
      <c r="F35" s="802" t="s">
        <v>1506</v>
      </c>
    </row>
    <row r="36" spans="1:6" s="842" customFormat="1" ht="22.5" x14ac:dyDescent="0.2">
      <c r="A36" s="800" t="s">
        <v>685</v>
      </c>
      <c r="B36" s="804"/>
      <c r="C36" s="801" t="s">
        <v>1301</v>
      </c>
      <c r="D36" s="802" t="s">
        <v>1302</v>
      </c>
      <c r="E36" s="803">
        <v>1419030.12635554</v>
      </c>
      <c r="F36" s="802" t="s">
        <v>755</v>
      </c>
    </row>
    <row r="37" spans="1:6" s="842" customFormat="1" x14ac:dyDescent="0.2">
      <c r="A37" s="796" t="s">
        <v>1285</v>
      </c>
      <c r="B37" s="797" t="s">
        <v>1175</v>
      </c>
      <c r="C37" s="793"/>
      <c r="D37" s="798" t="s">
        <v>43</v>
      </c>
      <c r="E37" s="799">
        <v>91514.10251225</v>
      </c>
      <c r="F37" s="798" t="s">
        <v>665</v>
      </c>
    </row>
    <row r="38" spans="1:6" s="842" customFormat="1" ht="22.5" x14ac:dyDescent="0.2">
      <c r="A38" s="800" t="s">
        <v>685</v>
      </c>
      <c r="B38" s="800" t="s">
        <v>1175</v>
      </c>
      <c r="C38" s="801" t="s">
        <v>1303</v>
      </c>
      <c r="D38" s="802" t="s">
        <v>1362</v>
      </c>
      <c r="E38" s="803">
        <v>8708.7908532599995</v>
      </c>
      <c r="F38" s="802" t="s">
        <v>1363</v>
      </c>
    </row>
    <row r="39" spans="1:6" s="842" customFormat="1" ht="22.5" x14ac:dyDescent="0.2">
      <c r="A39" s="800" t="s">
        <v>685</v>
      </c>
      <c r="B39" s="804"/>
      <c r="C39" s="801" t="s">
        <v>1304</v>
      </c>
      <c r="D39" s="802" t="s">
        <v>1364</v>
      </c>
      <c r="E39" s="803">
        <v>646.78771007</v>
      </c>
      <c r="F39" s="802" t="s">
        <v>1365</v>
      </c>
    </row>
    <row r="40" spans="1:6" s="842" customFormat="1" ht="22.5" x14ac:dyDescent="0.2">
      <c r="A40" s="800" t="s">
        <v>685</v>
      </c>
      <c r="B40" s="804"/>
      <c r="C40" s="801" t="s">
        <v>1331</v>
      </c>
      <c r="D40" s="802" t="s">
        <v>1387</v>
      </c>
      <c r="E40" s="803">
        <v>13040.347484899999</v>
      </c>
      <c r="F40" s="802" t="s">
        <v>1388</v>
      </c>
    </row>
    <row r="41" spans="1:6" s="842" customFormat="1" ht="22.5" x14ac:dyDescent="0.2">
      <c r="A41" s="800" t="s">
        <v>685</v>
      </c>
      <c r="B41" s="804"/>
      <c r="C41" s="801" t="s">
        <v>1306</v>
      </c>
      <c r="D41" s="802" t="s">
        <v>1368</v>
      </c>
      <c r="E41" s="803">
        <v>12492.911554120001</v>
      </c>
      <c r="F41" s="802" t="s">
        <v>1369</v>
      </c>
    </row>
    <row r="42" spans="1:6" s="842" customFormat="1" x14ac:dyDescent="0.2">
      <c r="A42" s="800" t="s">
        <v>685</v>
      </c>
      <c r="B42" s="804"/>
      <c r="C42" s="801" t="s">
        <v>1308</v>
      </c>
      <c r="D42" s="802" t="s">
        <v>1372</v>
      </c>
      <c r="E42" s="803">
        <v>56625.264909899997</v>
      </c>
      <c r="F42" s="802" t="s">
        <v>1373</v>
      </c>
    </row>
    <row r="43" spans="1:6" s="842" customFormat="1" ht="21" x14ac:dyDescent="0.2">
      <c r="A43" s="796" t="s">
        <v>1285</v>
      </c>
      <c r="B43" s="797" t="s">
        <v>221</v>
      </c>
      <c r="C43" s="793"/>
      <c r="D43" s="798" t="s">
        <v>1176</v>
      </c>
      <c r="E43" s="799">
        <v>4501.9921289499998</v>
      </c>
      <c r="F43" s="798" t="s">
        <v>820</v>
      </c>
    </row>
    <row r="44" spans="1:6" s="842" customFormat="1" ht="33.75" x14ac:dyDescent="0.2">
      <c r="A44" s="800" t="s">
        <v>685</v>
      </c>
      <c r="B44" s="800" t="s">
        <v>221</v>
      </c>
      <c r="C44" s="801" t="s">
        <v>1309</v>
      </c>
      <c r="D44" s="802" t="s">
        <v>1310</v>
      </c>
      <c r="E44" s="803">
        <v>1089.9026725000001</v>
      </c>
      <c r="F44" s="802" t="s">
        <v>814</v>
      </c>
    </row>
    <row r="45" spans="1:6" s="842" customFormat="1" ht="33.75" x14ac:dyDescent="0.2">
      <c r="A45" s="800" t="s">
        <v>685</v>
      </c>
      <c r="B45" s="804"/>
      <c r="C45" s="801" t="s">
        <v>1079</v>
      </c>
      <c r="D45" s="802" t="s">
        <v>3240</v>
      </c>
      <c r="E45" s="803">
        <v>89.810637589999999</v>
      </c>
      <c r="F45" s="802" t="s">
        <v>3241</v>
      </c>
    </row>
    <row r="46" spans="1:6" s="842" customFormat="1" ht="33.75" x14ac:dyDescent="0.2">
      <c r="A46" s="800" t="s">
        <v>685</v>
      </c>
      <c r="B46" s="804"/>
      <c r="C46" s="801" t="s">
        <v>1866</v>
      </c>
      <c r="D46" s="802" t="s">
        <v>2063</v>
      </c>
      <c r="E46" s="803">
        <v>3322.2788188599998</v>
      </c>
      <c r="F46" s="802" t="s">
        <v>2064</v>
      </c>
    </row>
    <row r="47" spans="1:6" s="842" customFormat="1" x14ac:dyDescent="0.2">
      <c r="A47" s="796" t="s">
        <v>1285</v>
      </c>
      <c r="B47" s="797" t="s">
        <v>223</v>
      </c>
      <c r="C47" s="793"/>
      <c r="D47" s="798" t="s">
        <v>1764</v>
      </c>
      <c r="E47" s="799">
        <v>455055.36945802998</v>
      </c>
      <c r="F47" s="798" t="s">
        <v>1765</v>
      </c>
    </row>
    <row r="48" spans="1:6" s="842" customFormat="1" ht="33.75" x14ac:dyDescent="0.2">
      <c r="A48" s="800" t="s">
        <v>685</v>
      </c>
      <c r="B48" s="800" t="s">
        <v>223</v>
      </c>
      <c r="C48" s="801" t="s">
        <v>1312</v>
      </c>
      <c r="D48" s="802" t="s">
        <v>1313</v>
      </c>
      <c r="E48" s="803">
        <v>455055.36945802998</v>
      </c>
      <c r="F48" s="802" t="s">
        <v>1314</v>
      </c>
    </row>
    <row r="49" spans="1:6" s="842" customFormat="1" ht="21" x14ac:dyDescent="0.2">
      <c r="A49" s="796" t="s">
        <v>1285</v>
      </c>
      <c r="B49" s="797" t="s">
        <v>1178</v>
      </c>
      <c r="C49" s="793"/>
      <c r="D49" s="798" t="s">
        <v>683</v>
      </c>
      <c r="E49" s="799">
        <v>175120.30767216999</v>
      </c>
      <c r="F49" s="798" t="s">
        <v>291</v>
      </c>
    </row>
    <row r="50" spans="1:6" s="842" customFormat="1" x14ac:dyDescent="0.2">
      <c r="A50" s="800" t="s">
        <v>685</v>
      </c>
      <c r="B50" s="800" t="s">
        <v>1178</v>
      </c>
      <c r="C50" s="801" t="s">
        <v>1315</v>
      </c>
      <c r="D50" s="802" t="s">
        <v>1374</v>
      </c>
      <c r="E50" s="803">
        <v>153527.42281615999</v>
      </c>
      <c r="F50" s="802" t="s">
        <v>291</v>
      </c>
    </row>
    <row r="51" spans="1:6" s="842" customFormat="1" x14ac:dyDescent="0.2">
      <c r="A51" s="800" t="s">
        <v>685</v>
      </c>
      <c r="B51" s="804"/>
      <c r="C51" s="801" t="s">
        <v>1317</v>
      </c>
      <c r="D51" s="802" t="s">
        <v>1377</v>
      </c>
      <c r="E51" s="803">
        <v>21592.884856010001</v>
      </c>
      <c r="F51" s="802" t="s">
        <v>1378</v>
      </c>
    </row>
    <row r="52" spans="1:6" s="842" customFormat="1" ht="31.5" x14ac:dyDescent="0.2">
      <c r="A52" s="796" t="s">
        <v>1285</v>
      </c>
      <c r="B52" s="797" t="s">
        <v>1179</v>
      </c>
      <c r="C52" s="793"/>
      <c r="D52" s="798" t="s">
        <v>1707</v>
      </c>
      <c r="E52" s="799">
        <v>406682.26707182999</v>
      </c>
      <c r="F52" s="798" t="s">
        <v>572</v>
      </c>
    </row>
    <row r="53" spans="1:6" s="842" customFormat="1" x14ac:dyDescent="0.2">
      <c r="A53" s="800" t="s">
        <v>685</v>
      </c>
      <c r="B53" s="800" t="s">
        <v>1179</v>
      </c>
      <c r="C53" s="801" t="s">
        <v>1332</v>
      </c>
      <c r="D53" s="802" t="s">
        <v>1389</v>
      </c>
      <c r="E53" s="803">
        <v>333908.31599999999</v>
      </c>
      <c r="F53" s="802" t="s">
        <v>1390</v>
      </c>
    </row>
    <row r="54" spans="1:6" s="842" customFormat="1" ht="22.5" x14ac:dyDescent="0.2">
      <c r="A54" s="800" t="s">
        <v>685</v>
      </c>
      <c r="B54" s="804"/>
      <c r="C54" s="801" t="s">
        <v>2065</v>
      </c>
      <c r="D54" s="802" t="s">
        <v>3242</v>
      </c>
      <c r="E54" s="803">
        <v>1089.7722625900001</v>
      </c>
      <c r="F54" s="802" t="s">
        <v>3243</v>
      </c>
    </row>
    <row r="55" spans="1:6" s="842" customFormat="1" x14ac:dyDescent="0.2">
      <c r="A55" s="800" t="s">
        <v>685</v>
      </c>
      <c r="B55" s="804"/>
      <c r="C55" s="801" t="s">
        <v>1737</v>
      </c>
      <c r="D55" s="802" t="s">
        <v>1738</v>
      </c>
      <c r="E55" s="803">
        <v>4977.0628092400002</v>
      </c>
      <c r="F55" s="802" t="s">
        <v>1739</v>
      </c>
    </row>
    <row r="56" spans="1:6" s="842" customFormat="1" ht="33.75" x14ac:dyDescent="0.2">
      <c r="A56" s="800" t="s">
        <v>685</v>
      </c>
      <c r="B56" s="804"/>
      <c r="C56" s="801" t="s">
        <v>1319</v>
      </c>
      <c r="D56" s="802" t="s">
        <v>1342</v>
      </c>
      <c r="E56" s="803">
        <v>66707.115999999995</v>
      </c>
      <c r="F56" s="802" t="s">
        <v>572</v>
      </c>
    </row>
    <row r="57" spans="1:6" s="842" customFormat="1" ht="21" x14ac:dyDescent="0.2">
      <c r="A57" s="796" t="s">
        <v>1285</v>
      </c>
      <c r="B57" s="797" t="s">
        <v>1180</v>
      </c>
      <c r="C57" s="793"/>
      <c r="D57" s="798" t="s">
        <v>1343</v>
      </c>
      <c r="E57" s="799">
        <v>23.92665384</v>
      </c>
      <c r="F57" s="798" t="s">
        <v>1344</v>
      </c>
    </row>
    <row r="58" spans="1:6" s="842" customFormat="1" ht="22.5" x14ac:dyDescent="0.2">
      <c r="A58" s="800" t="s">
        <v>685</v>
      </c>
      <c r="B58" s="800" t="s">
        <v>1180</v>
      </c>
      <c r="C58" s="801" t="s">
        <v>1320</v>
      </c>
      <c r="D58" s="802" t="s">
        <v>1379</v>
      </c>
      <c r="E58" s="803">
        <v>23.92665384</v>
      </c>
      <c r="F58" s="802" t="s">
        <v>1380</v>
      </c>
    </row>
    <row r="59" spans="1:6" s="842" customFormat="1" x14ac:dyDescent="0.2">
      <c r="A59" s="796" t="s">
        <v>1285</v>
      </c>
      <c r="B59" s="797" t="s">
        <v>1735</v>
      </c>
      <c r="C59" s="793"/>
      <c r="D59" s="798" t="s">
        <v>1760</v>
      </c>
      <c r="E59" s="799">
        <v>20284.256342209999</v>
      </c>
      <c r="F59" s="798" t="s">
        <v>1761</v>
      </c>
    </row>
    <row r="60" spans="1:6" s="842" customFormat="1" ht="33.75" x14ac:dyDescent="0.2">
      <c r="A60" s="800" t="s">
        <v>685</v>
      </c>
      <c r="B60" s="800" t="s">
        <v>1735</v>
      </c>
      <c r="C60" s="801" t="s">
        <v>1587</v>
      </c>
      <c r="D60" s="802" t="s">
        <v>3244</v>
      </c>
      <c r="E60" s="803">
        <v>12014.256342209999</v>
      </c>
      <c r="F60" s="802" t="s">
        <v>3245</v>
      </c>
    </row>
    <row r="61" spans="1:6" s="842" customFormat="1" x14ac:dyDescent="0.2">
      <c r="A61" s="800" t="s">
        <v>685</v>
      </c>
      <c r="B61" s="804"/>
      <c r="C61" s="801" t="s">
        <v>3272</v>
      </c>
      <c r="D61" s="802" t="s">
        <v>1760</v>
      </c>
      <c r="E61" s="803">
        <v>8270</v>
      </c>
      <c r="F61" s="802" t="s">
        <v>1761</v>
      </c>
    </row>
    <row r="62" spans="1:6" s="842" customFormat="1" x14ac:dyDescent="0.2">
      <c r="A62" s="792" t="s">
        <v>224</v>
      </c>
      <c r="B62" s="793"/>
      <c r="C62" s="793"/>
      <c r="D62" s="794" t="s">
        <v>1181</v>
      </c>
      <c r="E62" s="795">
        <v>1724971.0033122301</v>
      </c>
      <c r="F62" s="794" t="s">
        <v>193</v>
      </c>
    </row>
    <row r="63" spans="1:6" s="842" customFormat="1" ht="31.5" x14ac:dyDescent="0.2">
      <c r="A63" s="796" t="s">
        <v>1285</v>
      </c>
      <c r="B63" s="797" t="s">
        <v>339</v>
      </c>
      <c r="C63" s="793"/>
      <c r="D63" s="798" t="s">
        <v>1345</v>
      </c>
      <c r="E63" s="799">
        <v>318426.60674937</v>
      </c>
      <c r="F63" s="798" t="s">
        <v>1346</v>
      </c>
    </row>
    <row r="64" spans="1:6" s="842" customFormat="1" x14ac:dyDescent="0.2">
      <c r="A64" s="800" t="s">
        <v>224</v>
      </c>
      <c r="B64" s="800" t="s">
        <v>339</v>
      </c>
      <c r="C64" s="801" t="s">
        <v>477</v>
      </c>
      <c r="D64" s="802" t="s">
        <v>1507</v>
      </c>
      <c r="E64" s="803">
        <v>14546.807415679999</v>
      </c>
      <c r="F64" s="802" t="s">
        <v>1508</v>
      </c>
    </row>
    <row r="65" spans="1:6" s="842" customFormat="1" ht="33.75" x14ac:dyDescent="0.2">
      <c r="A65" s="800" t="s">
        <v>224</v>
      </c>
      <c r="B65" s="804"/>
      <c r="C65" s="801" t="s">
        <v>1740</v>
      </c>
      <c r="D65" s="802" t="s">
        <v>1741</v>
      </c>
      <c r="E65" s="803">
        <v>109784.32732199</v>
      </c>
      <c r="F65" s="802" t="s">
        <v>1742</v>
      </c>
    </row>
    <row r="66" spans="1:6" s="842" customFormat="1" x14ac:dyDescent="0.2">
      <c r="A66" s="800" t="s">
        <v>224</v>
      </c>
      <c r="B66" s="804"/>
      <c r="C66" s="801" t="s">
        <v>2650</v>
      </c>
      <c r="D66" s="802" t="s">
        <v>2651</v>
      </c>
      <c r="E66" s="803">
        <v>15261.53924249</v>
      </c>
      <c r="F66" s="802" t="s">
        <v>2652</v>
      </c>
    </row>
    <row r="67" spans="1:6" s="842" customFormat="1" ht="33.75" x14ac:dyDescent="0.2">
      <c r="A67" s="800" t="s">
        <v>224</v>
      </c>
      <c r="B67" s="804"/>
      <c r="C67" s="801" t="s">
        <v>1321</v>
      </c>
      <c r="D67" s="802" t="s">
        <v>116</v>
      </c>
      <c r="E67" s="803">
        <v>96799.533934880004</v>
      </c>
      <c r="F67" s="802" t="s">
        <v>808</v>
      </c>
    </row>
    <row r="68" spans="1:6" s="842" customFormat="1" x14ac:dyDescent="0.2">
      <c r="A68" s="800" t="s">
        <v>224</v>
      </c>
      <c r="B68" s="804"/>
      <c r="C68" s="801" t="s">
        <v>1333</v>
      </c>
      <c r="D68" s="802" t="s">
        <v>117</v>
      </c>
      <c r="E68" s="803">
        <v>1258.6333919000001</v>
      </c>
      <c r="F68" s="802" t="s">
        <v>241</v>
      </c>
    </row>
    <row r="69" spans="1:6" s="842" customFormat="1" x14ac:dyDescent="0.2">
      <c r="A69" s="800" t="s">
        <v>224</v>
      </c>
      <c r="B69" s="804"/>
      <c r="C69" s="801" t="s">
        <v>3246</v>
      </c>
      <c r="D69" s="802" t="s">
        <v>3247</v>
      </c>
      <c r="E69" s="803">
        <v>96.533943600000001</v>
      </c>
      <c r="F69" s="802" t="s">
        <v>3248</v>
      </c>
    </row>
    <row r="70" spans="1:6" s="842" customFormat="1" ht="22.5" x14ac:dyDescent="0.2">
      <c r="A70" s="800" t="s">
        <v>224</v>
      </c>
      <c r="B70" s="804"/>
      <c r="C70" s="801" t="s">
        <v>1322</v>
      </c>
      <c r="D70" s="802" t="s">
        <v>802</v>
      </c>
      <c r="E70" s="803">
        <v>50435.829231490003</v>
      </c>
      <c r="F70" s="802" t="s">
        <v>767</v>
      </c>
    </row>
    <row r="71" spans="1:6" s="842" customFormat="1" x14ac:dyDescent="0.2">
      <c r="A71" s="800" t="s">
        <v>224</v>
      </c>
      <c r="B71" s="804"/>
      <c r="C71" s="801" t="s">
        <v>1334</v>
      </c>
      <c r="D71" s="802" t="s">
        <v>118</v>
      </c>
      <c r="E71" s="803">
        <v>30243.40226734</v>
      </c>
      <c r="F71" s="802" t="s">
        <v>809</v>
      </c>
    </row>
    <row r="72" spans="1:6" s="842" customFormat="1" ht="21" x14ac:dyDescent="0.2">
      <c r="A72" s="796" t="s">
        <v>1285</v>
      </c>
      <c r="B72" s="797" t="s">
        <v>168</v>
      </c>
      <c r="C72" s="793"/>
      <c r="D72" s="798" t="s">
        <v>1347</v>
      </c>
      <c r="E72" s="799">
        <v>236458.9793073</v>
      </c>
      <c r="F72" s="798" t="s">
        <v>1348</v>
      </c>
    </row>
    <row r="73" spans="1:6" s="842" customFormat="1" ht="33.75" x14ac:dyDescent="0.2">
      <c r="A73" s="800" t="s">
        <v>224</v>
      </c>
      <c r="B73" s="800" t="s">
        <v>168</v>
      </c>
      <c r="C73" s="801" t="s">
        <v>1323</v>
      </c>
      <c r="D73" s="802" t="s">
        <v>1903</v>
      </c>
      <c r="E73" s="803">
        <v>127245.5652218</v>
      </c>
      <c r="F73" s="802" t="s">
        <v>810</v>
      </c>
    </row>
    <row r="74" spans="1:6" s="842" customFormat="1" x14ac:dyDescent="0.2">
      <c r="A74" s="800" t="s">
        <v>224</v>
      </c>
      <c r="B74" s="804"/>
      <c r="C74" s="801" t="s">
        <v>1335</v>
      </c>
      <c r="D74" s="802" t="s">
        <v>326</v>
      </c>
      <c r="E74" s="803">
        <v>58183.122924210002</v>
      </c>
      <c r="F74" s="802" t="s">
        <v>236</v>
      </c>
    </row>
    <row r="75" spans="1:6" s="842" customFormat="1" ht="33.75" x14ac:dyDescent="0.2">
      <c r="A75" s="800" t="s">
        <v>224</v>
      </c>
      <c r="B75" s="804"/>
      <c r="C75" s="801" t="s">
        <v>1336</v>
      </c>
      <c r="D75" s="802" t="s">
        <v>1337</v>
      </c>
      <c r="E75" s="803">
        <v>51028.029161289996</v>
      </c>
      <c r="F75" s="802" t="s">
        <v>801</v>
      </c>
    </row>
    <row r="76" spans="1:6" s="842" customFormat="1" ht="22.5" x14ac:dyDescent="0.2">
      <c r="A76" s="800" t="s">
        <v>224</v>
      </c>
      <c r="B76" s="804"/>
      <c r="C76" s="801" t="s">
        <v>3373</v>
      </c>
      <c r="D76" s="802" t="s">
        <v>3374</v>
      </c>
      <c r="E76" s="803">
        <v>2.262</v>
      </c>
      <c r="F76" s="802" t="s">
        <v>3375</v>
      </c>
    </row>
    <row r="77" spans="1:6" s="842" customFormat="1" ht="21" x14ac:dyDescent="0.2">
      <c r="A77" s="796" t="s">
        <v>1285</v>
      </c>
      <c r="B77" s="797" t="s">
        <v>169</v>
      </c>
      <c r="C77" s="793"/>
      <c r="D77" s="798" t="s">
        <v>1349</v>
      </c>
      <c r="E77" s="799">
        <v>1170085.4172555599</v>
      </c>
      <c r="F77" s="798" t="s">
        <v>1350</v>
      </c>
    </row>
    <row r="78" spans="1:6" s="842" customFormat="1" ht="22.5" x14ac:dyDescent="0.2">
      <c r="A78" s="800" t="s">
        <v>224</v>
      </c>
      <c r="B78" s="800" t="s">
        <v>169</v>
      </c>
      <c r="C78" s="801" t="s">
        <v>1324</v>
      </c>
      <c r="D78" s="802" t="s">
        <v>758</v>
      </c>
      <c r="E78" s="803">
        <v>1039828.99117709</v>
      </c>
      <c r="F78" s="802" t="s">
        <v>756</v>
      </c>
    </row>
    <row r="79" spans="1:6" s="842" customFormat="1" x14ac:dyDescent="0.2">
      <c r="A79" s="800" t="s">
        <v>224</v>
      </c>
      <c r="B79" s="804"/>
      <c r="C79" s="801" t="s">
        <v>1325</v>
      </c>
      <c r="D79" s="802" t="s">
        <v>478</v>
      </c>
      <c r="E79" s="803">
        <v>129887.89636051</v>
      </c>
      <c r="F79" s="802" t="s">
        <v>638</v>
      </c>
    </row>
    <row r="80" spans="1:6" s="842" customFormat="1" ht="22.5" x14ac:dyDescent="0.2">
      <c r="A80" s="800" t="s">
        <v>224</v>
      </c>
      <c r="B80" s="804"/>
      <c r="C80" s="801" t="s">
        <v>2756</v>
      </c>
      <c r="D80" s="802" t="s">
        <v>2757</v>
      </c>
      <c r="E80" s="803">
        <v>329.0375578</v>
      </c>
      <c r="F80" s="802" t="s">
        <v>2758</v>
      </c>
    </row>
    <row r="81" spans="1:6" s="842" customFormat="1" ht="33.75" x14ac:dyDescent="0.2">
      <c r="A81" s="800" t="s">
        <v>224</v>
      </c>
      <c r="B81" s="804"/>
      <c r="C81" s="801" t="s">
        <v>3349</v>
      </c>
      <c r="D81" s="802" t="s">
        <v>3350</v>
      </c>
      <c r="E81" s="803">
        <v>39.492160159999997</v>
      </c>
      <c r="F81" s="802" t="s">
        <v>3351</v>
      </c>
    </row>
    <row r="82" spans="1:6" s="842" customFormat="1" x14ac:dyDescent="0.2">
      <c r="A82" s="792" t="s">
        <v>345</v>
      </c>
      <c r="B82" s="793"/>
      <c r="C82" s="793"/>
      <c r="D82" s="794" t="s">
        <v>533</v>
      </c>
      <c r="E82" s="795">
        <v>123365.615981</v>
      </c>
      <c r="F82" s="794" t="s">
        <v>1183</v>
      </c>
    </row>
    <row r="83" spans="1:6" s="842" customFormat="1" x14ac:dyDescent="0.2">
      <c r="A83" s="796" t="s">
        <v>1285</v>
      </c>
      <c r="B83" s="797" t="s">
        <v>3249</v>
      </c>
      <c r="C83" s="793"/>
      <c r="D83" s="798" t="s">
        <v>3250</v>
      </c>
      <c r="E83" s="799">
        <v>123365.615981</v>
      </c>
      <c r="F83" s="798" t="s">
        <v>3251</v>
      </c>
    </row>
    <row r="84" spans="1:6" ht="56.25" x14ac:dyDescent="0.2">
      <c r="A84" s="800" t="s">
        <v>345</v>
      </c>
      <c r="B84" s="800" t="s">
        <v>3249</v>
      </c>
      <c r="C84" s="801" t="s">
        <v>3257</v>
      </c>
      <c r="D84" s="802" t="s">
        <v>3258</v>
      </c>
      <c r="E84" s="803">
        <v>24.315000000000001</v>
      </c>
      <c r="F84" s="802" t="s">
        <v>3236</v>
      </c>
    </row>
    <row r="85" spans="1:6" ht="22.5" x14ac:dyDescent="0.2">
      <c r="A85" s="800" t="s">
        <v>345</v>
      </c>
      <c r="B85" s="804"/>
      <c r="C85" s="801" t="s">
        <v>3252</v>
      </c>
      <c r="D85" s="802" t="s">
        <v>3253</v>
      </c>
      <c r="E85" s="803">
        <v>59056.912885999998</v>
      </c>
      <c r="F85" s="802" t="s">
        <v>3254</v>
      </c>
    </row>
    <row r="86" spans="1:6" ht="22.5" x14ac:dyDescent="0.2">
      <c r="A86" s="800" t="s">
        <v>345</v>
      </c>
      <c r="B86" s="804"/>
      <c r="C86" s="801" t="s">
        <v>3355</v>
      </c>
      <c r="D86" s="802" t="s">
        <v>3356</v>
      </c>
      <c r="E86" s="803">
        <v>15504.491289</v>
      </c>
      <c r="F86" s="802" t="s">
        <v>3357</v>
      </c>
    </row>
    <row r="87" spans="1:6" x14ac:dyDescent="0.2">
      <c r="A87" s="800" t="s">
        <v>345</v>
      </c>
      <c r="B87" s="804"/>
      <c r="C87" s="801" t="s">
        <v>3255</v>
      </c>
      <c r="D87" s="802" t="s">
        <v>3256</v>
      </c>
      <c r="E87" s="803">
        <v>48779.896805999997</v>
      </c>
      <c r="F87" s="802" t="s">
        <v>3237</v>
      </c>
    </row>
    <row r="88" spans="1:6" x14ac:dyDescent="0.2">
      <c r="A88" s="792" t="s">
        <v>619</v>
      </c>
      <c r="B88" s="793"/>
      <c r="C88" s="793"/>
      <c r="D88" s="794" t="s">
        <v>73</v>
      </c>
      <c r="E88" s="795">
        <v>107591.61112714</v>
      </c>
      <c r="F88" s="794" t="s">
        <v>632</v>
      </c>
    </row>
    <row r="89" spans="1:6" x14ac:dyDescent="0.2">
      <c r="A89" s="796" t="s">
        <v>1285</v>
      </c>
      <c r="B89" s="797" t="s">
        <v>1185</v>
      </c>
      <c r="C89" s="793"/>
      <c r="D89" s="798" t="s">
        <v>73</v>
      </c>
      <c r="E89" s="799">
        <v>107591.61112714</v>
      </c>
      <c r="F89" s="798" t="s">
        <v>632</v>
      </c>
    </row>
    <row r="90" spans="1:6" ht="22.5" x14ac:dyDescent="0.2">
      <c r="A90" s="800" t="s">
        <v>619</v>
      </c>
      <c r="B90" s="800" t="s">
        <v>1185</v>
      </c>
      <c r="C90" s="801" t="s">
        <v>3440</v>
      </c>
      <c r="D90" s="802" t="s">
        <v>3441</v>
      </c>
      <c r="E90" s="803">
        <v>505.51299999999998</v>
      </c>
      <c r="F90" s="802" t="s">
        <v>3442</v>
      </c>
    </row>
    <row r="91" spans="1:6" ht="33.75" x14ac:dyDescent="0.2">
      <c r="A91" s="800" t="s">
        <v>619</v>
      </c>
      <c r="B91" s="804"/>
      <c r="C91" s="801" t="s">
        <v>1328</v>
      </c>
      <c r="D91" s="802" t="s">
        <v>1383</v>
      </c>
      <c r="E91" s="803">
        <v>107086.09812713999</v>
      </c>
      <c r="F91" s="802" t="s">
        <v>1384</v>
      </c>
    </row>
    <row r="92" spans="1:6" ht="33.75" x14ac:dyDescent="0.2">
      <c r="A92" s="792" t="s">
        <v>655</v>
      </c>
      <c r="B92" s="793"/>
      <c r="C92" s="793"/>
      <c r="D92" s="794" t="s">
        <v>1823</v>
      </c>
      <c r="E92" s="795">
        <v>53082.47080635</v>
      </c>
      <c r="F92" s="794" t="s">
        <v>1824</v>
      </c>
    </row>
    <row r="93" spans="1:6" ht="21" x14ac:dyDescent="0.2">
      <c r="A93" s="796" t="s">
        <v>1285</v>
      </c>
      <c r="B93" s="797" t="s">
        <v>1825</v>
      </c>
      <c r="C93" s="793"/>
      <c r="D93" s="798" t="s">
        <v>1826</v>
      </c>
      <c r="E93" s="799">
        <v>53082.47080635</v>
      </c>
      <c r="F93" s="798" t="s">
        <v>1827</v>
      </c>
    </row>
    <row r="94" spans="1:6" ht="45" x14ac:dyDescent="0.2">
      <c r="A94" s="800" t="s">
        <v>655</v>
      </c>
      <c r="B94" s="800" t="s">
        <v>1825</v>
      </c>
      <c r="C94" s="801" t="s">
        <v>3064</v>
      </c>
      <c r="D94" s="802" t="s">
        <v>3176</v>
      </c>
      <c r="E94" s="803">
        <v>25482.141599070001</v>
      </c>
      <c r="F94" s="802" t="s">
        <v>3177</v>
      </c>
    </row>
    <row r="95" spans="1:6" ht="45" x14ac:dyDescent="0.2">
      <c r="A95" s="800" t="s">
        <v>655</v>
      </c>
      <c r="B95" s="804"/>
      <c r="C95" s="801" t="s">
        <v>3066</v>
      </c>
      <c r="D95" s="802" t="s">
        <v>3178</v>
      </c>
      <c r="E95" s="803">
        <v>20253.08073243</v>
      </c>
      <c r="F95" s="802" t="s">
        <v>3179</v>
      </c>
    </row>
    <row r="96" spans="1:6" ht="56.25" x14ac:dyDescent="0.2">
      <c r="A96" s="800" t="s">
        <v>655</v>
      </c>
      <c r="B96" s="804"/>
      <c r="C96" s="801" t="s">
        <v>3068</v>
      </c>
      <c r="D96" s="802" t="s">
        <v>3180</v>
      </c>
      <c r="E96" s="803">
        <v>2186.0949552699999</v>
      </c>
      <c r="F96" s="802" t="s">
        <v>3181</v>
      </c>
    </row>
    <row r="97" spans="1:6" ht="45" x14ac:dyDescent="0.2">
      <c r="A97" s="805" t="s">
        <v>655</v>
      </c>
      <c r="B97" s="806"/>
      <c r="C97" s="807" t="s">
        <v>3070</v>
      </c>
      <c r="D97" s="808" t="s">
        <v>3182</v>
      </c>
      <c r="E97" s="809">
        <v>5161.1535195799997</v>
      </c>
      <c r="F97" s="808" t="s">
        <v>3183</v>
      </c>
    </row>
    <row r="98" spans="1:6" ht="16.5" customHeight="1" x14ac:dyDescent="0.2">
      <c r="A98" s="679" t="s">
        <v>3037</v>
      </c>
    </row>
    <row r="99" spans="1:6" x14ac:dyDescent="0.2">
      <c r="A99" s="679" t="s">
        <v>3036</v>
      </c>
    </row>
  </sheetData>
  <mergeCells count="2">
    <mergeCell ref="E1:F1"/>
    <mergeCell ref="A1:D1"/>
  </mergeCells>
  <phoneticPr fontId="12" type="noConversion"/>
  <pageMargins left="0.59055118110236227" right="0.19685039370078741" top="0.25" bottom="0.26" header="0.51181102362204722" footer="0.26"/>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7" tint="0.59999389629810485"/>
  </sheetPr>
  <dimension ref="A1:S52"/>
  <sheetViews>
    <sheetView showGridLines="0" view="pageBreakPreview" zoomScale="85" zoomScaleNormal="100" zoomScaleSheetLayoutView="85" workbookViewId="0">
      <selection activeCell="D28" sqref="D28"/>
    </sheetView>
  </sheetViews>
  <sheetFormatPr defaultRowHeight="12.75" x14ac:dyDescent="0.2"/>
  <cols>
    <col min="1" max="1" width="36.42578125" style="476" customWidth="1"/>
    <col min="2" max="3" width="13.42578125" style="476" customWidth="1"/>
    <col min="4" max="6" width="13.42578125" style="131" customWidth="1"/>
    <col min="7" max="13" width="10.42578125" style="476" customWidth="1"/>
    <col min="14" max="14" width="36.42578125" style="476" customWidth="1"/>
    <col min="15" max="15" width="12.85546875" style="476" customWidth="1"/>
    <col min="16" max="16" width="11.85546875" style="476" bestFit="1" customWidth="1"/>
    <col min="17" max="16384" width="9.140625" style="476"/>
  </cols>
  <sheetData>
    <row r="1" spans="1:19" x14ac:dyDescent="0.2">
      <c r="A1" s="476" t="s">
        <v>1478</v>
      </c>
      <c r="N1" s="150" t="s">
        <v>1479</v>
      </c>
      <c r="O1" s="150"/>
    </row>
    <row r="2" spans="1:19" ht="9" customHeight="1" x14ac:dyDescent="0.2">
      <c r="N2" s="150"/>
      <c r="O2" s="150"/>
    </row>
    <row r="3" spans="1:19" x14ac:dyDescent="0.2">
      <c r="A3" s="15" t="s">
        <v>8</v>
      </c>
      <c r="B3" s="136"/>
      <c r="C3" s="136"/>
      <c r="D3" s="137"/>
      <c r="E3" s="137"/>
      <c r="F3" s="137"/>
      <c r="N3" s="17" t="s">
        <v>445</v>
      </c>
      <c r="O3" s="17"/>
    </row>
    <row r="4" spans="1:19" x14ac:dyDescent="0.2">
      <c r="B4" s="136"/>
      <c r="C4" s="136"/>
      <c r="D4" s="137"/>
      <c r="E4" s="137"/>
      <c r="F4" s="137"/>
      <c r="N4" s="150"/>
      <c r="O4" s="150"/>
    </row>
    <row r="5" spans="1:19" x14ac:dyDescent="0.2">
      <c r="A5" s="476" t="s">
        <v>148</v>
      </c>
      <c r="N5" s="150" t="s">
        <v>693</v>
      </c>
      <c r="O5" s="195"/>
      <c r="P5" s="136"/>
    </row>
    <row r="6" spans="1:19" ht="21.75" customHeight="1" x14ac:dyDescent="0.2">
      <c r="A6" s="934" t="s">
        <v>507</v>
      </c>
      <c r="B6" s="971" t="s">
        <v>1918</v>
      </c>
      <c r="C6" s="971" t="s">
        <v>2107</v>
      </c>
      <c r="D6" s="933" t="s">
        <v>2653</v>
      </c>
      <c r="E6" s="933"/>
      <c r="F6" s="971" t="s">
        <v>3451</v>
      </c>
      <c r="G6" s="939" t="s">
        <v>2653</v>
      </c>
      <c r="H6" s="940"/>
      <c r="I6" s="940"/>
      <c r="J6" s="941"/>
      <c r="K6" s="942" t="s">
        <v>3264</v>
      </c>
      <c r="L6" s="943"/>
      <c r="M6" s="944"/>
      <c r="N6" s="934" t="s">
        <v>47</v>
      </c>
      <c r="O6" s="936"/>
      <c r="P6" s="514"/>
      <c r="Q6" s="196"/>
      <c r="R6" s="196"/>
      <c r="S6" s="196"/>
    </row>
    <row r="7" spans="1:19" ht="53.25" customHeight="1" x14ac:dyDescent="0.2">
      <c r="A7" s="935"/>
      <c r="B7" s="972"/>
      <c r="C7" s="972"/>
      <c r="D7" s="837" t="s">
        <v>3039</v>
      </c>
      <c r="E7" s="837" t="s">
        <v>3450</v>
      </c>
      <c r="F7" s="972"/>
      <c r="G7" s="132" t="s">
        <v>2073</v>
      </c>
      <c r="H7" s="132" t="s">
        <v>1919</v>
      </c>
      <c r="I7" s="132" t="s">
        <v>1920</v>
      </c>
      <c r="J7" s="132" t="s">
        <v>2273</v>
      </c>
      <c r="K7" s="132" t="s">
        <v>2073</v>
      </c>
      <c r="L7" s="132" t="s">
        <v>1919</v>
      </c>
      <c r="M7" s="132" t="s">
        <v>1920</v>
      </c>
      <c r="N7" s="935"/>
      <c r="O7" s="936"/>
      <c r="P7" s="514"/>
      <c r="Q7" s="196"/>
      <c r="R7" s="196"/>
      <c r="S7" s="196"/>
    </row>
    <row r="8" spans="1:19" x14ac:dyDescent="0.2">
      <c r="A8" s="218">
        <v>1</v>
      </c>
      <c r="B8" s="249" t="s">
        <v>224</v>
      </c>
      <c r="C8" s="522" t="s">
        <v>345</v>
      </c>
      <c r="D8" s="249" t="s">
        <v>619</v>
      </c>
      <c r="E8" s="249" t="s">
        <v>968</v>
      </c>
      <c r="F8" s="522" t="s">
        <v>655</v>
      </c>
      <c r="G8" s="249" t="s">
        <v>969</v>
      </c>
      <c r="H8" s="249" t="s">
        <v>1065</v>
      </c>
      <c r="I8" s="522" t="s">
        <v>551</v>
      </c>
      <c r="J8" s="249" t="s">
        <v>1852</v>
      </c>
      <c r="K8" s="249" t="s">
        <v>1855</v>
      </c>
      <c r="L8" s="522" t="s">
        <v>1856</v>
      </c>
      <c r="M8" s="249" t="s">
        <v>1853</v>
      </c>
      <c r="N8" s="249" t="s">
        <v>1854</v>
      </c>
      <c r="O8" s="441"/>
      <c r="P8" s="136"/>
    </row>
    <row r="9" spans="1:19" x14ac:dyDescent="0.2">
      <c r="A9" s="37" t="s">
        <v>541</v>
      </c>
      <c r="B9" s="245">
        <v>4681296.3203925798</v>
      </c>
      <c r="C9" s="245">
        <v>4728531.7393121403</v>
      </c>
      <c r="D9" s="245">
        <v>6039951.2436663201</v>
      </c>
      <c r="E9" s="245">
        <v>4702307.5822545504</v>
      </c>
      <c r="F9" s="245">
        <v>6119227.6670461502</v>
      </c>
      <c r="G9" s="402">
        <v>1064062</v>
      </c>
      <c r="H9" s="402">
        <v>1516350.2463574</v>
      </c>
      <c r="I9" s="591">
        <v>1634093.0349900499</v>
      </c>
      <c r="J9" s="402">
        <v>1825445.9623188702</v>
      </c>
      <c r="K9" s="591">
        <v>1422796.91654661</v>
      </c>
      <c r="L9" s="402">
        <v>2168598.7634400204</v>
      </c>
      <c r="M9" s="402">
        <v>1957284.2246609398</v>
      </c>
      <c r="N9" s="101" t="s">
        <v>542</v>
      </c>
      <c r="O9" s="330"/>
      <c r="P9" s="194"/>
      <c r="Q9" s="173"/>
    </row>
    <row r="10" spans="1:19" ht="25.5" x14ac:dyDescent="0.2">
      <c r="A10" s="19" t="s">
        <v>965</v>
      </c>
      <c r="B10" s="174">
        <v>1962822.9709191399</v>
      </c>
      <c r="C10" s="174">
        <v>2195143.9413622902</v>
      </c>
      <c r="D10" s="174">
        <v>2380960.9416253502</v>
      </c>
      <c r="E10" s="174">
        <v>1892859.97106225</v>
      </c>
      <c r="F10" s="174">
        <v>2358495.1405771398</v>
      </c>
      <c r="G10" s="174">
        <v>534796.99729193002</v>
      </c>
      <c r="H10" s="174">
        <v>574621.95772429998</v>
      </c>
      <c r="I10" s="588">
        <v>619610.38941079006</v>
      </c>
      <c r="J10" s="174">
        <v>651931.5971983301</v>
      </c>
      <c r="K10" s="588">
        <v>730175.98784297996</v>
      </c>
      <c r="L10" s="174">
        <v>766050.09257846011</v>
      </c>
      <c r="M10" s="174">
        <v>664922.76065332012</v>
      </c>
      <c r="N10" s="19" t="s">
        <v>967</v>
      </c>
      <c r="O10" s="178"/>
      <c r="P10" s="194"/>
      <c r="Q10" s="173"/>
    </row>
    <row r="11" spans="1:19" x14ac:dyDescent="0.2">
      <c r="A11" s="197" t="s">
        <v>3184</v>
      </c>
      <c r="B11" s="458" t="s">
        <v>659</v>
      </c>
      <c r="C11" s="458" t="s">
        <v>659</v>
      </c>
      <c r="D11" s="458" t="s">
        <v>659</v>
      </c>
      <c r="E11" s="458" t="s">
        <v>659</v>
      </c>
      <c r="F11" s="176">
        <v>358684.48408667999</v>
      </c>
      <c r="G11" s="176"/>
      <c r="H11" s="176"/>
      <c r="I11" s="689"/>
      <c r="J11" s="176"/>
      <c r="K11" s="689">
        <v>102975.51915546</v>
      </c>
      <c r="L11" s="176">
        <v>168067.42913871002</v>
      </c>
      <c r="M11" s="176">
        <v>64950.425568269973</v>
      </c>
      <c r="N11" s="187" t="s">
        <v>389</v>
      </c>
      <c r="O11" s="178"/>
      <c r="P11" s="194"/>
      <c r="Q11" s="173"/>
    </row>
    <row r="12" spans="1:19" ht="14.25" customHeight="1" x14ac:dyDescent="0.2">
      <c r="A12" s="197" t="s">
        <v>613</v>
      </c>
      <c r="B12" s="175">
        <v>750211.81607165001</v>
      </c>
      <c r="C12" s="175">
        <v>838394.47884443996</v>
      </c>
      <c r="D12" s="175">
        <v>876323.60119174002</v>
      </c>
      <c r="E12" s="175">
        <v>714902.29796540004</v>
      </c>
      <c r="F12" s="175">
        <v>756012.27554437995</v>
      </c>
      <c r="G12" s="175">
        <v>201382.26254170001</v>
      </c>
      <c r="H12" s="175">
        <v>224291.82029610002</v>
      </c>
      <c r="I12" s="589">
        <v>220960.89749123005</v>
      </c>
      <c r="J12" s="175">
        <v>229688.62086270997</v>
      </c>
      <c r="K12" s="589">
        <v>240406.29933956001</v>
      </c>
      <c r="L12" s="175">
        <v>241530.49551556</v>
      </c>
      <c r="M12" s="175">
        <v>200771.91500253996</v>
      </c>
      <c r="N12" s="187" t="s">
        <v>347</v>
      </c>
      <c r="O12" s="198"/>
      <c r="P12" s="194"/>
      <c r="Q12" s="173"/>
    </row>
    <row r="13" spans="1:19" x14ac:dyDescent="0.2">
      <c r="A13" s="197" t="s">
        <v>132</v>
      </c>
      <c r="B13" s="175">
        <v>576606.59728846001</v>
      </c>
      <c r="C13" s="175">
        <v>618505.48059255001</v>
      </c>
      <c r="D13" s="175">
        <v>696634.93531892996</v>
      </c>
      <c r="E13" s="175">
        <v>560934.10992110998</v>
      </c>
      <c r="F13" s="175">
        <v>585580.09329827002</v>
      </c>
      <c r="G13" s="175">
        <v>157484.22878084</v>
      </c>
      <c r="H13" s="175">
        <v>165612.36068991997</v>
      </c>
      <c r="I13" s="589">
        <v>183588.76720706996</v>
      </c>
      <c r="J13" s="175">
        <v>189949.57864110003</v>
      </c>
      <c r="K13" s="589">
        <v>189649.52598934001</v>
      </c>
      <c r="L13" s="175">
        <v>175894.82096969002</v>
      </c>
      <c r="M13" s="175">
        <v>163903.18691356006</v>
      </c>
      <c r="N13" s="187" t="s">
        <v>306</v>
      </c>
      <c r="O13" s="198"/>
      <c r="P13" s="194"/>
      <c r="Q13" s="173"/>
    </row>
    <row r="14" spans="1:19" x14ac:dyDescent="0.2">
      <c r="A14" s="197" t="s">
        <v>276</v>
      </c>
      <c r="B14" s="175">
        <v>175013.95722487001</v>
      </c>
      <c r="C14" s="175">
        <v>216578.21012902001</v>
      </c>
      <c r="D14" s="175">
        <v>236911.22970358</v>
      </c>
      <c r="E14" s="175">
        <v>189261.62358787001</v>
      </c>
      <c r="F14" s="175">
        <v>267659.05852652999</v>
      </c>
      <c r="G14" s="175">
        <v>44385.618171889997</v>
      </c>
      <c r="H14" s="175">
        <v>50016</v>
      </c>
      <c r="I14" s="589">
        <v>70903.14096265001</v>
      </c>
      <c r="J14" s="175">
        <v>71606.470569039986</v>
      </c>
      <c r="K14" s="589">
        <v>69837.277126760004</v>
      </c>
      <c r="L14" s="175">
        <v>72410.629342079992</v>
      </c>
      <c r="M14" s="175">
        <v>95617.068560880012</v>
      </c>
      <c r="N14" s="187" t="s">
        <v>277</v>
      </c>
      <c r="O14" s="198"/>
      <c r="P14" s="194"/>
      <c r="Q14" s="173"/>
    </row>
    <row r="15" spans="1:19" x14ac:dyDescent="0.2">
      <c r="A15" s="38" t="s">
        <v>455</v>
      </c>
      <c r="B15" s="174">
        <v>114953.90203619</v>
      </c>
      <c r="C15" s="174">
        <v>74950.611455620005</v>
      </c>
      <c r="D15" s="174">
        <v>76172.290795280001</v>
      </c>
      <c r="E15" s="174">
        <v>54740.670304189996</v>
      </c>
      <c r="F15" s="174">
        <v>56675.927942620001</v>
      </c>
      <c r="G15" s="174">
        <v>14467.08372844</v>
      </c>
      <c r="H15" s="174">
        <v>18836.812593499999</v>
      </c>
      <c r="I15" s="588">
        <v>14412.247088100004</v>
      </c>
      <c r="J15" s="174">
        <v>28456.147385239998</v>
      </c>
      <c r="K15" s="588">
        <v>13132.48631249</v>
      </c>
      <c r="L15" s="174">
        <v>17157.504829450001</v>
      </c>
      <c r="M15" s="174">
        <v>19326.426610819995</v>
      </c>
      <c r="N15" s="19" t="s">
        <v>17</v>
      </c>
      <c r="O15" s="34"/>
      <c r="P15" s="194"/>
      <c r="Q15" s="173"/>
    </row>
    <row r="16" spans="1:19" ht="24.75" customHeight="1" x14ac:dyDescent="0.2">
      <c r="A16" s="38" t="s">
        <v>288</v>
      </c>
      <c r="B16" s="174">
        <v>64305.674622250001</v>
      </c>
      <c r="C16" s="174">
        <v>90175.150722229999</v>
      </c>
      <c r="D16" s="174">
        <v>108035.90304569001</v>
      </c>
      <c r="E16" s="174">
        <v>79153.175338109999</v>
      </c>
      <c r="F16" s="174">
        <v>75195.529451390001</v>
      </c>
      <c r="G16" s="479">
        <v>21244.162555250001</v>
      </c>
      <c r="H16" s="479">
        <v>24562.9266398</v>
      </c>
      <c r="I16" s="592">
        <v>22916.982091160004</v>
      </c>
      <c r="J16" s="479">
        <v>39311.831759480003</v>
      </c>
      <c r="K16" s="592">
        <v>16234.503591139999</v>
      </c>
      <c r="L16" s="479">
        <v>15339.94113211</v>
      </c>
      <c r="M16" s="479">
        <v>32067.001296800008</v>
      </c>
      <c r="N16" s="19" t="s">
        <v>647</v>
      </c>
      <c r="O16" s="34"/>
      <c r="P16" s="194"/>
      <c r="Q16" s="173"/>
    </row>
    <row r="17" spans="1:17" ht="15" customHeight="1" x14ac:dyDescent="0.2">
      <c r="A17" s="38" t="s">
        <v>497</v>
      </c>
      <c r="B17" s="174">
        <v>2539213.7728149998</v>
      </c>
      <c r="C17" s="174">
        <v>2368262.035772</v>
      </c>
      <c r="D17" s="174">
        <v>3474782.1082000001</v>
      </c>
      <c r="E17" s="174">
        <v>2675553.7655500001</v>
      </c>
      <c r="F17" s="174">
        <v>3628861.069075</v>
      </c>
      <c r="G17" s="479">
        <v>493553.56394999998</v>
      </c>
      <c r="H17" s="479">
        <v>898328.54940000002</v>
      </c>
      <c r="I17" s="592">
        <v>977153.41640000022</v>
      </c>
      <c r="J17" s="479">
        <v>1105746.5784500004</v>
      </c>
      <c r="K17" s="592">
        <v>663253.9388</v>
      </c>
      <c r="L17" s="479">
        <v>1370051.2248999998</v>
      </c>
      <c r="M17" s="479">
        <v>1240968.0361000001</v>
      </c>
      <c r="N17" s="19" t="s">
        <v>475</v>
      </c>
      <c r="O17" s="34"/>
      <c r="P17" s="194"/>
      <c r="Q17" s="173"/>
    </row>
    <row r="18" spans="1:17" x14ac:dyDescent="0.2">
      <c r="A18" s="21" t="s">
        <v>125</v>
      </c>
      <c r="B18" s="245">
        <v>4613265.6750710597</v>
      </c>
      <c r="C18" s="245">
        <v>4720271.8595099896</v>
      </c>
      <c r="D18" s="245">
        <v>5950203.4132163096</v>
      </c>
      <c r="E18" s="245">
        <v>4510081.7042413699</v>
      </c>
      <c r="F18" s="245">
        <v>6131080.4317537202</v>
      </c>
      <c r="G18" s="478">
        <v>911313</v>
      </c>
      <c r="H18" s="478">
        <v>1495220.0782478</v>
      </c>
      <c r="I18" s="591">
        <v>1587887.5445012003</v>
      </c>
      <c r="J18" s="478">
        <v>1955782.7904673093</v>
      </c>
      <c r="K18" s="591">
        <v>1158627.30921069</v>
      </c>
      <c r="L18" s="478">
        <v>2109363.0826840596</v>
      </c>
      <c r="M18" s="478">
        <v>2146103.4567153202</v>
      </c>
      <c r="N18" s="20" t="s">
        <v>628</v>
      </c>
      <c r="O18" s="753"/>
      <c r="P18" s="194"/>
      <c r="Q18" s="173"/>
    </row>
    <row r="19" spans="1:17" ht="15" customHeight="1" x14ac:dyDescent="0.2">
      <c r="A19" s="189" t="s">
        <v>587</v>
      </c>
      <c r="B19" s="175">
        <v>167060.56388368001</v>
      </c>
      <c r="C19" s="175">
        <v>194003.79256179</v>
      </c>
      <c r="D19" s="175">
        <v>219384.62452447001</v>
      </c>
      <c r="E19" s="175">
        <v>163069.70643416999</v>
      </c>
      <c r="F19" s="175">
        <v>212321.1221487</v>
      </c>
      <c r="G19" s="477">
        <v>35926.52094717</v>
      </c>
      <c r="H19" s="477">
        <v>46317.0881658</v>
      </c>
      <c r="I19" s="593">
        <v>62382.372336240005</v>
      </c>
      <c r="J19" s="477">
        <v>74758.643075259984</v>
      </c>
      <c r="K19" s="593">
        <v>55510.835454209999</v>
      </c>
      <c r="L19" s="477">
        <v>63198.823119220004</v>
      </c>
      <c r="M19" s="477">
        <v>73782.288172359986</v>
      </c>
      <c r="N19" s="188" t="s">
        <v>157</v>
      </c>
      <c r="O19" s="192"/>
      <c r="P19" s="194"/>
      <c r="Q19" s="173"/>
    </row>
    <row r="20" spans="1:17" x14ac:dyDescent="0.2">
      <c r="A20" s="189" t="s">
        <v>101</v>
      </c>
      <c r="B20" s="175">
        <v>25869.213167810001</v>
      </c>
      <c r="C20" s="175">
        <v>25818.631368549999</v>
      </c>
      <c r="D20" s="175">
        <v>28782.893626739999</v>
      </c>
      <c r="E20" s="175">
        <v>21550.41680925</v>
      </c>
      <c r="F20" s="175">
        <v>23799.196820929999</v>
      </c>
      <c r="G20" s="477">
        <v>2265.4303328199999</v>
      </c>
      <c r="H20" s="477">
        <v>6735.0712563999987</v>
      </c>
      <c r="I20" s="593">
        <v>8986.8715209399998</v>
      </c>
      <c r="J20" s="477">
        <v>10795.52051658</v>
      </c>
      <c r="K20" s="593">
        <v>2815.70059971</v>
      </c>
      <c r="L20" s="477">
        <v>8145.7426900800001</v>
      </c>
      <c r="M20" s="477">
        <v>9503.9072732799978</v>
      </c>
      <c r="N20" s="188" t="s">
        <v>51</v>
      </c>
      <c r="O20" s="192"/>
      <c r="P20" s="194"/>
      <c r="Q20" s="173"/>
    </row>
    <row r="21" spans="1:17" ht="39" customHeight="1" x14ac:dyDescent="0.2">
      <c r="A21" s="189" t="s">
        <v>559</v>
      </c>
      <c r="B21" s="175">
        <v>170861.15241127001</v>
      </c>
      <c r="C21" s="175">
        <v>158770.44019347001</v>
      </c>
      <c r="D21" s="175">
        <v>167461.14527318999</v>
      </c>
      <c r="E21" s="175">
        <v>129945.67887048</v>
      </c>
      <c r="F21" s="175">
        <v>144828.38077463</v>
      </c>
      <c r="G21" s="477">
        <v>27341.036949040001</v>
      </c>
      <c r="H21" s="477">
        <v>37252.056204100001</v>
      </c>
      <c r="I21" s="593">
        <v>49881.441277820006</v>
      </c>
      <c r="J21" s="477">
        <v>52986.610842229988</v>
      </c>
      <c r="K21" s="593">
        <v>31559.51186775</v>
      </c>
      <c r="L21" s="477">
        <v>47613.026638199997</v>
      </c>
      <c r="M21" s="477">
        <v>49855.082905050003</v>
      </c>
      <c r="N21" s="188" t="s">
        <v>344</v>
      </c>
      <c r="O21" s="192"/>
      <c r="P21" s="194"/>
      <c r="Q21" s="173"/>
    </row>
    <row r="22" spans="1:17" x14ac:dyDescent="0.2">
      <c r="A22" s="189" t="s">
        <v>48</v>
      </c>
      <c r="B22" s="175">
        <v>1480083.1598505401</v>
      </c>
      <c r="C22" s="175">
        <v>1592337.6194157701</v>
      </c>
      <c r="D22" s="175">
        <v>1961213.75998749</v>
      </c>
      <c r="E22" s="175">
        <v>1574392.9728956299</v>
      </c>
      <c r="F22" s="175">
        <v>2136405.9825308798</v>
      </c>
      <c r="G22" s="175">
        <v>385579.60639541002</v>
      </c>
      <c r="H22" s="175">
        <v>561050.01554219995</v>
      </c>
      <c r="I22" s="589">
        <v>454428.94656583015</v>
      </c>
      <c r="J22" s="175">
        <v>560155.19148404989</v>
      </c>
      <c r="K22" s="589">
        <v>544360.72985008999</v>
      </c>
      <c r="L22" s="175">
        <v>781928.86814120004</v>
      </c>
      <c r="M22" s="175">
        <v>584947.00464259007</v>
      </c>
      <c r="N22" s="188" t="s">
        <v>49</v>
      </c>
      <c r="O22" s="192"/>
      <c r="P22" s="194"/>
      <c r="Q22" s="173"/>
    </row>
    <row r="23" spans="1:17" x14ac:dyDescent="0.2">
      <c r="A23" s="189" t="s">
        <v>375</v>
      </c>
      <c r="B23" s="175">
        <v>408970.43892644998</v>
      </c>
      <c r="C23" s="175">
        <v>149872.15334232</v>
      </c>
      <c r="D23" s="175">
        <v>165755.20798000001</v>
      </c>
      <c r="E23" s="175">
        <v>119846.05730068999</v>
      </c>
      <c r="F23" s="175">
        <v>254693.97645496999</v>
      </c>
      <c r="G23" s="175">
        <v>19310.64321468</v>
      </c>
      <c r="H23" s="175">
        <v>35705.108488600003</v>
      </c>
      <c r="I23" s="589">
        <v>46759.648966590001</v>
      </c>
      <c r="J23" s="175">
        <v>63979.807310130003</v>
      </c>
      <c r="K23" s="589">
        <v>18197.571563459998</v>
      </c>
      <c r="L23" s="175">
        <v>80404.192087909993</v>
      </c>
      <c r="M23" s="175">
        <v>111567.69872982003</v>
      </c>
      <c r="N23" s="188" t="s">
        <v>376</v>
      </c>
      <c r="O23" s="192"/>
      <c r="P23" s="194"/>
      <c r="Q23" s="173"/>
    </row>
    <row r="24" spans="1:17" ht="25.5" x14ac:dyDescent="0.2">
      <c r="A24" s="189" t="s">
        <v>183</v>
      </c>
      <c r="B24" s="175">
        <v>196532.11304200999</v>
      </c>
      <c r="C24" s="175">
        <v>212082.7082652</v>
      </c>
      <c r="D24" s="175">
        <v>478991.84041275003</v>
      </c>
      <c r="E24" s="175">
        <v>344139.87968825002</v>
      </c>
      <c r="F24" s="175">
        <v>312405.97401415999</v>
      </c>
      <c r="G24" s="175">
        <v>45464.845067369999</v>
      </c>
      <c r="H24" s="175">
        <v>132244.23846330002</v>
      </c>
      <c r="I24" s="589">
        <v>125042.38504462002</v>
      </c>
      <c r="J24" s="175">
        <v>176240.37183745997</v>
      </c>
      <c r="K24" s="589">
        <v>57695.853323230003</v>
      </c>
      <c r="L24" s="175">
        <v>102416.82773426</v>
      </c>
      <c r="M24" s="175">
        <v>113423.20207279001</v>
      </c>
      <c r="N24" s="188" t="s">
        <v>34</v>
      </c>
      <c r="O24" s="192"/>
      <c r="P24" s="194"/>
      <c r="Q24" s="173"/>
    </row>
    <row r="25" spans="1:17" ht="12.75" customHeight="1" x14ac:dyDescent="0.2">
      <c r="A25" s="189" t="s">
        <v>66</v>
      </c>
      <c r="B25" s="175">
        <v>680263.97232581</v>
      </c>
      <c r="C25" s="175">
        <v>743257.85782552999</v>
      </c>
      <c r="D25" s="175">
        <v>908934.18300144002</v>
      </c>
      <c r="E25" s="175">
        <v>650405.26069447002</v>
      </c>
      <c r="F25" s="175">
        <v>1014931.86564297</v>
      </c>
      <c r="G25" s="175">
        <v>89227.808418069995</v>
      </c>
      <c r="H25" s="175">
        <v>214359.5593353</v>
      </c>
      <c r="I25" s="589">
        <v>264533.12750543002</v>
      </c>
      <c r="J25" s="175">
        <v>340813.68774264003</v>
      </c>
      <c r="K25" s="589">
        <v>98123.10181285</v>
      </c>
      <c r="L25" s="175">
        <v>368767.42553387</v>
      </c>
      <c r="M25" s="175">
        <v>411070.87172619998</v>
      </c>
      <c r="N25" s="188" t="s">
        <v>588</v>
      </c>
      <c r="O25" s="192"/>
      <c r="P25" s="194"/>
      <c r="Q25" s="173"/>
    </row>
    <row r="26" spans="1:17" ht="25.5" x14ac:dyDescent="0.2">
      <c r="A26" s="189" t="s">
        <v>515</v>
      </c>
      <c r="B26" s="175">
        <v>265212.29449984001</v>
      </c>
      <c r="C26" s="175">
        <v>298991.73182287998</v>
      </c>
      <c r="D26" s="175">
        <v>320988.28817676002</v>
      </c>
      <c r="E26" s="175">
        <v>260470.17368132001</v>
      </c>
      <c r="F26" s="175">
        <v>290762.91347676999</v>
      </c>
      <c r="G26" s="175">
        <v>72239.553853689999</v>
      </c>
      <c r="H26" s="175">
        <v>85251.412595800008</v>
      </c>
      <c r="I26" s="589">
        <v>78794.565446410008</v>
      </c>
      <c r="J26" s="175">
        <v>84702.756280860005</v>
      </c>
      <c r="K26" s="589">
        <v>71755.115165459996</v>
      </c>
      <c r="L26" s="175">
        <v>90500.374806940017</v>
      </c>
      <c r="M26" s="175">
        <v>97886.144535909974</v>
      </c>
      <c r="N26" s="188" t="s">
        <v>598</v>
      </c>
      <c r="O26" s="192"/>
      <c r="P26" s="194"/>
      <c r="Q26" s="173"/>
    </row>
    <row r="27" spans="1:17" ht="25.5" x14ac:dyDescent="0.2">
      <c r="A27" s="189" t="s">
        <v>726</v>
      </c>
      <c r="B27" s="175">
        <v>122963.42160777</v>
      </c>
      <c r="C27" s="175">
        <v>116688.61509547</v>
      </c>
      <c r="D27" s="175">
        <v>117597.58792055</v>
      </c>
      <c r="E27" s="175">
        <v>82557.81789803</v>
      </c>
      <c r="F27" s="175">
        <v>115738.71339138001</v>
      </c>
      <c r="G27" s="175">
        <v>22226.753777130001</v>
      </c>
      <c r="H27" s="175">
        <v>26485.413299799999</v>
      </c>
      <c r="I27" s="589">
        <v>23683.443347379995</v>
      </c>
      <c r="J27" s="175">
        <v>45201.977496239997</v>
      </c>
      <c r="K27" s="589">
        <v>18983.54202311</v>
      </c>
      <c r="L27" s="175">
        <v>39732.140403459998</v>
      </c>
      <c r="M27" s="175">
        <v>42637.825362720003</v>
      </c>
      <c r="N27" s="188" t="s">
        <v>437</v>
      </c>
      <c r="O27" s="192"/>
      <c r="P27" s="194"/>
      <c r="Q27" s="173"/>
    </row>
    <row r="28" spans="1:17" ht="51" customHeight="1" x14ac:dyDescent="0.2">
      <c r="A28" s="189" t="s">
        <v>852</v>
      </c>
      <c r="B28" s="175">
        <v>348424.81662508001</v>
      </c>
      <c r="C28" s="175">
        <v>311955.84806514002</v>
      </c>
      <c r="D28" s="175">
        <v>432363.54108853999</v>
      </c>
      <c r="E28" s="175">
        <v>295438.21476422</v>
      </c>
      <c r="F28" s="175">
        <v>382113.92051710002</v>
      </c>
      <c r="G28" s="175">
        <v>51098.540737969997</v>
      </c>
      <c r="H28" s="175">
        <v>104646.23049320003</v>
      </c>
      <c r="I28" s="589">
        <v>114363.17571227998</v>
      </c>
      <c r="J28" s="175">
        <v>162255.59414509</v>
      </c>
      <c r="K28" s="589">
        <v>56040.035740209998</v>
      </c>
      <c r="L28" s="175">
        <v>146711.83700721999</v>
      </c>
      <c r="M28" s="175">
        <v>141956.07345715002</v>
      </c>
      <c r="N28" s="188" t="s">
        <v>516</v>
      </c>
      <c r="O28" s="192"/>
      <c r="P28" s="194"/>
      <c r="Q28" s="173"/>
    </row>
    <row r="29" spans="1:17" ht="28.5" customHeight="1" x14ac:dyDescent="0.2">
      <c r="A29" s="189" t="s">
        <v>761</v>
      </c>
      <c r="B29" s="175">
        <v>20906.46353225</v>
      </c>
      <c r="C29" s="175">
        <v>27186.448054150002</v>
      </c>
      <c r="D29" s="175">
        <v>55090.83322873</v>
      </c>
      <c r="E29" s="175">
        <v>35861.177442170003</v>
      </c>
      <c r="F29" s="175">
        <v>33815.485194859997</v>
      </c>
      <c r="G29" s="477">
        <v>3512.1565397899999</v>
      </c>
      <c r="H29" s="477">
        <v>5673.069367099999</v>
      </c>
      <c r="I29" s="593">
        <v>21674.258791370001</v>
      </c>
      <c r="J29" s="477">
        <v>24231.348530470004</v>
      </c>
      <c r="K29" s="593">
        <v>6518.7413627200003</v>
      </c>
      <c r="L29" s="477">
        <v>8140.3007829599992</v>
      </c>
      <c r="M29" s="477">
        <v>15681.58160094</v>
      </c>
      <c r="N29" s="188" t="s">
        <v>585</v>
      </c>
      <c r="O29" s="192"/>
      <c r="P29" s="194"/>
      <c r="Q29" s="173"/>
    </row>
    <row r="30" spans="1:17" x14ac:dyDescent="0.2">
      <c r="A30" s="189" t="s">
        <v>264</v>
      </c>
      <c r="B30" s="175">
        <v>355998.79723238997</v>
      </c>
      <c r="C30" s="175">
        <v>440201.37455112999</v>
      </c>
      <c r="D30" s="175">
        <v>482001.88869539998</v>
      </c>
      <c r="E30" s="175">
        <v>382683.41230684001</v>
      </c>
      <c r="F30" s="175">
        <v>542301.52733134001</v>
      </c>
      <c r="G30" s="477">
        <v>36460.609554679999</v>
      </c>
      <c r="H30" s="477">
        <v>113681.10045580001</v>
      </c>
      <c r="I30" s="593">
        <v>182559.01634733999</v>
      </c>
      <c r="J30" s="477">
        <v>149301.16233758</v>
      </c>
      <c r="K30" s="593">
        <v>46263.64611514</v>
      </c>
      <c r="L30" s="477">
        <v>172986.45985842001</v>
      </c>
      <c r="M30" s="477">
        <v>255860.21371306997</v>
      </c>
      <c r="N30" s="188" t="s">
        <v>268</v>
      </c>
      <c r="O30" s="192"/>
      <c r="P30" s="194"/>
      <c r="Q30" s="173"/>
    </row>
    <row r="31" spans="1:17" x14ac:dyDescent="0.2">
      <c r="A31" s="189" t="s">
        <v>269</v>
      </c>
      <c r="B31" s="175">
        <v>88009.107664009993</v>
      </c>
      <c r="C31" s="175">
        <v>104642.12839086</v>
      </c>
      <c r="D31" s="175">
        <v>208814.1401631</v>
      </c>
      <c r="E31" s="175">
        <v>133116.96775936001</v>
      </c>
      <c r="F31" s="175">
        <v>235476.02970804001</v>
      </c>
      <c r="G31" s="477">
        <v>26945.003787900001</v>
      </c>
      <c r="H31" s="477">
        <v>29862.078325499999</v>
      </c>
      <c r="I31" s="593">
        <v>58161.667902940004</v>
      </c>
      <c r="J31" s="477">
        <v>93845.390146759994</v>
      </c>
      <c r="K31" s="593">
        <v>39420.96605879</v>
      </c>
      <c r="L31" s="477">
        <v>80210.568432309999</v>
      </c>
      <c r="M31" s="477">
        <v>89330.59757369</v>
      </c>
      <c r="N31" s="188" t="s">
        <v>200</v>
      </c>
      <c r="O31" s="192"/>
      <c r="P31" s="194"/>
      <c r="Q31" s="173"/>
    </row>
    <row r="32" spans="1:17" x14ac:dyDescent="0.2">
      <c r="A32" s="189" t="s">
        <v>201</v>
      </c>
      <c r="B32" s="175">
        <v>1735.38591784</v>
      </c>
      <c r="C32" s="175">
        <v>2064.0147113600001</v>
      </c>
      <c r="D32" s="175">
        <v>2829.5851142699998</v>
      </c>
      <c r="E32" s="175">
        <v>1377.25215985</v>
      </c>
      <c r="F32" s="175">
        <v>4518.8203329500002</v>
      </c>
      <c r="G32" s="477">
        <v>741.93327585999998</v>
      </c>
      <c r="H32" s="477">
        <v>242.68221849999998</v>
      </c>
      <c r="I32" s="593">
        <v>275.69478935000006</v>
      </c>
      <c r="J32" s="477">
        <v>1569.2748305599998</v>
      </c>
      <c r="K32" s="593">
        <v>197.68369586</v>
      </c>
      <c r="L32" s="477">
        <v>192.29949958999998</v>
      </c>
      <c r="M32" s="477">
        <v>208.08414974999999</v>
      </c>
      <c r="N32" s="188" t="s">
        <v>202</v>
      </c>
      <c r="O32" s="192"/>
      <c r="P32" s="194"/>
      <c r="Q32" s="173"/>
    </row>
    <row r="33" spans="1:17" x14ac:dyDescent="0.2">
      <c r="A33" s="189" t="s">
        <v>676</v>
      </c>
      <c r="B33" s="175">
        <v>280374.77438431</v>
      </c>
      <c r="C33" s="175">
        <v>342398.49584637</v>
      </c>
      <c r="D33" s="175">
        <v>399993.89402288001</v>
      </c>
      <c r="E33" s="175">
        <v>315226.71553664003</v>
      </c>
      <c r="F33" s="175">
        <v>426966.52341403998</v>
      </c>
      <c r="G33" s="477">
        <v>92972.465828989996</v>
      </c>
      <c r="H33" s="477">
        <v>95714.954036200012</v>
      </c>
      <c r="I33" s="593">
        <v>96360.928946660017</v>
      </c>
      <c r="J33" s="477">
        <v>114945.54521102998</v>
      </c>
      <c r="K33" s="593">
        <v>111184.2745781</v>
      </c>
      <c r="L33" s="477">
        <v>118414.19594841999</v>
      </c>
      <c r="M33" s="477">
        <v>148392.88079999998</v>
      </c>
      <c r="N33" s="188" t="s">
        <v>458</v>
      </c>
      <c r="O33" s="192"/>
      <c r="P33" s="194"/>
      <c r="Q33" s="173"/>
    </row>
    <row r="34" spans="1:17" ht="26.25" customHeight="1" x14ac:dyDescent="0.2">
      <c r="A34" s="21" t="s">
        <v>846</v>
      </c>
      <c r="B34" s="245">
        <v>71724.156500070007</v>
      </c>
      <c r="C34" s="245">
        <v>110529.3318415</v>
      </c>
      <c r="D34" s="245">
        <v>108843.93511819</v>
      </c>
      <c r="E34" s="245">
        <v>114242.14240021</v>
      </c>
      <c r="F34" s="245">
        <v>89322.120027929996</v>
      </c>
      <c r="G34" s="478">
        <v>11666</v>
      </c>
      <c r="H34" s="478">
        <v>72411.847465999992</v>
      </c>
      <c r="I34" s="591">
        <v>15722.766262549994</v>
      </c>
      <c r="J34" s="478">
        <v>9043.3213896400121</v>
      </c>
      <c r="K34" s="591">
        <v>32376.149718420002</v>
      </c>
      <c r="L34" s="478">
        <v>36505.080369190007</v>
      </c>
      <c r="M34" s="478">
        <v>17918.866336959993</v>
      </c>
      <c r="N34" s="20" t="s">
        <v>730</v>
      </c>
      <c r="O34" s="22"/>
      <c r="P34" s="194"/>
      <c r="Q34" s="173"/>
    </row>
    <row r="35" spans="1:17" ht="17.45" customHeight="1" x14ac:dyDescent="0.2">
      <c r="A35" s="38" t="s">
        <v>631</v>
      </c>
      <c r="B35" s="174">
        <v>109491.88713543001</v>
      </c>
      <c r="C35" s="174">
        <v>125819.66377511001</v>
      </c>
      <c r="D35" s="174">
        <v>145643.64111564</v>
      </c>
      <c r="E35" s="174">
        <v>131658.47454299999</v>
      </c>
      <c r="F35" s="174">
        <v>118765.615981</v>
      </c>
      <c r="G35" s="479">
        <v>17123.992277000001</v>
      </c>
      <c r="H35" s="479">
        <v>79723.423114000005</v>
      </c>
      <c r="I35" s="592">
        <v>19235.060690999991</v>
      </c>
      <c r="J35" s="479">
        <v>29561.165033640002</v>
      </c>
      <c r="K35" s="592">
        <v>36760.603000000003</v>
      </c>
      <c r="L35" s="479">
        <v>49348.819695999991</v>
      </c>
      <c r="M35" s="479">
        <v>28053.497310999999</v>
      </c>
      <c r="N35" s="19" t="s">
        <v>524</v>
      </c>
      <c r="O35" s="34"/>
      <c r="P35" s="194"/>
      <c r="Q35" s="173"/>
    </row>
    <row r="36" spans="1:17" ht="13.7" customHeight="1" x14ac:dyDescent="0.2">
      <c r="A36" s="38" t="s">
        <v>525</v>
      </c>
      <c r="B36" s="174">
        <v>37767.73063536</v>
      </c>
      <c r="C36" s="174">
        <v>15290.331933609999</v>
      </c>
      <c r="D36" s="174">
        <v>36799.705997450001</v>
      </c>
      <c r="E36" s="174">
        <v>17416.332142790001</v>
      </c>
      <c r="F36" s="174">
        <v>29443.49595307</v>
      </c>
      <c r="G36" s="479">
        <v>5458.0295455799996</v>
      </c>
      <c r="H36" s="479">
        <v>7311.5756480000009</v>
      </c>
      <c r="I36" s="592">
        <v>3512.294428449999</v>
      </c>
      <c r="J36" s="479">
        <v>20517.806375420001</v>
      </c>
      <c r="K36" s="592">
        <v>4384.4532815800003</v>
      </c>
      <c r="L36" s="479">
        <v>12843.739326809999</v>
      </c>
      <c r="M36" s="479">
        <v>10134.630974039999</v>
      </c>
      <c r="N36" s="19" t="s">
        <v>514</v>
      </c>
      <c r="O36" s="34"/>
      <c r="P36" s="194"/>
      <c r="Q36" s="173"/>
    </row>
    <row r="37" spans="1:17" ht="27" customHeight="1" x14ac:dyDescent="0.2">
      <c r="A37" s="21" t="s">
        <v>870</v>
      </c>
      <c r="B37" s="245">
        <v>139894.84518490999</v>
      </c>
      <c r="C37" s="245">
        <v>80945.186281300004</v>
      </c>
      <c r="D37" s="245">
        <v>76153.265199150002</v>
      </c>
      <c r="E37" s="245">
        <v>57792.491326759999</v>
      </c>
      <c r="F37" s="245">
        <v>104422.21865119001</v>
      </c>
      <c r="G37" s="478">
        <v>14126</v>
      </c>
      <c r="H37" s="478">
        <v>16929.433626999999</v>
      </c>
      <c r="I37" s="591">
        <v>18176.181564490002</v>
      </c>
      <c r="J37" s="478">
        <v>26921.650007659999</v>
      </c>
      <c r="K37" s="591">
        <v>16532.072075330001</v>
      </c>
      <c r="L37" s="478">
        <v>61106.541082240001</v>
      </c>
      <c r="M37" s="478">
        <v>23778.441516079994</v>
      </c>
      <c r="N37" s="20" t="s">
        <v>845</v>
      </c>
      <c r="O37" s="22"/>
      <c r="P37" s="194"/>
      <c r="Q37" s="173"/>
    </row>
    <row r="38" spans="1:17" ht="15.75" customHeight="1" x14ac:dyDescent="0.2">
      <c r="A38" s="38" t="s">
        <v>462</v>
      </c>
      <c r="B38" s="174">
        <v>143645.09603893</v>
      </c>
      <c r="C38" s="174">
        <v>86942.021179200005</v>
      </c>
      <c r="D38" s="174">
        <v>82845.89391436</v>
      </c>
      <c r="E38" s="174">
        <v>63292.300148839997</v>
      </c>
      <c r="F38" s="174">
        <v>107591.61112714</v>
      </c>
      <c r="G38" s="479">
        <v>16428.452270000002</v>
      </c>
      <c r="H38" s="479">
        <v>17944.397695400006</v>
      </c>
      <c r="I38" s="592">
        <v>20142.150158479999</v>
      </c>
      <c r="J38" s="479">
        <v>28330.89379047999</v>
      </c>
      <c r="K38" s="592">
        <v>17677.79604546</v>
      </c>
      <c r="L38" s="479">
        <v>62018.166360069998</v>
      </c>
      <c r="M38" s="479">
        <v>24689.611523470008</v>
      </c>
      <c r="N38" s="19" t="s">
        <v>205</v>
      </c>
      <c r="O38" s="34"/>
      <c r="P38" s="194"/>
      <c r="Q38" s="173"/>
    </row>
    <row r="39" spans="1:17" ht="25.5" customHeight="1" x14ac:dyDescent="0.2">
      <c r="A39" s="38" t="s">
        <v>331</v>
      </c>
      <c r="B39" s="174">
        <v>3750.2508540200001</v>
      </c>
      <c r="C39" s="174">
        <v>5996.8348979000002</v>
      </c>
      <c r="D39" s="174">
        <v>6692.6287152100003</v>
      </c>
      <c r="E39" s="174">
        <v>5499.80882208</v>
      </c>
      <c r="F39" s="174">
        <v>3169.3924759500001</v>
      </c>
      <c r="G39" s="479">
        <v>2302.9450101900002</v>
      </c>
      <c r="H39" s="479">
        <v>1014.9640672999999</v>
      </c>
      <c r="I39" s="592">
        <v>1965.96859399</v>
      </c>
      <c r="J39" s="479">
        <v>1408.7510437300002</v>
      </c>
      <c r="K39" s="592">
        <v>1145.72397013</v>
      </c>
      <c r="L39" s="479">
        <v>911.62527782999996</v>
      </c>
      <c r="M39" s="479">
        <v>911.17000739000014</v>
      </c>
      <c r="N39" s="19" t="s">
        <v>456</v>
      </c>
      <c r="O39" s="34"/>
      <c r="P39" s="194"/>
      <c r="Q39" s="173"/>
    </row>
    <row r="40" spans="1:17" ht="14.25" customHeight="1" x14ac:dyDescent="0.2">
      <c r="A40" s="21" t="s">
        <v>731</v>
      </c>
      <c r="B40" s="245">
        <v>-143588.35636346001</v>
      </c>
      <c r="C40" s="245">
        <v>-183214.63832065</v>
      </c>
      <c r="D40" s="245">
        <v>-95249.369867329995</v>
      </c>
      <c r="E40" s="245">
        <v>20191.24428621</v>
      </c>
      <c r="F40" s="245">
        <v>-205597.10338669</v>
      </c>
      <c r="G40" s="478">
        <v>126957</v>
      </c>
      <c r="H40" s="478">
        <v>-68211.112983400031</v>
      </c>
      <c r="I40" s="591">
        <v>12306.542661809995</v>
      </c>
      <c r="J40" s="478">
        <v>-166301.79954573908</v>
      </c>
      <c r="K40" s="591">
        <v>215261.38554217</v>
      </c>
      <c r="L40" s="478">
        <v>-38375.940695469995</v>
      </c>
      <c r="M40" s="478">
        <v>-230516.53990742</v>
      </c>
      <c r="N40" s="20" t="s">
        <v>847</v>
      </c>
      <c r="O40" s="22"/>
      <c r="P40" s="194"/>
      <c r="Q40" s="173"/>
    </row>
    <row r="41" spans="1:17" ht="38.25" x14ac:dyDescent="0.2">
      <c r="A41" s="21" t="s">
        <v>732</v>
      </c>
      <c r="B41" s="245">
        <v>143588.35636346001</v>
      </c>
      <c r="C41" s="245">
        <v>183214.63832065</v>
      </c>
      <c r="D41" s="245">
        <v>95249.369867329995</v>
      </c>
      <c r="E41" s="245">
        <v>-20191.24428621</v>
      </c>
      <c r="F41" s="245">
        <v>205597.10338669</v>
      </c>
      <c r="G41" s="478">
        <v>-126957</v>
      </c>
      <c r="H41" s="478">
        <v>68211.112983400031</v>
      </c>
      <c r="I41" s="591">
        <v>-12306.542661809995</v>
      </c>
      <c r="J41" s="478">
        <v>166301.79954573908</v>
      </c>
      <c r="K41" s="591">
        <v>-215261.38554217</v>
      </c>
      <c r="L41" s="478">
        <v>38375.940695469995</v>
      </c>
      <c r="M41" s="478">
        <v>230516.53990742</v>
      </c>
      <c r="N41" s="20" t="s">
        <v>760</v>
      </c>
      <c r="O41" s="22"/>
      <c r="P41" s="194"/>
      <c r="Q41" s="173"/>
    </row>
    <row r="42" spans="1:17" x14ac:dyDescent="0.2">
      <c r="A42" s="30" t="s">
        <v>381</v>
      </c>
      <c r="B42" s="176">
        <v>143588.35636346001</v>
      </c>
      <c r="C42" s="176">
        <v>183880.64332065001</v>
      </c>
      <c r="D42" s="176">
        <v>95994.592867329993</v>
      </c>
      <c r="E42" s="176">
        <v>-19446.021286210002</v>
      </c>
      <c r="F42" s="176">
        <v>206365.10338669</v>
      </c>
      <c r="G42" s="480">
        <v>-126212.20585382001</v>
      </c>
      <c r="H42" s="480">
        <v>68211</v>
      </c>
      <c r="I42" s="594">
        <v>-12306.542661809995</v>
      </c>
      <c r="J42" s="480">
        <v>166302.34138295997</v>
      </c>
      <c r="K42" s="594">
        <v>-214493.38554217</v>
      </c>
      <c r="L42" s="480">
        <v>38375.940695469995</v>
      </c>
      <c r="M42" s="480">
        <v>230516.53990742</v>
      </c>
      <c r="N42" s="31" t="s">
        <v>357</v>
      </c>
      <c r="O42" s="99"/>
      <c r="P42" s="194"/>
      <c r="Q42" s="173"/>
    </row>
    <row r="43" spans="1:17" x14ac:dyDescent="0.2">
      <c r="A43" s="189" t="s">
        <v>470</v>
      </c>
      <c r="B43" s="175">
        <v>185936.18858921999</v>
      </c>
      <c r="C43" s="175">
        <v>251736.54450506999</v>
      </c>
      <c r="D43" s="175">
        <v>217848.75813641999</v>
      </c>
      <c r="E43" s="175">
        <v>72753.593539699999</v>
      </c>
      <c r="F43" s="175">
        <v>324808.84371793998</v>
      </c>
      <c r="G43" s="477">
        <v>-97713.792024370006</v>
      </c>
      <c r="H43" s="477">
        <v>98665</v>
      </c>
      <c r="I43" s="593">
        <v>4182.7723203100004</v>
      </c>
      <c r="J43" s="477">
        <v>212714.77784047998</v>
      </c>
      <c r="K43" s="593">
        <v>-163085.18384806</v>
      </c>
      <c r="L43" s="477">
        <v>86738.824992640002</v>
      </c>
      <c r="M43" s="477">
        <v>245659.69398268999</v>
      </c>
      <c r="N43" s="188" t="s">
        <v>682</v>
      </c>
      <c r="O43" s="192"/>
      <c r="P43" s="194"/>
      <c r="Q43" s="173"/>
    </row>
    <row r="44" spans="1:17" x14ac:dyDescent="0.2">
      <c r="A44" s="189" t="s">
        <v>185</v>
      </c>
      <c r="B44" s="175">
        <v>42347.832225760001</v>
      </c>
      <c r="C44" s="175">
        <v>67855.901184419999</v>
      </c>
      <c r="D44" s="175">
        <v>121854.16526908999</v>
      </c>
      <c r="E44" s="175">
        <v>92199.614825910001</v>
      </c>
      <c r="F44" s="175">
        <v>118443.74033125</v>
      </c>
      <c r="G44" s="583">
        <v>28498.413829450001</v>
      </c>
      <c r="H44" s="583">
        <v>30454</v>
      </c>
      <c r="I44" s="595">
        <v>16489.314982120006</v>
      </c>
      <c r="J44" s="583">
        <v>46412.436457519987</v>
      </c>
      <c r="K44" s="595">
        <v>51408.201694110001</v>
      </c>
      <c r="L44" s="583">
        <v>48362.884297169992</v>
      </c>
      <c r="M44" s="583">
        <v>15143.154075270009</v>
      </c>
      <c r="N44" s="188" t="s">
        <v>186</v>
      </c>
      <c r="O44" s="192"/>
      <c r="P44" s="194"/>
      <c r="Q44" s="173"/>
    </row>
    <row r="45" spans="1:17" x14ac:dyDescent="0.2">
      <c r="A45" s="30" t="s">
        <v>374</v>
      </c>
      <c r="B45" s="177" t="s">
        <v>659</v>
      </c>
      <c r="C45" s="581">
        <v>-666.005</v>
      </c>
      <c r="D45" s="581">
        <v>-745.22299999999996</v>
      </c>
      <c r="E45" s="581">
        <v>-745.22299999999996</v>
      </c>
      <c r="F45" s="581">
        <v>-768</v>
      </c>
      <c r="G45" s="583">
        <v>-745.22299999999996</v>
      </c>
      <c r="H45" s="583" t="s">
        <v>659</v>
      </c>
      <c r="I45" s="583" t="s">
        <v>659</v>
      </c>
      <c r="J45" s="583" t="s">
        <v>659</v>
      </c>
      <c r="K45" s="595">
        <v>-768</v>
      </c>
      <c r="L45" s="583">
        <v>0</v>
      </c>
      <c r="M45" s="583">
        <v>0</v>
      </c>
      <c r="N45" s="31" t="s">
        <v>678</v>
      </c>
      <c r="O45" s="99"/>
      <c r="P45" s="194"/>
      <c r="Q45" s="173"/>
    </row>
    <row r="46" spans="1:17" x14ac:dyDescent="0.2">
      <c r="A46" s="189" t="s">
        <v>470</v>
      </c>
      <c r="B46" s="177" t="s">
        <v>659</v>
      </c>
      <c r="C46" s="177" t="s">
        <v>659</v>
      </c>
      <c r="D46" s="177" t="s">
        <v>659</v>
      </c>
      <c r="E46" s="177" t="s">
        <v>659</v>
      </c>
      <c r="F46" s="177" t="s">
        <v>659</v>
      </c>
      <c r="G46" s="481" t="s">
        <v>659</v>
      </c>
      <c r="H46" s="481" t="s">
        <v>659</v>
      </c>
      <c r="I46" s="481" t="s">
        <v>659</v>
      </c>
      <c r="J46" s="481" t="s">
        <v>659</v>
      </c>
      <c r="K46" s="716" t="s">
        <v>659</v>
      </c>
      <c r="L46" s="481" t="s">
        <v>659</v>
      </c>
      <c r="M46" s="481" t="s">
        <v>659</v>
      </c>
      <c r="N46" s="188" t="s">
        <v>682</v>
      </c>
      <c r="O46" s="192"/>
      <c r="P46" s="194"/>
      <c r="Q46" s="173"/>
    </row>
    <row r="47" spans="1:17" x14ac:dyDescent="0.2">
      <c r="A47" s="190" t="s">
        <v>185</v>
      </c>
      <c r="B47" s="241" t="s">
        <v>659</v>
      </c>
      <c r="C47" s="582">
        <v>666.005</v>
      </c>
      <c r="D47" s="582">
        <v>745.22299999999996</v>
      </c>
      <c r="E47" s="582">
        <v>745.22299999999996</v>
      </c>
      <c r="F47" s="177">
        <v>768</v>
      </c>
      <c r="G47" s="583">
        <v>745.22299999999996</v>
      </c>
      <c r="H47" s="482" t="s">
        <v>659</v>
      </c>
      <c r="I47" s="482" t="s">
        <v>659</v>
      </c>
      <c r="J47" s="482" t="s">
        <v>659</v>
      </c>
      <c r="K47" s="716">
        <v>768</v>
      </c>
      <c r="L47" s="481" t="s">
        <v>659</v>
      </c>
      <c r="M47" s="481" t="s">
        <v>659</v>
      </c>
      <c r="N47" s="191" t="s">
        <v>186</v>
      </c>
      <c r="O47" s="192"/>
      <c r="P47" s="194"/>
      <c r="Q47" s="173"/>
    </row>
    <row r="48" spans="1:17" x14ac:dyDescent="0.2">
      <c r="A48" s="192"/>
      <c r="B48" s="140"/>
      <c r="C48" s="140"/>
      <c r="D48" s="139"/>
      <c r="E48" s="139"/>
      <c r="F48" s="139"/>
      <c r="G48" s="247"/>
      <c r="H48" s="247"/>
      <c r="I48" s="247"/>
      <c r="J48" s="247"/>
      <c r="K48" s="247"/>
      <c r="L48" s="247"/>
      <c r="M48" s="247"/>
      <c r="N48" s="247"/>
      <c r="O48" s="192"/>
      <c r="P48" s="194"/>
    </row>
    <row r="49" spans="1:16" x14ac:dyDescent="0.2">
      <c r="A49" s="222"/>
      <c r="B49" s="140"/>
      <c r="C49" s="140"/>
      <c r="D49" s="139"/>
      <c r="E49" s="139"/>
      <c r="F49" s="139"/>
      <c r="G49" s="247"/>
      <c r="H49" s="247"/>
      <c r="I49" s="247"/>
      <c r="J49" s="247"/>
      <c r="K49" s="247"/>
      <c r="L49" s="247"/>
      <c r="M49" s="247"/>
      <c r="N49" s="247"/>
      <c r="O49" s="192"/>
      <c r="P49" s="173"/>
    </row>
    <row r="50" spans="1:16" x14ac:dyDescent="0.2">
      <c r="A50" s="136"/>
      <c r="B50" s="140"/>
      <c r="C50" s="140"/>
      <c r="D50" s="140"/>
      <c r="E50" s="140"/>
      <c r="F50" s="140"/>
      <c r="G50" s="140"/>
      <c r="H50" s="140"/>
      <c r="I50" s="140"/>
      <c r="J50" s="140"/>
      <c r="K50" s="140"/>
      <c r="L50" s="140"/>
      <c r="M50" s="140"/>
      <c r="N50" s="140"/>
      <c r="O50" s="192"/>
    </row>
    <row r="51" spans="1:16" x14ac:dyDescent="0.2">
      <c r="A51" s="136"/>
      <c r="B51" s="134"/>
      <c r="C51" s="134"/>
      <c r="D51" s="140"/>
      <c r="E51" s="140"/>
      <c r="F51" s="140"/>
      <c r="O51" s="136"/>
    </row>
    <row r="52" spans="1:16" x14ac:dyDescent="0.2">
      <c r="A52" s="136"/>
      <c r="O52" s="136"/>
    </row>
  </sheetData>
  <mergeCells count="9">
    <mergeCell ref="N6:N7"/>
    <mergeCell ref="O6:O7"/>
    <mergeCell ref="A6:A7"/>
    <mergeCell ref="B6:B7"/>
    <mergeCell ref="C6:C7"/>
    <mergeCell ref="F6:F7"/>
    <mergeCell ref="G6:J6"/>
    <mergeCell ref="D6:E6"/>
    <mergeCell ref="K6:M6"/>
  </mergeCells>
  <phoneticPr fontId="0" type="noConversion"/>
  <pageMargins left="0.35433070866141736" right="0.51181102362204722" top="0.59055118110236227" bottom="0.39370078740157483" header="0.51181102362204722" footer="0.51181102362204722"/>
  <pageSetup paperSize="9" scale="74" orientation="portrait" r:id="rId1"/>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7" tint="0.59999389629810485"/>
  </sheetPr>
  <dimension ref="A1:L50"/>
  <sheetViews>
    <sheetView view="pageBreakPreview" zoomScaleNormal="100" zoomScaleSheetLayoutView="100" workbookViewId="0">
      <selection activeCell="F5" sqref="D5:F6"/>
    </sheetView>
  </sheetViews>
  <sheetFormatPr defaultRowHeight="12.75" customHeight="1" x14ac:dyDescent="0.2"/>
  <cols>
    <col min="1" max="1" width="26.85546875" style="69" customWidth="1"/>
    <col min="2" max="6" width="11.28515625" style="69" customWidth="1"/>
    <col min="7" max="7" width="26.85546875" style="69" customWidth="1"/>
    <col min="8" max="8" width="4.7109375" style="69" customWidth="1"/>
    <col min="9" max="16384" width="9.140625" style="69"/>
  </cols>
  <sheetData>
    <row r="1" spans="1:12" s="527" customFormat="1" ht="17.25" customHeight="1" x14ac:dyDescent="0.2">
      <c r="A1" s="528" t="s">
        <v>1396</v>
      </c>
      <c r="B1" s="528"/>
      <c r="C1" s="975" t="s">
        <v>737</v>
      </c>
      <c r="D1" s="975"/>
      <c r="E1" s="975"/>
      <c r="F1" s="975"/>
      <c r="G1" s="975"/>
    </row>
    <row r="2" spans="1:12" s="527" customFormat="1" ht="15" customHeight="1" x14ac:dyDescent="0.2">
      <c r="A2" s="529" t="s">
        <v>1397</v>
      </c>
      <c r="B2" s="529"/>
      <c r="C2" s="976" t="s">
        <v>1398</v>
      </c>
      <c r="D2" s="976"/>
      <c r="E2" s="976"/>
      <c r="F2" s="976"/>
      <c r="G2" s="976"/>
    </row>
    <row r="3" spans="1:12" s="527" customFormat="1" ht="12.75" customHeight="1" x14ac:dyDescent="0.2">
      <c r="A3" s="529" t="s">
        <v>1399</v>
      </c>
      <c r="B3" s="529"/>
      <c r="C3" s="976" t="s">
        <v>1400</v>
      </c>
      <c r="D3" s="976"/>
      <c r="E3" s="976"/>
      <c r="F3" s="976"/>
      <c r="G3" s="976"/>
    </row>
    <row r="4" spans="1:12" s="527" customFormat="1" ht="12.75" customHeight="1" x14ac:dyDescent="0.2">
      <c r="A4" s="530" t="s">
        <v>148</v>
      </c>
      <c r="B4" s="530"/>
      <c r="C4" s="977" t="s">
        <v>693</v>
      </c>
      <c r="D4" s="977"/>
      <c r="E4" s="977"/>
      <c r="F4" s="977"/>
      <c r="G4" s="977"/>
    </row>
    <row r="5" spans="1:12" s="527" customFormat="1" ht="15.75" customHeight="1" x14ac:dyDescent="0.2">
      <c r="A5" s="973" t="s">
        <v>507</v>
      </c>
      <c r="B5" s="974" t="s">
        <v>1918</v>
      </c>
      <c r="C5" s="974" t="s">
        <v>2107</v>
      </c>
      <c r="D5" s="978" t="s">
        <v>2653</v>
      </c>
      <c r="E5" s="978"/>
      <c r="F5" s="974" t="s">
        <v>3451</v>
      </c>
      <c r="G5" s="974" t="s">
        <v>47</v>
      </c>
    </row>
    <row r="6" spans="1:12" s="527" customFormat="1" ht="53.25" customHeight="1" x14ac:dyDescent="0.2">
      <c r="A6" s="973"/>
      <c r="B6" s="974"/>
      <c r="C6" s="974"/>
      <c r="D6" s="833" t="s">
        <v>3039</v>
      </c>
      <c r="E6" s="833" t="s">
        <v>3450</v>
      </c>
      <c r="F6" s="974"/>
      <c r="G6" s="974"/>
    </row>
    <row r="7" spans="1:12" s="527" customFormat="1" ht="12.75" customHeight="1" x14ac:dyDescent="0.2">
      <c r="A7" s="830" t="s">
        <v>685</v>
      </c>
      <c r="B7" s="830" t="s">
        <v>224</v>
      </c>
      <c r="C7" s="830" t="s">
        <v>345</v>
      </c>
      <c r="D7" s="830" t="s">
        <v>619</v>
      </c>
      <c r="E7" s="830" t="s">
        <v>968</v>
      </c>
      <c r="F7" s="830" t="s">
        <v>655</v>
      </c>
      <c r="G7" s="830" t="s">
        <v>969</v>
      </c>
    </row>
    <row r="8" spans="1:12" s="532" customFormat="1" ht="11.25" x14ac:dyDescent="0.2">
      <c r="A8" s="450" t="s">
        <v>541</v>
      </c>
      <c r="B8" s="456">
        <v>219126.47767329001</v>
      </c>
      <c r="C8" s="456">
        <v>213261.76193327</v>
      </c>
      <c r="D8" s="456">
        <v>275924.30661546998</v>
      </c>
      <c r="E8" s="456">
        <v>212873.27997733999</v>
      </c>
      <c r="F8" s="456">
        <v>277200.44785786001</v>
      </c>
      <c r="G8" s="450" t="s">
        <v>542</v>
      </c>
    </row>
    <row r="9" spans="1:12" s="532" customFormat="1" ht="21" x14ac:dyDescent="0.2">
      <c r="A9" s="524" t="s">
        <v>1401</v>
      </c>
      <c r="B9" s="457">
        <v>56932.833672970002</v>
      </c>
      <c r="C9" s="457">
        <v>63807.070282560002</v>
      </c>
      <c r="D9" s="457">
        <v>65567.652406659996</v>
      </c>
      <c r="E9" s="457">
        <v>51415.578813339998</v>
      </c>
      <c r="F9" s="457">
        <v>63086.85412086</v>
      </c>
      <c r="G9" s="524" t="s">
        <v>1402</v>
      </c>
    </row>
    <row r="10" spans="1:12" s="532" customFormat="1" ht="13.5" customHeight="1" x14ac:dyDescent="0.2">
      <c r="A10" s="452" t="s">
        <v>1915</v>
      </c>
      <c r="B10" s="458" t="s">
        <v>659</v>
      </c>
      <c r="C10" s="458" t="s">
        <v>659</v>
      </c>
      <c r="D10" s="458" t="s">
        <v>659</v>
      </c>
      <c r="E10" s="458" t="s">
        <v>659</v>
      </c>
      <c r="F10" s="458">
        <v>6966.0898264999996</v>
      </c>
      <c r="G10" s="452" t="s">
        <v>840</v>
      </c>
    </row>
    <row r="11" spans="1:12" s="532" customFormat="1" ht="22.5" x14ac:dyDescent="0.2">
      <c r="A11" s="452" t="s">
        <v>1403</v>
      </c>
      <c r="B11" s="458">
        <v>19806.927980969998</v>
      </c>
      <c r="C11" s="458">
        <v>21804.317061360001</v>
      </c>
      <c r="D11" s="458">
        <v>22449.240213450001</v>
      </c>
      <c r="E11" s="458">
        <v>18493.052537629999</v>
      </c>
      <c r="F11" s="458">
        <v>20679.62161916</v>
      </c>
      <c r="G11" s="452" t="s">
        <v>841</v>
      </c>
      <c r="L11" s="69"/>
    </row>
    <row r="12" spans="1:12" s="532" customFormat="1" ht="11.25" x14ac:dyDescent="0.2">
      <c r="A12" s="452" t="s">
        <v>1404</v>
      </c>
      <c r="B12" s="458">
        <v>13932.54418388</v>
      </c>
      <c r="C12" s="458">
        <v>15058.49560099</v>
      </c>
      <c r="D12" s="458">
        <v>17825.886054620001</v>
      </c>
      <c r="E12" s="458">
        <v>14369.18739623</v>
      </c>
      <c r="F12" s="458">
        <v>15818.945698830001</v>
      </c>
      <c r="G12" s="452" t="s">
        <v>784</v>
      </c>
    </row>
    <row r="13" spans="1:12" s="532" customFormat="1" ht="11.25" x14ac:dyDescent="0.2">
      <c r="A13" s="452" t="s">
        <v>1405</v>
      </c>
      <c r="B13" s="458">
        <v>9875.0396713499995</v>
      </c>
      <c r="C13" s="458">
        <v>10942.8662965</v>
      </c>
      <c r="D13" s="458">
        <v>7716.3160832000003</v>
      </c>
      <c r="E13" s="458">
        <v>6141.2090195500004</v>
      </c>
      <c r="F13" s="458">
        <v>5649.0018269399998</v>
      </c>
      <c r="G13" s="452" t="s">
        <v>769</v>
      </c>
    </row>
    <row r="14" spans="1:12" s="532" customFormat="1" ht="11.25" x14ac:dyDescent="0.2">
      <c r="A14" s="451" t="s">
        <v>1406</v>
      </c>
      <c r="B14" s="457">
        <v>1793.6215769200001</v>
      </c>
      <c r="C14" s="457">
        <v>2135.2146893499998</v>
      </c>
      <c r="D14" s="457">
        <v>2067.4264191299999</v>
      </c>
      <c r="E14" s="457">
        <v>1636.84103415</v>
      </c>
      <c r="F14" s="457">
        <v>1997.20703196</v>
      </c>
      <c r="G14" s="451" t="s">
        <v>17</v>
      </c>
    </row>
    <row r="15" spans="1:12" s="532" customFormat="1" ht="21" x14ac:dyDescent="0.2">
      <c r="A15" s="451" t="s">
        <v>1407</v>
      </c>
      <c r="B15" s="457">
        <v>2433.7464233999999</v>
      </c>
      <c r="C15" s="457">
        <v>3331.1280133599998</v>
      </c>
      <c r="D15" s="457">
        <v>3620.94578968</v>
      </c>
      <c r="E15" s="457">
        <v>2242.2083298500002</v>
      </c>
      <c r="F15" s="457">
        <v>3585.08190504</v>
      </c>
      <c r="G15" s="451" t="s">
        <v>647</v>
      </c>
    </row>
    <row r="16" spans="1:12" s="532" customFormat="1" ht="12.75" customHeight="1" x14ac:dyDescent="0.2">
      <c r="A16" s="451" t="s">
        <v>474</v>
      </c>
      <c r="B16" s="457">
        <v>157966.27600000001</v>
      </c>
      <c r="C16" s="457">
        <v>143988.348948</v>
      </c>
      <c r="D16" s="457">
        <v>204668.28200000001</v>
      </c>
      <c r="E16" s="457">
        <v>157578.65179999999</v>
      </c>
      <c r="F16" s="457">
        <v>208531.30480000001</v>
      </c>
      <c r="G16" s="451" t="s">
        <v>1408</v>
      </c>
    </row>
    <row r="17" spans="1:7" s="532" customFormat="1" ht="11.25" x14ac:dyDescent="0.2">
      <c r="A17" s="450" t="s">
        <v>125</v>
      </c>
      <c r="B17" s="456">
        <v>217809.57226037001</v>
      </c>
      <c r="C17" s="456">
        <v>212504.68714940999</v>
      </c>
      <c r="D17" s="456">
        <v>274243.32638336997</v>
      </c>
      <c r="E17" s="456">
        <v>209306.48418206</v>
      </c>
      <c r="F17" s="456">
        <v>297403.72026849003</v>
      </c>
      <c r="G17" s="450" t="s">
        <v>628</v>
      </c>
    </row>
    <row r="18" spans="1:7" s="532" customFormat="1" ht="22.5" x14ac:dyDescent="0.2">
      <c r="A18" s="452" t="s">
        <v>1409</v>
      </c>
      <c r="B18" s="458">
        <v>10003.488645240001</v>
      </c>
      <c r="C18" s="458">
        <v>10967.62348464</v>
      </c>
      <c r="D18" s="458">
        <v>13838.40519109</v>
      </c>
      <c r="E18" s="458">
        <v>10049.60393886</v>
      </c>
      <c r="F18" s="458">
        <v>14657.29187381</v>
      </c>
      <c r="G18" s="452" t="s">
        <v>157</v>
      </c>
    </row>
    <row r="19" spans="1:7" s="532" customFormat="1" ht="11.25" x14ac:dyDescent="0.2">
      <c r="A19" s="452" t="s">
        <v>101</v>
      </c>
      <c r="B19" s="458">
        <v>3019.2565377400001</v>
      </c>
      <c r="C19" s="458">
        <v>3525.9538078999999</v>
      </c>
      <c r="D19" s="458">
        <v>3507.7459981299999</v>
      </c>
      <c r="E19" s="458">
        <v>2468.9790454600002</v>
      </c>
      <c r="F19" s="458">
        <v>3721.1335708699999</v>
      </c>
      <c r="G19" s="452" t="s">
        <v>51</v>
      </c>
    </row>
    <row r="20" spans="1:7" s="532" customFormat="1" ht="45" x14ac:dyDescent="0.2">
      <c r="A20" s="452" t="s">
        <v>1410</v>
      </c>
      <c r="B20" s="458">
        <v>9314.0283514999992</v>
      </c>
      <c r="C20" s="458">
        <v>6997.03593714</v>
      </c>
      <c r="D20" s="458">
        <v>7097.3528905200001</v>
      </c>
      <c r="E20" s="458">
        <v>5779.52072778</v>
      </c>
      <c r="F20" s="458">
        <v>7476.9142040300003</v>
      </c>
      <c r="G20" s="452" t="s">
        <v>344</v>
      </c>
    </row>
    <row r="21" spans="1:7" s="532" customFormat="1" ht="11.25" x14ac:dyDescent="0.2">
      <c r="A21" s="452" t="s">
        <v>48</v>
      </c>
      <c r="B21" s="458">
        <v>67789.826179049996</v>
      </c>
      <c r="C21" s="458">
        <v>75455.43091943</v>
      </c>
      <c r="D21" s="458">
        <v>90756.508259380003</v>
      </c>
      <c r="E21" s="458">
        <v>71956.330678049999</v>
      </c>
      <c r="F21" s="458">
        <v>103811.01299649999</v>
      </c>
      <c r="G21" s="452" t="s">
        <v>49</v>
      </c>
    </row>
    <row r="22" spans="1:7" s="532" customFormat="1" ht="11.25" x14ac:dyDescent="0.2">
      <c r="A22" s="452" t="s">
        <v>375</v>
      </c>
      <c r="B22" s="458">
        <v>14947.88065266</v>
      </c>
      <c r="C22" s="458">
        <v>4318.8983921999998</v>
      </c>
      <c r="D22" s="458">
        <v>5934.8655203500002</v>
      </c>
      <c r="E22" s="458">
        <v>3666.4573679800001</v>
      </c>
      <c r="F22" s="458">
        <v>13645.216058030001</v>
      </c>
      <c r="G22" s="452" t="s">
        <v>376</v>
      </c>
    </row>
    <row r="23" spans="1:7" s="532" customFormat="1" ht="22.5" x14ac:dyDescent="0.2">
      <c r="A23" s="452" t="s">
        <v>1411</v>
      </c>
      <c r="B23" s="458">
        <v>8768.6479217899996</v>
      </c>
      <c r="C23" s="458">
        <v>9549.8826797399997</v>
      </c>
      <c r="D23" s="458">
        <v>14714.48948473</v>
      </c>
      <c r="E23" s="458">
        <v>11515.635811280001</v>
      </c>
      <c r="F23" s="458">
        <v>11164.630931920001</v>
      </c>
      <c r="G23" s="452" t="s">
        <v>34</v>
      </c>
    </row>
    <row r="24" spans="1:7" s="532" customFormat="1" ht="22.5" x14ac:dyDescent="0.2">
      <c r="A24" s="452" t="s">
        <v>66</v>
      </c>
      <c r="B24" s="458">
        <v>24633.341843999999</v>
      </c>
      <c r="C24" s="458">
        <v>28964.55232793</v>
      </c>
      <c r="D24" s="458">
        <v>33421.14246137</v>
      </c>
      <c r="E24" s="458">
        <v>26123.760546000001</v>
      </c>
      <c r="F24" s="458">
        <v>34122.244022760002</v>
      </c>
      <c r="G24" s="452" t="s">
        <v>588</v>
      </c>
    </row>
    <row r="25" spans="1:7" s="532" customFormat="1" ht="22.5" x14ac:dyDescent="0.2">
      <c r="A25" s="452" t="s">
        <v>515</v>
      </c>
      <c r="B25" s="458">
        <v>11858.780258340001</v>
      </c>
      <c r="C25" s="458">
        <v>12771.252881869999</v>
      </c>
      <c r="D25" s="458">
        <v>15365.485028929999</v>
      </c>
      <c r="E25" s="458">
        <v>12588.14606517</v>
      </c>
      <c r="F25" s="458">
        <v>13622.67317192</v>
      </c>
      <c r="G25" s="452" t="s">
        <v>598</v>
      </c>
    </row>
    <row r="26" spans="1:7" s="532" customFormat="1" ht="22.5" x14ac:dyDescent="0.2">
      <c r="A26" s="452" t="s">
        <v>1412</v>
      </c>
      <c r="B26" s="458">
        <v>3228.4616249699998</v>
      </c>
      <c r="C26" s="458">
        <v>2529.4741096500002</v>
      </c>
      <c r="D26" s="458">
        <v>3646.1088281500001</v>
      </c>
      <c r="E26" s="458">
        <v>2021.3954817199999</v>
      </c>
      <c r="F26" s="458">
        <v>2811.0638840500001</v>
      </c>
      <c r="G26" s="452" t="s">
        <v>437</v>
      </c>
    </row>
    <row r="27" spans="1:7" s="532" customFormat="1" ht="67.5" x14ac:dyDescent="0.2">
      <c r="A27" s="452" t="s">
        <v>852</v>
      </c>
      <c r="B27" s="458">
        <v>41796.940368269999</v>
      </c>
      <c r="C27" s="458">
        <v>33013.111123989998</v>
      </c>
      <c r="D27" s="458">
        <v>46825.153078329997</v>
      </c>
      <c r="E27" s="458">
        <v>31612.807888439998</v>
      </c>
      <c r="F27" s="458">
        <v>39078.74701259</v>
      </c>
      <c r="G27" s="452" t="s">
        <v>1413</v>
      </c>
    </row>
    <row r="28" spans="1:7" s="532" customFormat="1" ht="36" customHeight="1" x14ac:dyDescent="0.2">
      <c r="A28" s="452" t="s">
        <v>1414</v>
      </c>
      <c r="B28" s="458">
        <v>2568.63608462</v>
      </c>
      <c r="C28" s="458">
        <v>2029.6704452199999</v>
      </c>
      <c r="D28" s="458">
        <v>2284.0066803200002</v>
      </c>
      <c r="E28" s="458">
        <v>1649.0640575299999</v>
      </c>
      <c r="F28" s="458">
        <v>8242.33115679</v>
      </c>
      <c r="G28" s="452" t="s">
        <v>1415</v>
      </c>
    </row>
    <row r="29" spans="1:7" s="532" customFormat="1" ht="11.25" x14ac:dyDescent="0.2">
      <c r="A29" s="452" t="s">
        <v>264</v>
      </c>
      <c r="B29" s="458">
        <v>13208.695870310001</v>
      </c>
      <c r="C29" s="458">
        <v>14593.40943883</v>
      </c>
      <c r="D29" s="458">
        <v>17772.286933269999</v>
      </c>
      <c r="E29" s="458">
        <v>15468.8270708</v>
      </c>
      <c r="F29" s="458">
        <v>24037.45962528</v>
      </c>
      <c r="G29" s="452" t="s">
        <v>1416</v>
      </c>
    </row>
    <row r="30" spans="1:7" s="532" customFormat="1" ht="11.25" x14ac:dyDescent="0.2">
      <c r="A30" s="452" t="s">
        <v>740</v>
      </c>
      <c r="B30" s="458">
        <v>4531.3514158300004</v>
      </c>
      <c r="C30" s="458">
        <v>4109.2000052000003</v>
      </c>
      <c r="D30" s="458">
        <v>14816.9157755</v>
      </c>
      <c r="E30" s="458">
        <v>10875.91972459</v>
      </c>
      <c r="F30" s="458">
        <v>16614.78607156</v>
      </c>
      <c r="G30" s="452" t="s">
        <v>1417</v>
      </c>
    </row>
    <row r="31" spans="1:7" s="532" customFormat="1" ht="11.25" x14ac:dyDescent="0.2">
      <c r="A31" s="452" t="s">
        <v>1418</v>
      </c>
      <c r="B31" s="458">
        <v>5.3641304999999999</v>
      </c>
      <c r="C31" s="458">
        <v>10.426595669999999</v>
      </c>
      <c r="D31" s="458">
        <v>14.312753300000001</v>
      </c>
      <c r="E31" s="458">
        <v>10.813353299999999</v>
      </c>
      <c r="F31" s="458">
        <v>104.08358837999999</v>
      </c>
      <c r="G31" s="452" t="s">
        <v>1419</v>
      </c>
    </row>
    <row r="32" spans="1:7" s="532" customFormat="1" ht="11.25" x14ac:dyDescent="0.2">
      <c r="A32" s="452" t="s">
        <v>676</v>
      </c>
      <c r="B32" s="458">
        <v>2134.87237555</v>
      </c>
      <c r="C32" s="458">
        <v>3668.7649999999999</v>
      </c>
      <c r="D32" s="458">
        <v>4248.5474999999997</v>
      </c>
      <c r="E32" s="458">
        <v>3519.2224250999998</v>
      </c>
      <c r="F32" s="458">
        <v>4294.1320999999998</v>
      </c>
      <c r="G32" s="452" t="s">
        <v>1420</v>
      </c>
    </row>
    <row r="33" spans="1:7" s="532" customFormat="1" ht="22.5" x14ac:dyDescent="0.2">
      <c r="A33" s="450" t="s">
        <v>846</v>
      </c>
      <c r="B33" s="456">
        <v>5987.9888568400002</v>
      </c>
      <c r="C33" s="456">
        <v>8729.0231648000008</v>
      </c>
      <c r="D33" s="456">
        <v>8933.2054065400007</v>
      </c>
      <c r="E33" s="456">
        <v>9001.0004890700002</v>
      </c>
      <c r="F33" s="456">
        <v>2873.0160963600001</v>
      </c>
      <c r="G33" s="450" t="s">
        <v>730</v>
      </c>
    </row>
    <row r="34" spans="1:7" s="532" customFormat="1" ht="11.25" x14ac:dyDescent="0.2">
      <c r="A34" s="451" t="s">
        <v>1421</v>
      </c>
      <c r="B34" s="457">
        <v>7916.4503000000004</v>
      </c>
      <c r="C34" s="457">
        <v>9685.4080539999995</v>
      </c>
      <c r="D34" s="457">
        <v>10323.908273999999</v>
      </c>
      <c r="E34" s="457">
        <v>10240.002274</v>
      </c>
      <c r="F34" s="457">
        <v>4833.1050489999998</v>
      </c>
      <c r="G34" s="451" t="s">
        <v>1422</v>
      </c>
    </row>
    <row r="35" spans="1:7" s="532" customFormat="1" ht="21" x14ac:dyDescent="0.2">
      <c r="A35" s="451" t="s">
        <v>1423</v>
      </c>
      <c r="B35" s="457">
        <v>1928.46144316</v>
      </c>
      <c r="C35" s="457">
        <v>956.38488919999998</v>
      </c>
      <c r="D35" s="457">
        <v>1390.7028674600001</v>
      </c>
      <c r="E35" s="457">
        <v>1239.00178493</v>
      </c>
      <c r="F35" s="457">
        <v>1960.0889526399999</v>
      </c>
      <c r="G35" s="451" t="s">
        <v>1424</v>
      </c>
    </row>
    <row r="36" spans="1:7" s="532" customFormat="1" ht="34.5" customHeight="1" x14ac:dyDescent="0.2">
      <c r="A36" s="450" t="s">
        <v>870</v>
      </c>
      <c r="B36" s="456">
        <v>1200.14223496</v>
      </c>
      <c r="C36" s="456">
        <v>754.93070739999996</v>
      </c>
      <c r="D36" s="456">
        <v>937.67381472</v>
      </c>
      <c r="E36" s="456">
        <v>677.35953900000004</v>
      </c>
      <c r="F36" s="456">
        <v>797.98213338000005</v>
      </c>
      <c r="G36" s="450" t="s">
        <v>845</v>
      </c>
    </row>
    <row r="37" spans="1:7" s="532" customFormat="1" ht="21" x14ac:dyDescent="0.2">
      <c r="A37" s="451" t="s">
        <v>1427</v>
      </c>
      <c r="B37" s="457">
        <v>1215.9117799600001</v>
      </c>
      <c r="C37" s="457">
        <v>783.07431340000005</v>
      </c>
      <c r="D37" s="457">
        <v>978.48218671999996</v>
      </c>
      <c r="E37" s="457">
        <v>707.69856000000004</v>
      </c>
      <c r="F37" s="457">
        <v>818.22563037999998</v>
      </c>
      <c r="G37" s="451" t="s">
        <v>1428</v>
      </c>
    </row>
    <row r="38" spans="1:7" s="532" customFormat="1" ht="31.5" x14ac:dyDescent="0.2">
      <c r="A38" s="451" t="s">
        <v>1425</v>
      </c>
      <c r="B38" s="457">
        <v>15.769545000000001</v>
      </c>
      <c r="C38" s="457">
        <v>28.143605999999998</v>
      </c>
      <c r="D38" s="457">
        <v>40.808371999999999</v>
      </c>
      <c r="E38" s="457">
        <v>30.339020999999999</v>
      </c>
      <c r="F38" s="457">
        <v>20.243497000000001</v>
      </c>
      <c r="G38" s="451" t="s">
        <v>1426</v>
      </c>
    </row>
    <row r="39" spans="1:7" s="532" customFormat="1" ht="22.5" x14ac:dyDescent="0.2">
      <c r="A39" s="450" t="s">
        <v>956</v>
      </c>
      <c r="B39" s="456">
        <v>-5871.2256788799996</v>
      </c>
      <c r="C39" s="456">
        <v>-8726.8790883399997</v>
      </c>
      <c r="D39" s="456">
        <v>-8189.8989891600004</v>
      </c>
      <c r="E39" s="456">
        <v>-6111.5642327899996</v>
      </c>
      <c r="F39" s="456">
        <v>-23874.270640369999</v>
      </c>
      <c r="G39" s="450" t="s">
        <v>847</v>
      </c>
    </row>
    <row r="40" spans="1:7" s="532" customFormat="1" ht="41.25" customHeight="1" x14ac:dyDescent="0.2">
      <c r="A40" s="450" t="s">
        <v>732</v>
      </c>
      <c r="B40" s="456">
        <v>5871.2256788799996</v>
      </c>
      <c r="C40" s="456">
        <v>8726.8790883399997</v>
      </c>
      <c r="D40" s="456">
        <v>8189.8989891600004</v>
      </c>
      <c r="E40" s="456">
        <v>6111.5642327899996</v>
      </c>
      <c r="F40" s="456">
        <v>23874.270640369999</v>
      </c>
      <c r="G40" s="450" t="s">
        <v>1708</v>
      </c>
    </row>
    <row r="41" spans="1:7" s="532" customFormat="1" ht="11.25" x14ac:dyDescent="0.2">
      <c r="A41" s="525" t="s">
        <v>626</v>
      </c>
      <c r="B41" s="459">
        <v>5871.2256788799996</v>
      </c>
      <c r="C41" s="459">
        <v>8726.8790883399997</v>
      </c>
      <c r="D41" s="459">
        <v>8189.8989891600004</v>
      </c>
      <c r="E41" s="459">
        <v>6111.5642327899996</v>
      </c>
      <c r="F41" s="459">
        <v>23874.270640369999</v>
      </c>
      <c r="G41" s="525" t="s">
        <v>1429</v>
      </c>
    </row>
    <row r="42" spans="1:7" s="532" customFormat="1" ht="11.25" x14ac:dyDescent="0.2">
      <c r="A42" s="452" t="s">
        <v>1430</v>
      </c>
      <c r="B42" s="458">
        <v>7715.3017788799998</v>
      </c>
      <c r="C42" s="458">
        <v>11300.824388339999</v>
      </c>
      <c r="D42" s="458">
        <v>10306.64199516</v>
      </c>
      <c r="E42" s="458">
        <v>7721.7550387900001</v>
      </c>
      <c r="F42" s="458">
        <v>26771.33642268</v>
      </c>
      <c r="G42" s="526" t="s">
        <v>1431</v>
      </c>
    </row>
    <row r="43" spans="1:7" s="532" customFormat="1" ht="11.25" x14ac:dyDescent="0.2">
      <c r="A43" s="452" t="s">
        <v>1432</v>
      </c>
      <c r="B43" s="458">
        <v>1844.0761</v>
      </c>
      <c r="C43" s="458">
        <v>2573.9452999999999</v>
      </c>
      <c r="D43" s="458">
        <v>2116.7430060000002</v>
      </c>
      <c r="E43" s="458">
        <v>1610.1908060000001</v>
      </c>
      <c r="F43" s="458">
        <v>2897.06578231</v>
      </c>
      <c r="G43" s="452" t="s">
        <v>1433</v>
      </c>
    </row>
    <row r="44" spans="1:7" s="532" customFormat="1" ht="11.25" x14ac:dyDescent="0.2">
      <c r="A44" s="525" t="s">
        <v>279</v>
      </c>
      <c r="B44" s="460" t="s">
        <v>659</v>
      </c>
      <c r="C44" s="460" t="s">
        <v>659</v>
      </c>
      <c r="D44" s="460" t="s">
        <v>659</v>
      </c>
      <c r="E44" s="460" t="s">
        <v>659</v>
      </c>
      <c r="F44" s="460" t="s">
        <v>659</v>
      </c>
      <c r="G44" s="525" t="s">
        <v>1434</v>
      </c>
    </row>
    <row r="45" spans="1:7" s="532" customFormat="1" ht="11.25" x14ac:dyDescent="0.2">
      <c r="A45" s="452" t="s">
        <v>1430</v>
      </c>
      <c r="B45" s="461" t="s">
        <v>659</v>
      </c>
      <c r="C45" s="461" t="s">
        <v>659</v>
      </c>
      <c r="D45" s="461" t="s">
        <v>659</v>
      </c>
      <c r="E45" s="461" t="s">
        <v>659</v>
      </c>
      <c r="F45" s="461" t="s">
        <v>659</v>
      </c>
      <c r="G45" s="452" t="s">
        <v>1431</v>
      </c>
    </row>
    <row r="46" spans="1:7" s="532" customFormat="1" ht="11.25" x14ac:dyDescent="0.2">
      <c r="A46" s="454" t="s">
        <v>1432</v>
      </c>
      <c r="B46" s="462" t="s">
        <v>659</v>
      </c>
      <c r="C46" s="462" t="s">
        <v>659</v>
      </c>
      <c r="D46" s="462" t="s">
        <v>659</v>
      </c>
      <c r="E46" s="462" t="s">
        <v>659</v>
      </c>
      <c r="F46" s="462" t="s">
        <v>659</v>
      </c>
      <c r="G46" s="454" t="s">
        <v>1433</v>
      </c>
    </row>
    <row r="47" spans="1:7" s="527" customFormat="1" ht="12.75" customHeight="1" x14ac:dyDescent="0.2">
      <c r="B47" s="280"/>
    </row>
    <row r="48" spans="1:7" ht="12.75" customHeight="1" x14ac:dyDescent="0.2">
      <c r="B48" s="280"/>
    </row>
    <row r="49" spans="2:2" ht="12.75" customHeight="1" x14ac:dyDescent="0.2">
      <c r="B49" s="280"/>
    </row>
    <row r="50" spans="2:2" ht="12.75" customHeight="1" x14ac:dyDescent="0.2">
      <c r="B50" s="281"/>
    </row>
  </sheetData>
  <mergeCells count="10">
    <mergeCell ref="A5:A6"/>
    <mergeCell ref="B5:B6"/>
    <mergeCell ref="C5:C6"/>
    <mergeCell ref="C1:G1"/>
    <mergeCell ref="C2:G2"/>
    <mergeCell ref="C3:G3"/>
    <mergeCell ref="C4:G4"/>
    <mergeCell ref="G5:G6"/>
    <mergeCell ref="F5:F6"/>
    <mergeCell ref="D5:E5"/>
  </mergeCells>
  <phoneticPr fontId="12" type="noConversion"/>
  <pageMargins left="0.74803149606299213" right="0.15748031496062992" top="0.62992125984251968" bottom="0.6692913385826772" header="0.51181102362204722" footer="0.51181102362204722"/>
  <pageSetup paperSize="9" scale="72"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7" tint="0.59999389629810485"/>
  </sheetPr>
  <dimension ref="A1:G47"/>
  <sheetViews>
    <sheetView view="pageBreakPreview" zoomScaleNormal="100" zoomScaleSheetLayoutView="100" workbookViewId="0">
      <selection activeCell="E8" sqref="E8:F46"/>
    </sheetView>
  </sheetViews>
  <sheetFormatPr defaultRowHeight="11.25" x14ac:dyDescent="0.2"/>
  <cols>
    <col min="1" max="1" width="31.5703125" style="69" customWidth="1"/>
    <col min="2" max="6" width="11.28515625" style="69" customWidth="1"/>
    <col min="7" max="7" width="36.28515625" style="69" customWidth="1"/>
    <col min="8" max="8" width="4.7109375" style="69" customWidth="1"/>
    <col min="9" max="16384" width="9.140625" style="69"/>
  </cols>
  <sheetData>
    <row r="1" spans="1:7" s="527" customFormat="1" ht="17.25" customHeight="1" x14ac:dyDescent="0.2">
      <c r="A1" s="528" t="s">
        <v>1435</v>
      </c>
      <c r="B1" s="528"/>
      <c r="C1" s="975" t="s">
        <v>817</v>
      </c>
      <c r="D1" s="975"/>
      <c r="E1" s="975"/>
      <c r="F1" s="975"/>
      <c r="G1" s="975"/>
    </row>
    <row r="2" spans="1:7" s="527" customFormat="1" ht="15" customHeight="1" x14ac:dyDescent="0.2">
      <c r="A2" s="529" t="s">
        <v>1436</v>
      </c>
      <c r="B2" s="529"/>
      <c r="C2" s="976" t="s">
        <v>1398</v>
      </c>
      <c r="D2" s="976"/>
      <c r="E2" s="976"/>
      <c r="F2" s="976"/>
      <c r="G2" s="976"/>
    </row>
    <row r="3" spans="1:7" s="527" customFormat="1" ht="12.75" customHeight="1" x14ac:dyDescent="0.2">
      <c r="A3" s="529" t="s">
        <v>1399</v>
      </c>
      <c r="B3" s="529"/>
      <c r="C3" s="976" t="s">
        <v>1437</v>
      </c>
      <c r="D3" s="976"/>
      <c r="E3" s="976"/>
      <c r="F3" s="976"/>
      <c r="G3" s="976"/>
    </row>
    <row r="4" spans="1:7" s="527" customFormat="1" ht="12.75" customHeight="1" x14ac:dyDescent="0.2">
      <c r="A4" s="530" t="s">
        <v>148</v>
      </c>
      <c r="B4" s="530"/>
      <c r="C4" s="977" t="s">
        <v>693</v>
      </c>
      <c r="D4" s="977"/>
      <c r="E4" s="977"/>
      <c r="F4" s="977"/>
      <c r="G4" s="977"/>
    </row>
    <row r="5" spans="1:7" s="527" customFormat="1" ht="19.149999999999999" customHeight="1" x14ac:dyDescent="0.2">
      <c r="A5" s="973" t="s">
        <v>507</v>
      </c>
      <c r="B5" s="974" t="s">
        <v>1918</v>
      </c>
      <c r="C5" s="974" t="s">
        <v>2107</v>
      </c>
      <c r="D5" s="978" t="s">
        <v>2653</v>
      </c>
      <c r="E5" s="978"/>
      <c r="F5" s="974" t="s">
        <v>3451</v>
      </c>
      <c r="G5" s="974" t="s">
        <v>47</v>
      </c>
    </row>
    <row r="6" spans="1:7" s="527" customFormat="1" ht="46.5" customHeight="1" x14ac:dyDescent="0.2">
      <c r="A6" s="973"/>
      <c r="B6" s="974"/>
      <c r="C6" s="974"/>
      <c r="D6" s="833" t="s">
        <v>3039</v>
      </c>
      <c r="E6" s="833" t="s">
        <v>3450</v>
      </c>
      <c r="F6" s="974"/>
      <c r="G6" s="974"/>
    </row>
    <row r="7" spans="1:7" s="527" customFormat="1" ht="12" customHeight="1" x14ac:dyDescent="0.2">
      <c r="A7" s="681" t="s">
        <v>685</v>
      </c>
      <c r="B7" s="681" t="s">
        <v>224</v>
      </c>
      <c r="C7" s="681" t="s">
        <v>345</v>
      </c>
      <c r="D7" s="681" t="s">
        <v>619</v>
      </c>
      <c r="E7" s="681" t="s">
        <v>968</v>
      </c>
      <c r="F7" s="681" t="s">
        <v>655</v>
      </c>
      <c r="G7" s="681" t="s">
        <v>969</v>
      </c>
    </row>
    <row r="8" spans="1:7" s="527" customFormat="1" ht="19.149999999999999" customHeight="1" x14ac:dyDescent="0.2">
      <c r="A8" s="450" t="s">
        <v>541</v>
      </c>
      <c r="B8" s="456">
        <v>206885.26000056</v>
      </c>
      <c r="C8" s="456">
        <v>218492.63029515999</v>
      </c>
      <c r="D8" s="456">
        <v>262057.16179024999</v>
      </c>
      <c r="E8" s="456">
        <v>205277.56369720001</v>
      </c>
      <c r="F8" s="456">
        <v>267518.97258112999</v>
      </c>
      <c r="G8" s="450" t="s">
        <v>542</v>
      </c>
    </row>
    <row r="9" spans="1:7" s="527" customFormat="1" ht="21" x14ac:dyDescent="0.2">
      <c r="A9" s="524" t="s">
        <v>1401</v>
      </c>
      <c r="B9" s="457">
        <v>94546.793160429996</v>
      </c>
      <c r="C9" s="457">
        <v>100115.11304091</v>
      </c>
      <c r="D9" s="457">
        <v>98479.142314469995</v>
      </c>
      <c r="E9" s="457">
        <v>79237.457187980006</v>
      </c>
      <c r="F9" s="457">
        <v>87531.116549490005</v>
      </c>
      <c r="G9" s="524" t="s">
        <v>1402</v>
      </c>
    </row>
    <row r="10" spans="1:7" s="527" customFormat="1" x14ac:dyDescent="0.2">
      <c r="A10" s="690" t="s">
        <v>1915</v>
      </c>
      <c r="B10" s="458" t="s">
        <v>659</v>
      </c>
      <c r="C10" s="458" t="s">
        <v>659</v>
      </c>
      <c r="D10" s="458" t="s">
        <v>659</v>
      </c>
      <c r="E10" s="458" t="s">
        <v>659</v>
      </c>
      <c r="F10" s="458">
        <v>8999.2310197299994</v>
      </c>
      <c r="G10" s="452" t="s">
        <v>840</v>
      </c>
    </row>
    <row r="11" spans="1:7" s="527" customFormat="1" x14ac:dyDescent="0.2">
      <c r="A11" s="452" t="s">
        <v>1403</v>
      </c>
      <c r="B11" s="458">
        <v>25459.25444583</v>
      </c>
      <c r="C11" s="458">
        <v>28852.920909330001</v>
      </c>
      <c r="D11" s="458">
        <v>29467.037935929999</v>
      </c>
      <c r="E11" s="458">
        <v>24761.793395709999</v>
      </c>
      <c r="F11" s="458">
        <v>25917.097600929999</v>
      </c>
      <c r="G11" s="452" t="s">
        <v>841</v>
      </c>
    </row>
    <row r="12" spans="1:7" s="527" customFormat="1" x14ac:dyDescent="0.2">
      <c r="A12" s="452" t="s">
        <v>1404</v>
      </c>
      <c r="B12" s="458">
        <v>19623.9426222</v>
      </c>
      <c r="C12" s="458">
        <v>21801.720180290002</v>
      </c>
      <c r="D12" s="458">
        <v>24795.002250459998</v>
      </c>
      <c r="E12" s="458">
        <v>20546.507381399999</v>
      </c>
      <c r="F12" s="458">
        <v>21270.48834439</v>
      </c>
      <c r="G12" s="452" t="s">
        <v>784</v>
      </c>
    </row>
    <row r="13" spans="1:7" s="527" customFormat="1" x14ac:dyDescent="0.2">
      <c r="A13" s="452" t="s">
        <v>1405</v>
      </c>
      <c r="B13" s="458">
        <v>9387.3452475600006</v>
      </c>
      <c r="C13" s="458">
        <v>8055.9444790099997</v>
      </c>
      <c r="D13" s="458">
        <v>3225.4087954800002</v>
      </c>
      <c r="E13" s="458">
        <v>2458.3265265300001</v>
      </c>
      <c r="F13" s="458">
        <v>2885.76436328</v>
      </c>
      <c r="G13" s="452" t="s">
        <v>769</v>
      </c>
    </row>
    <row r="14" spans="1:7" s="527" customFormat="1" x14ac:dyDescent="0.2">
      <c r="A14" s="451" t="s">
        <v>1406</v>
      </c>
      <c r="B14" s="457">
        <v>3651.6813613999998</v>
      </c>
      <c r="C14" s="457">
        <v>4644.5990588699997</v>
      </c>
      <c r="D14" s="457">
        <v>7245.8006536900002</v>
      </c>
      <c r="E14" s="457">
        <v>4487.5775690399996</v>
      </c>
      <c r="F14" s="457">
        <v>2248.38246673</v>
      </c>
      <c r="G14" s="451" t="s">
        <v>17</v>
      </c>
    </row>
    <row r="15" spans="1:7" s="527" customFormat="1" ht="21" x14ac:dyDescent="0.2">
      <c r="A15" s="451" t="s">
        <v>1407</v>
      </c>
      <c r="B15" s="457">
        <v>2457.4749787300002</v>
      </c>
      <c r="C15" s="457">
        <v>13776.145195380001</v>
      </c>
      <c r="D15" s="457">
        <v>13483.684822089999</v>
      </c>
      <c r="E15" s="457">
        <v>9155.6679401799993</v>
      </c>
      <c r="F15" s="457">
        <v>5894.0901649099997</v>
      </c>
      <c r="G15" s="451" t="s">
        <v>647</v>
      </c>
    </row>
    <row r="16" spans="1:7" s="527" customFormat="1" x14ac:dyDescent="0.2">
      <c r="A16" s="451" t="s">
        <v>474</v>
      </c>
      <c r="B16" s="457">
        <v>106229.31050000001</v>
      </c>
      <c r="C16" s="457">
        <v>99956.773000000001</v>
      </c>
      <c r="D16" s="457">
        <v>142848.53400000001</v>
      </c>
      <c r="E16" s="457">
        <v>112396.861</v>
      </c>
      <c r="F16" s="457">
        <v>171845.38339999999</v>
      </c>
      <c r="G16" s="451" t="s">
        <v>1408</v>
      </c>
    </row>
    <row r="17" spans="1:7" s="527" customFormat="1" x14ac:dyDescent="0.2">
      <c r="A17" s="450" t="s">
        <v>125</v>
      </c>
      <c r="B17" s="456">
        <v>219742.82531342001</v>
      </c>
      <c r="C17" s="456">
        <v>219491.87667915999</v>
      </c>
      <c r="D17" s="456">
        <v>248207.83786652001</v>
      </c>
      <c r="E17" s="456">
        <v>194195.49218910999</v>
      </c>
      <c r="F17" s="456">
        <v>260001.00109663</v>
      </c>
      <c r="G17" s="450" t="s">
        <v>628</v>
      </c>
    </row>
    <row r="18" spans="1:7" s="527" customFormat="1" ht="22.5" x14ac:dyDescent="0.2">
      <c r="A18" s="452" t="s">
        <v>1409</v>
      </c>
      <c r="B18" s="458">
        <v>7335.5867082799996</v>
      </c>
      <c r="C18" s="458">
        <v>8506.1783097900006</v>
      </c>
      <c r="D18" s="458">
        <v>9102.4768393800005</v>
      </c>
      <c r="E18" s="458">
        <v>6853.5066799400001</v>
      </c>
      <c r="F18" s="458">
        <v>8157.1193478599998</v>
      </c>
      <c r="G18" s="452" t="s">
        <v>157</v>
      </c>
    </row>
    <row r="19" spans="1:7" s="527" customFormat="1" x14ac:dyDescent="0.2">
      <c r="A19" s="452" t="s">
        <v>101</v>
      </c>
      <c r="B19" s="458">
        <v>319.98364208999999</v>
      </c>
      <c r="C19" s="458">
        <v>600.64945905000002</v>
      </c>
      <c r="D19" s="458">
        <v>990.43512479000003</v>
      </c>
      <c r="E19" s="458">
        <v>767.18532089999997</v>
      </c>
      <c r="F19" s="458">
        <v>837.95333755000001</v>
      </c>
      <c r="G19" s="452" t="s">
        <v>51</v>
      </c>
    </row>
    <row r="20" spans="1:7" s="527" customFormat="1" ht="33.75" x14ac:dyDescent="0.2">
      <c r="A20" s="452" t="s">
        <v>1410</v>
      </c>
      <c r="B20" s="458">
        <v>8525.4517906300007</v>
      </c>
      <c r="C20" s="458">
        <v>8131.8517518099998</v>
      </c>
      <c r="D20" s="458">
        <v>7408.8448130099996</v>
      </c>
      <c r="E20" s="458">
        <v>5070.2003967000001</v>
      </c>
      <c r="F20" s="458">
        <v>5229.0992741199998</v>
      </c>
      <c r="G20" s="452" t="s">
        <v>344</v>
      </c>
    </row>
    <row r="21" spans="1:7" s="527" customFormat="1" x14ac:dyDescent="0.2">
      <c r="A21" s="452" t="s">
        <v>48</v>
      </c>
      <c r="B21" s="458">
        <v>84565.398349089999</v>
      </c>
      <c r="C21" s="458">
        <v>87616.964187150006</v>
      </c>
      <c r="D21" s="458">
        <v>96030.687821660002</v>
      </c>
      <c r="E21" s="458">
        <v>75916.116613120001</v>
      </c>
      <c r="F21" s="458">
        <v>102850.82129384999</v>
      </c>
      <c r="G21" s="452" t="s">
        <v>49</v>
      </c>
    </row>
    <row r="22" spans="1:7" s="527" customFormat="1" x14ac:dyDescent="0.2">
      <c r="A22" s="452" t="s">
        <v>375</v>
      </c>
      <c r="B22" s="458">
        <v>19281.463520820002</v>
      </c>
      <c r="C22" s="458">
        <v>8597.1092205900004</v>
      </c>
      <c r="D22" s="458">
        <v>10194.80672133</v>
      </c>
      <c r="E22" s="458">
        <v>7980.60760656</v>
      </c>
      <c r="F22" s="458">
        <v>13050.260560819999</v>
      </c>
      <c r="G22" s="452" t="s">
        <v>376</v>
      </c>
    </row>
    <row r="23" spans="1:7" s="527" customFormat="1" ht="22.5" x14ac:dyDescent="0.2">
      <c r="A23" s="452" t="s">
        <v>1411</v>
      </c>
      <c r="B23" s="458">
        <v>8052.4427722999999</v>
      </c>
      <c r="C23" s="458">
        <v>8252.8026118300004</v>
      </c>
      <c r="D23" s="458">
        <v>19572.230491220002</v>
      </c>
      <c r="E23" s="458">
        <v>14291.912720349999</v>
      </c>
      <c r="F23" s="458">
        <v>12452.06543814</v>
      </c>
      <c r="G23" s="452" t="s">
        <v>34</v>
      </c>
    </row>
    <row r="24" spans="1:7" s="527" customFormat="1" ht="14.25" customHeight="1" x14ac:dyDescent="0.2">
      <c r="A24" s="452" t="s">
        <v>66</v>
      </c>
      <c r="B24" s="458">
        <v>43349.128359800001</v>
      </c>
      <c r="C24" s="458">
        <v>37779.047549000003</v>
      </c>
      <c r="D24" s="458">
        <v>27672.803855099999</v>
      </c>
      <c r="E24" s="458">
        <v>23392.266836999999</v>
      </c>
      <c r="F24" s="458">
        <v>35985.709109869997</v>
      </c>
      <c r="G24" s="452" t="s">
        <v>588</v>
      </c>
    </row>
    <row r="25" spans="1:7" s="527" customFormat="1" ht="22.5" x14ac:dyDescent="0.2">
      <c r="A25" s="452" t="s">
        <v>515</v>
      </c>
      <c r="B25" s="458">
        <v>11305.619094690001</v>
      </c>
      <c r="C25" s="458">
        <v>12987.597301760001</v>
      </c>
      <c r="D25" s="458">
        <v>13841.518578650001</v>
      </c>
      <c r="E25" s="458">
        <v>11669.9929151</v>
      </c>
      <c r="F25" s="458">
        <v>13037.39086347</v>
      </c>
      <c r="G25" s="452" t="s">
        <v>598</v>
      </c>
    </row>
    <row r="26" spans="1:7" s="527" customFormat="1" ht="22.5" x14ac:dyDescent="0.2">
      <c r="A26" s="452" t="s">
        <v>1412</v>
      </c>
      <c r="B26" s="458">
        <v>2518.50815969</v>
      </c>
      <c r="C26" s="458">
        <v>3594.6569551699999</v>
      </c>
      <c r="D26" s="458">
        <v>7026.1622744599999</v>
      </c>
      <c r="E26" s="458">
        <v>4146.0411933200003</v>
      </c>
      <c r="F26" s="458">
        <v>1902.8284936299999</v>
      </c>
      <c r="G26" s="452" t="s">
        <v>437</v>
      </c>
    </row>
    <row r="27" spans="1:7" s="527" customFormat="1" ht="56.25" x14ac:dyDescent="0.2">
      <c r="A27" s="452" t="s">
        <v>852</v>
      </c>
      <c r="B27" s="458">
        <v>12928.72684474</v>
      </c>
      <c r="C27" s="458">
        <v>12743.90576637</v>
      </c>
      <c r="D27" s="458">
        <v>20918.72276651</v>
      </c>
      <c r="E27" s="458">
        <v>14471.616024770001</v>
      </c>
      <c r="F27" s="458">
        <v>15918.14150931</v>
      </c>
      <c r="G27" s="452" t="s">
        <v>1413</v>
      </c>
    </row>
    <row r="28" spans="1:7" s="527" customFormat="1" ht="33.75" x14ac:dyDescent="0.2">
      <c r="A28" s="452" t="s">
        <v>1414</v>
      </c>
      <c r="B28" s="458">
        <v>643.78623560999995</v>
      </c>
      <c r="C28" s="458">
        <v>620.30537057000004</v>
      </c>
      <c r="D28" s="458">
        <v>386.15999104000002</v>
      </c>
      <c r="E28" s="458">
        <v>276.12135929999999</v>
      </c>
      <c r="F28" s="458">
        <v>467.73067579000002</v>
      </c>
      <c r="G28" s="452" t="s">
        <v>1415</v>
      </c>
    </row>
    <row r="29" spans="1:7" s="527" customFormat="1" x14ac:dyDescent="0.2">
      <c r="A29" s="452" t="s">
        <v>264</v>
      </c>
      <c r="B29" s="458">
        <v>15340.76309597</v>
      </c>
      <c r="C29" s="458">
        <v>20271.816761869999</v>
      </c>
      <c r="D29" s="458">
        <v>22424.974770330002</v>
      </c>
      <c r="E29" s="458">
        <v>18058.907443079999</v>
      </c>
      <c r="F29" s="458">
        <v>31927.653757020002</v>
      </c>
      <c r="G29" s="452" t="s">
        <v>1416</v>
      </c>
    </row>
    <row r="30" spans="1:7" s="527" customFormat="1" x14ac:dyDescent="0.2">
      <c r="A30" s="452" t="s">
        <v>740</v>
      </c>
      <c r="B30" s="458">
        <v>4007.1907744599998</v>
      </c>
      <c r="C30" s="458">
        <v>6223.6568389100003</v>
      </c>
      <c r="D30" s="458">
        <v>7020.3399274699996</v>
      </c>
      <c r="E30" s="458">
        <v>6186.2405588700003</v>
      </c>
      <c r="F30" s="458">
        <v>9573.3415961699993</v>
      </c>
      <c r="G30" s="452" t="s">
        <v>1417</v>
      </c>
    </row>
    <row r="31" spans="1:7" s="527" customFormat="1" x14ac:dyDescent="0.2">
      <c r="A31" s="452" t="s">
        <v>1418</v>
      </c>
      <c r="B31" s="458">
        <v>9.7301652500000007</v>
      </c>
      <c r="C31" s="458">
        <v>58.968910219999998</v>
      </c>
      <c r="D31" s="458">
        <v>67.560991569999999</v>
      </c>
      <c r="E31" s="458">
        <v>64.245120099999994</v>
      </c>
      <c r="F31" s="458">
        <v>75.511739030000001</v>
      </c>
      <c r="G31" s="452" t="s">
        <v>1419</v>
      </c>
    </row>
    <row r="32" spans="1:7" s="527" customFormat="1" x14ac:dyDescent="0.2">
      <c r="A32" s="452" t="s">
        <v>676</v>
      </c>
      <c r="B32" s="458">
        <v>1559.0458000000001</v>
      </c>
      <c r="C32" s="458">
        <v>3506.3656850699999</v>
      </c>
      <c r="D32" s="458">
        <v>5550.1129000000001</v>
      </c>
      <c r="E32" s="458">
        <v>5050.5313999999998</v>
      </c>
      <c r="F32" s="458">
        <v>8535.3741000000009</v>
      </c>
      <c r="G32" s="452" t="s">
        <v>1420</v>
      </c>
    </row>
    <row r="33" spans="1:7" s="527" customFormat="1" x14ac:dyDescent="0.2">
      <c r="A33" s="450" t="s">
        <v>846</v>
      </c>
      <c r="B33" s="456">
        <v>5281.3919580499996</v>
      </c>
      <c r="C33" s="456">
        <v>5552.4685578899998</v>
      </c>
      <c r="D33" s="456">
        <v>6032.6822033799999</v>
      </c>
      <c r="E33" s="456">
        <v>6288.6316635200001</v>
      </c>
      <c r="F33" s="456">
        <v>3901.07253227</v>
      </c>
      <c r="G33" s="450" t="s">
        <v>730</v>
      </c>
    </row>
    <row r="34" spans="1:7" s="527" customFormat="1" x14ac:dyDescent="0.2">
      <c r="A34" s="451" t="s">
        <v>1421</v>
      </c>
      <c r="B34" s="457">
        <v>6328.2297840000001</v>
      </c>
      <c r="C34" s="457">
        <v>6145.1873230000001</v>
      </c>
      <c r="D34" s="457">
        <v>7202.2575420000003</v>
      </c>
      <c r="E34" s="457">
        <v>7298.9368830000003</v>
      </c>
      <c r="F34" s="457">
        <v>6176.8084410000001</v>
      </c>
      <c r="G34" s="451" t="s">
        <v>1422</v>
      </c>
    </row>
    <row r="35" spans="1:7" s="527" customFormat="1" x14ac:dyDescent="0.2">
      <c r="A35" s="451" t="s">
        <v>1423</v>
      </c>
      <c r="B35" s="457">
        <v>1046.83782595</v>
      </c>
      <c r="C35" s="457">
        <v>592.71876511000005</v>
      </c>
      <c r="D35" s="457">
        <v>1169.5753386199999</v>
      </c>
      <c r="E35" s="457">
        <v>1010.30521948</v>
      </c>
      <c r="F35" s="457">
        <v>2275.7359087300001</v>
      </c>
      <c r="G35" s="451" t="s">
        <v>1424</v>
      </c>
    </row>
    <row r="36" spans="1:7" s="527" customFormat="1" ht="33.75" x14ac:dyDescent="0.2">
      <c r="A36" s="450" t="s">
        <v>870</v>
      </c>
      <c r="B36" s="456">
        <v>1101.4898430000001</v>
      </c>
      <c r="C36" s="456">
        <v>259.32849900000002</v>
      </c>
      <c r="D36" s="456">
        <v>118.947554</v>
      </c>
      <c r="E36" s="456">
        <v>118.985162</v>
      </c>
      <c r="F36" s="456">
        <v>9.8118339999999993</v>
      </c>
      <c r="G36" s="450" t="s">
        <v>845</v>
      </c>
    </row>
    <row r="37" spans="1:7" s="527" customFormat="1" x14ac:dyDescent="0.2">
      <c r="A37" s="451" t="s">
        <v>1427</v>
      </c>
      <c r="B37" s="457">
        <v>1113.6489999999999</v>
      </c>
      <c r="C37" s="457">
        <v>260.85199999999998</v>
      </c>
      <c r="D37" s="457">
        <v>125</v>
      </c>
      <c r="E37" s="457">
        <v>125</v>
      </c>
      <c r="F37" s="457">
        <v>10</v>
      </c>
      <c r="G37" s="451" t="s">
        <v>1428</v>
      </c>
    </row>
    <row r="38" spans="1:7" s="527" customFormat="1" ht="21" x14ac:dyDescent="0.2">
      <c r="A38" s="451" t="s">
        <v>1425</v>
      </c>
      <c r="B38" s="457">
        <v>12.159157</v>
      </c>
      <c r="C38" s="457">
        <v>1.523501</v>
      </c>
      <c r="D38" s="457">
        <v>6.0524459999999998</v>
      </c>
      <c r="E38" s="457">
        <v>6.0148380000000001</v>
      </c>
      <c r="F38" s="457">
        <v>0.188166</v>
      </c>
      <c r="G38" s="451" t="s">
        <v>1426</v>
      </c>
    </row>
    <row r="39" spans="1:7" s="527" customFormat="1" ht="22.5" x14ac:dyDescent="0.2">
      <c r="A39" s="450" t="s">
        <v>956</v>
      </c>
      <c r="B39" s="456">
        <v>-19240.447113909999</v>
      </c>
      <c r="C39" s="456">
        <v>-6811.0434408900001</v>
      </c>
      <c r="D39" s="456">
        <v>7697.6941663500002</v>
      </c>
      <c r="E39" s="456">
        <v>4674.4546825699999</v>
      </c>
      <c r="F39" s="456">
        <v>3607.0871182300002</v>
      </c>
      <c r="G39" s="450" t="s">
        <v>847</v>
      </c>
    </row>
    <row r="40" spans="1:7" s="527" customFormat="1" ht="33.75" x14ac:dyDescent="0.2">
      <c r="A40" s="450" t="s">
        <v>732</v>
      </c>
      <c r="B40" s="456">
        <v>19240.447113909999</v>
      </c>
      <c r="C40" s="456">
        <v>6811.0434408900001</v>
      </c>
      <c r="D40" s="456">
        <v>-7697.6941663500002</v>
      </c>
      <c r="E40" s="456">
        <v>-4674.4546825699999</v>
      </c>
      <c r="F40" s="456">
        <v>-3607.0871182300002</v>
      </c>
      <c r="G40" s="450" t="s">
        <v>1708</v>
      </c>
    </row>
    <row r="41" spans="1:7" s="527" customFormat="1" x14ac:dyDescent="0.2">
      <c r="A41" s="525" t="s">
        <v>626</v>
      </c>
      <c r="B41" s="459">
        <v>19240.447113909999</v>
      </c>
      <c r="C41" s="459">
        <v>6811.0434408900001</v>
      </c>
      <c r="D41" s="459">
        <v>-7697.6941663500002</v>
      </c>
      <c r="E41" s="459">
        <v>-4674.4546825699999</v>
      </c>
      <c r="F41" s="459">
        <v>-3607.0871182300002</v>
      </c>
      <c r="G41" s="525" t="s">
        <v>1429</v>
      </c>
    </row>
    <row r="42" spans="1:7" s="527" customFormat="1" x14ac:dyDescent="0.2">
      <c r="A42" s="452" t="s">
        <v>1430</v>
      </c>
      <c r="B42" s="458">
        <v>20587.670902909998</v>
      </c>
      <c r="C42" s="458">
        <v>11699.6034445</v>
      </c>
      <c r="D42" s="458">
        <v>6580.2078216500004</v>
      </c>
      <c r="E42" s="458">
        <v>9411.1435174300004</v>
      </c>
      <c r="F42" s="458">
        <v>2779.6083147700001</v>
      </c>
      <c r="G42" s="526" t="s">
        <v>1431</v>
      </c>
    </row>
    <row r="43" spans="1:7" s="527" customFormat="1" x14ac:dyDescent="0.2">
      <c r="A43" s="452" t="s">
        <v>1432</v>
      </c>
      <c r="B43" s="458">
        <v>1347.2237889999999</v>
      </c>
      <c r="C43" s="458">
        <v>4888.5600036100004</v>
      </c>
      <c r="D43" s="458">
        <v>14277.901988</v>
      </c>
      <c r="E43" s="458">
        <v>14085.5982</v>
      </c>
      <c r="F43" s="458">
        <v>6386.6954329999999</v>
      </c>
      <c r="G43" s="452" t="s">
        <v>1433</v>
      </c>
    </row>
    <row r="44" spans="1:7" s="527" customFormat="1" x14ac:dyDescent="0.2">
      <c r="A44" s="525" t="s">
        <v>279</v>
      </c>
      <c r="B44" s="460" t="s">
        <v>659</v>
      </c>
      <c r="C44" s="460" t="s">
        <v>659</v>
      </c>
      <c r="D44" s="460" t="s">
        <v>659</v>
      </c>
      <c r="E44" s="460" t="s">
        <v>659</v>
      </c>
      <c r="F44" s="460" t="s">
        <v>659</v>
      </c>
      <c r="G44" s="525" t="s">
        <v>1434</v>
      </c>
    </row>
    <row r="45" spans="1:7" s="527" customFormat="1" x14ac:dyDescent="0.2">
      <c r="A45" s="452" t="s">
        <v>1430</v>
      </c>
      <c r="B45" s="461" t="s">
        <v>659</v>
      </c>
      <c r="C45" s="461" t="s">
        <v>659</v>
      </c>
      <c r="D45" s="461" t="s">
        <v>659</v>
      </c>
      <c r="E45" s="461" t="s">
        <v>659</v>
      </c>
      <c r="F45" s="461" t="s">
        <v>659</v>
      </c>
      <c r="G45" s="452" t="s">
        <v>1431</v>
      </c>
    </row>
    <row r="46" spans="1:7" s="527"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A5:A6"/>
    <mergeCell ref="B5:B6"/>
    <mergeCell ref="C5:C6"/>
    <mergeCell ref="C1:G1"/>
    <mergeCell ref="C2:G2"/>
    <mergeCell ref="C3:G3"/>
    <mergeCell ref="C4:G4"/>
    <mergeCell ref="G5:G6"/>
    <mergeCell ref="F5:F6"/>
    <mergeCell ref="D5:E5"/>
  </mergeCells>
  <phoneticPr fontId="12" type="noConversion"/>
  <pageMargins left="0.68" right="0.18" top="0.25" bottom="0.5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7" tint="0.59999389629810485"/>
  </sheetPr>
  <dimension ref="A1:G47"/>
  <sheetViews>
    <sheetView view="pageBreakPreview" zoomScale="82" zoomScaleNormal="100" zoomScaleSheetLayoutView="82" workbookViewId="0">
      <selection activeCell="G36" sqref="G36"/>
    </sheetView>
  </sheetViews>
  <sheetFormatPr defaultRowHeight="11.25" x14ac:dyDescent="0.2"/>
  <cols>
    <col min="1" max="1" width="32.28515625" style="69" customWidth="1"/>
    <col min="2" max="6" width="11.28515625" style="69" customWidth="1"/>
    <col min="7" max="7" width="32.85546875" style="69" customWidth="1"/>
    <col min="8" max="8" width="4.7109375" style="69" customWidth="1"/>
    <col min="9" max="16384" width="9.140625" style="69"/>
  </cols>
  <sheetData>
    <row r="1" spans="1:7" s="527" customFormat="1" ht="17.25" customHeight="1" x14ac:dyDescent="0.2">
      <c r="A1" s="528" t="s">
        <v>1438</v>
      </c>
      <c r="B1" s="528"/>
      <c r="C1" s="975" t="s">
        <v>818</v>
      </c>
      <c r="D1" s="975"/>
      <c r="E1" s="975"/>
      <c r="F1" s="975"/>
      <c r="G1" s="975"/>
    </row>
    <row r="2" spans="1:7" s="527" customFormat="1" ht="15" customHeight="1" x14ac:dyDescent="0.2">
      <c r="A2" s="529" t="s">
        <v>1439</v>
      </c>
      <c r="B2" s="529"/>
      <c r="C2" s="976" t="s">
        <v>1398</v>
      </c>
      <c r="D2" s="976"/>
      <c r="E2" s="976"/>
      <c r="F2" s="976"/>
      <c r="G2" s="976"/>
    </row>
    <row r="3" spans="1:7" s="527" customFormat="1" ht="12.75" customHeight="1" x14ac:dyDescent="0.2">
      <c r="A3" s="529" t="s">
        <v>1399</v>
      </c>
      <c r="B3" s="529"/>
      <c r="C3" s="976" t="s">
        <v>1440</v>
      </c>
      <c r="D3" s="976"/>
      <c r="E3" s="976"/>
      <c r="F3" s="976"/>
      <c r="G3" s="976"/>
    </row>
    <row r="4" spans="1:7" s="527" customFormat="1" ht="12.75" customHeight="1" x14ac:dyDescent="0.2">
      <c r="A4" s="530" t="s">
        <v>148</v>
      </c>
      <c r="B4" s="530"/>
      <c r="C4" s="977" t="s">
        <v>693</v>
      </c>
      <c r="D4" s="977"/>
      <c r="E4" s="977"/>
      <c r="F4" s="977"/>
      <c r="G4" s="977"/>
    </row>
    <row r="5" spans="1:7" s="527" customFormat="1" ht="20.25" customHeight="1" x14ac:dyDescent="0.2">
      <c r="A5" s="973" t="s">
        <v>507</v>
      </c>
      <c r="B5" s="974" t="s">
        <v>1918</v>
      </c>
      <c r="C5" s="974" t="s">
        <v>2107</v>
      </c>
      <c r="D5" s="978" t="s">
        <v>2653</v>
      </c>
      <c r="E5" s="978"/>
      <c r="F5" s="974" t="s">
        <v>3451</v>
      </c>
      <c r="G5" s="974" t="s">
        <v>47</v>
      </c>
    </row>
    <row r="6" spans="1:7" s="527" customFormat="1" ht="45.75" customHeight="1" x14ac:dyDescent="0.2">
      <c r="A6" s="973"/>
      <c r="B6" s="974"/>
      <c r="C6" s="974"/>
      <c r="D6" s="833" t="s">
        <v>3039</v>
      </c>
      <c r="E6" s="833" t="s">
        <v>3450</v>
      </c>
      <c r="F6" s="974"/>
      <c r="G6" s="974"/>
    </row>
    <row r="7" spans="1:7" s="527" customFormat="1" x14ac:dyDescent="0.2">
      <c r="A7" s="531" t="s">
        <v>685</v>
      </c>
      <c r="B7" s="531" t="s">
        <v>224</v>
      </c>
      <c r="C7" s="635" t="s">
        <v>345</v>
      </c>
      <c r="D7" s="635" t="s">
        <v>619</v>
      </c>
      <c r="E7" s="681" t="s">
        <v>968</v>
      </c>
      <c r="F7" s="681" t="s">
        <v>655</v>
      </c>
      <c r="G7" s="681" t="s">
        <v>969</v>
      </c>
    </row>
    <row r="8" spans="1:7" s="532" customFormat="1" x14ac:dyDescent="0.2">
      <c r="A8" s="450" t="s">
        <v>541</v>
      </c>
      <c r="B8" s="456">
        <v>404197.96261817002</v>
      </c>
      <c r="C8" s="456">
        <v>411038.27807311999</v>
      </c>
      <c r="D8" s="456">
        <v>528410.58233064006</v>
      </c>
      <c r="E8" s="456">
        <v>414646.87963168998</v>
      </c>
      <c r="F8" s="456">
        <v>545668.90031333</v>
      </c>
      <c r="G8" s="450" t="s">
        <v>542</v>
      </c>
    </row>
    <row r="9" spans="1:7" s="532" customFormat="1" ht="21" x14ac:dyDescent="0.2">
      <c r="A9" s="524" t="s">
        <v>1401</v>
      </c>
      <c r="B9" s="457">
        <v>164947.38244990999</v>
      </c>
      <c r="C9" s="457">
        <v>191709.25694145999</v>
      </c>
      <c r="D9" s="457">
        <v>217869.07128105999</v>
      </c>
      <c r="E9" s="457">
        <v>170837.03440323999</v>
      </c>
      <c r="F9" s="457">
        <v>220585.63912648</v>
      </c>
      <c r="G9" s="524" t="s">
        <v>1402</v>
      </c>
    </row>
    <row r="10" spans="1:7" s="532" customFormat="1" x14ac:dyDescent="0.2">
      <c r="A10" s="452" t="s">
        <v>1915</v>
      </c>
      <c r="B10" s="458" t="s">
        <v>659</v>
      </c>
      <c r="C10" s="458" t="s">
        <v>659</v>
      </c>
      <c r="D10" s="458" t="s">
        <v>659</v>
      </c>
      <c r="E10" s="458" t="s">
        <v>659</v>
      </c>
      <c r="F10" s="458">
        <v>14227.11727153</v>
      </c>
      <c r="G10" s="452" t="s">
        <v>840</v>
      </c>
    </row>
    <row r="11" spans="1:7" s="532" customFormat="1" x14ac:dyDescent="0.2">
      <c r="A11" s="452" t="s">
        <v>1403</v>
      </c>
      <c r="B11" s="458">
        <v>29277.973477110001</v>
      </c>
      <c r="C11" s="458">
        <v>31375.116658039999</v>
      </c>
      <c r="D11" s="458">
        <v>33687.145135010003</v>
      </c>
      <c r="E11" s="458">
        <v>27505.677110780001</v>
      </c>
      <c r="F11" s="458">
        <v>32162.308977730001</v>
      </c>
      <c r="G11" s="452" t="s">
        <v>841</v>
      </c>
    </row>
    <row r="12" spans="1:7" s="532" customFormat="1" x14ac:dyDescent="0.2">
      <c r="A12" s="452" t="s">
        <v>1404</v>
      </c>
      <c r="B12" s="458">
        <v>20651.668785170001</v>
      </c>
      <c r="C12" s="458">
        <v>21886.523225600002</v>
      </c>
      <c r="D12" s="458">
        <v>26261.413069679998</v>
      </c>
      <c r="E12" s="458">
        <v>21025.78590567</v>
      </c>
      <c r="F12" s="458">
        <v>23795.883666379999</v>
      </c>
      <c r="G12" s="452" t="s">
        <v>784</v>
      </c>
    </row>
    <row r="13" spans="1:7" s="532" customFormat="1" x14ac:dyDescent="0.2">
      <c r="A13" s="452" t="s">
        <v>1405</v>
      </c>
      <c r="B13" s="458">
        <v>85283.893230729998</v>
      </c>
      <c r="C13" s="458">
        <v>107158.68740518999</v>
      </c>
      <c r="D13" s="458">
        <v>124156.33847411</v>
      </c>
      <c r="E13" s="458">
        <v>97270.12230494</v>
      </c>
      <c r="F13" s="458">
        <v>126223.92584857</v>
      </c>
      <c r="G13" s="452" t="s">
        <v>769</v>
      </c>
    </row>
    <row r="14" spans="1:7" s="532" customFormat="1" x14ac:dyDescent="0.2">
      <c r="A14" s="451" t="s">
        <v>1406</v>
      </c>
      <c r="B14" s="457">
        <v>4508.0351238499998</v>
      </c>
      <c r="C14" s="457">
        <v>4924.9727470400003</v>
      </c>
      <c r="D14" s="457">
        <v>2757.74419154</v>
      </c>
      <c r="E14" s="457">
        <v>2171.41412601</v>
      </c>
      <c r="F14" s="457">
        <v>2657.6454510499998</v>
      </c>
      <c r="G14" s="451" t="s">
        <v>17</v>
      </c>
    </row>
    <row r="15" spans="1:7" s="532" customFormat="1" ht="21" x14ac:dyDescent="0.2">
      <c r="A15" s="451" t="s">
        <v>1407</v>
      </c>
      <c r="B15" s="457">
        <v>4354.02404441</v>
      </c>
      <c r="C15" s="457">
        <v>5704.4734149200003</v>
      </c>
      <c r="D15" s="457">
        <v>5361.4368580399996</v>
      </c>
      <c r="E15" s="457">
        <v>4299.7741024400002</v>
      </c>
      <c r="F15" s="457">
        <v>1921.6963358</v>
      </c>
      <c r="G15" s="451" t="s">
        <v>647</v>
      </c>
    </row>
    <row r="16" spans="1:7" s="532" customFormat="1" x14ac:dyDescent="0.2">
      <c r="A16" s="451" t="s">
        <v>474</v>
      </c>
      <c r="B16" s="457">
        <v>230388.52100000001</v>
      </c>
      <c r="C16" s="457">
        <v>208699.57496970001</v>
      </c>
      <c r="D16" s="457">
        <v>302422.33</v>
      </c>
      <c r="E16" s="457">
        <v>237338.65700000001</v>
      </c>
      <c r="F16" s="457">
        <v>320503.91940000001</v>
      </c>
      <c r="G16" s="451" t="s">
        <v>1408</v>
      </c>
    </row>
    <row r="17" spans="1:7" s="532" customFormat="1" x14ac:dyDescent="0.2">
      <c r="A17" s="450" t="s">
        <v>125</v>
      </c>
      <c r="B17" s="456">
        <v>386817.82012097997</v>
      </c>
      <c r="C17" s="456">
        <v>410604.02767024998</v>
      </c>
      <c r="D17" s="456">
        <v>528403.43322283996</v>
      </c>
      <c r="E17" s="456">
        <v>398206.54514283</v>
      </c>
      <c r="F17" s="456">
        <v>550716.46699314995</v>
      </c>
      <c r="G17" s="450" t="s">
        <v>628</v>
      </c>
    </row>
    <row r="18" spans="1:7" s="532" customFormat="1" ht="22.5" x14ac:dyDescent="0.2">
      <c r="A18" s="452" t="s">
        <v>1409</v>
      </c>
      <c r="B18" s="458">
        <v>14459.711125510001</v>
      </c>
      <c r="C18" s="458">
        <v>18397.609389789999</v>
      </c>
      <c r="D18" s="458">
        <v>16902.04908035</v>
      </c>
      <c r="E18" s="458">
        <v>12624.532550870001</v>
      </c>
      <c r="F18" s="458">
        <v>16493.27590081</v>
      </c>
      <c r="G18" s="452" t="s">
        <v>157</v>
      </c>
    </row>
    <row r="19" spans="1:7" s="532" customFormat="1" x14ac:dyDescent="0.2">
      <c r="A19" s="452" t="s">
        <v>101</v>
      </c>
      <c r="B19" s="458">
        <v>4075.66504902</v>
      </c>
      <c r="C19" s="458">
        <v>3359.0110876399999</v>
      </c>
      <c r="D19" s="458">
        <v>2524.31395944</v>
      </c>
      <c r="E19" s="458">
        <v>2052.0356695199998</v>
      </c>
      <c r="F19" s="458">
        <v>2955.1485468599999</v>
      </c>
      <c r="G19" s="452" t="s">
        <v>51</v>
      </c>
    </row>
    <row r="20" spans="1:7" s="532" customFormat="1" ht="33.75" x14ac:dyDescent="0.2">
      <c r="A20" s="452" t="s">
        <v>1410</v>
      </c>
      <c r="B20" s="458">
        <v>12518.350245629999</v>
      </c>
      <c r="C20" s="458">
        <v>16723.164475760001</v>
      </c>
      <c r="D20" s="458">
        <v>14721.367096329999</v>
      </c>
      <c r="E20" s="458">
        <v>11689.90237046</v>
      </c>
      <c r="F20" s="458">
        <v>10334.551598599999</v>
      </c>
      <c r="G20" s="452" t="s">
        <v>344</v>
      </c>
    </row>
    <row r="21" spans="1:7" s="532" customFormat="1" x14ac:dyDescent="0.2">
      <c r="A21" s="452" t="s">
        <v>48</v>
      </c>
      <c r="B21" s="458">
        <v>155766.90949324999</v>
      </c>
      <c r="C21" s="458">
        <v>163720.05539507</v>
      </c>
      <c r="D21" s="458">
        <v>206868.12281927001</v>
      </c>
      <c r="E21" s="458">
        <v>164621.39567540999</v>
      </c>
      <c r="F21" s="458">
        <v>240580.69390652</v>
      </c>
      <c r="G21" s="452" t="s">
        <v>49</v>
      </c>
    </row>
    <row r="22" spans="1:7" s="532" customFormat="1" x14ac:dyDescent="0.2">
      <c r="A22" s="452" t="s">
        <v>375</v>
      </c>
      <c r="B22" s="458">
        <v>34754.19962005</v>
      </c>
      <c r="C22" s="458">
        <v>15412.760144850001</v>
      </c>
      <c r="D22" s="458">
        <v>17733.53457467</v>
      </c>
      <c r="E22" s="458">
        <v>13788.49791099</v>
      </c>
      <c r="F22" s="458">
        <v>21129.384333760001</v>
      </c>
      <c r="G22" s="452" t="s">
        <v>376</v>
      </c>
    </row>
    <row r="23" spans="1:7" s="532" customFormat="1" ht="22.5" x14ac:dyDescent="0.2">
      <c r="A23" s="452" t="s">
        <v>1411</v>
      </c>
      <c r="B23" s="458">
        <v>14939.05280625</v>
      </c>
      <c r="C23" s="458">
        <v>17792.436972830001</v>
      </c>
      <c r="D23" s="458">
        <v>50118.292691750001</v>
      </c>
      <c r="E23" s="458">
        <v>34978.443964099999</v>
      </c>
      <c r="F23" s="458">
        <v>31062.268059729999</v>
      </c>
      <c r="G23" s="452" t="s">
        <v>34</v>
      </c>
    </row>
    <row r="24" spans="1:7" s="532" customFormat="1" ht="22.5" x14ac:dyDescent="0.2">
      <c r="A24" s="452" t="s">
        <v>66</v>
      </c>
      <c r="B24" s="458">
        <v>44893.664956929999</v>
      </c>
      <c r="C24" s="458">
        <v>47840.680808769997</v>
      </c>
      <c r="D24" s="458">
        <v>54410.672824939997</v>
      </c>
      <c r="E24" s="458">
        <v>37702.577235509998</v>
      </c>
      <c r="F24" s="458">
        <v>73689.700127980002</v>
      </c>
      <c r="G24" s="452" t="s">
        <v>588</v>
      </c>
    </row>
    <row r="25" spans="1:7" s="532" customFormat="1" ht="22.5" x14ac:dyDescent="0.2">
      <c r="A25" s="452" t="s">
        <v>515</v>
      </c>
      <c r="B25" s="458">
        <v>18524.208784189999</v>
      </c>
      <c r="C25" s="458">
        <v>23698.196190999999</v>
      </c>
      <c r="D25" s="458">
        <v>21829.79483386</v>
      </c>
      <c r="E25" s="458">
        <v>17557.013033210002</v>
      </c>
      <c r="F25" s="458">
        <v>21760.172072429999</v>
      </c>
      <c r="G25" s="452" t="s">
        <v>598</v>
      </c>
    </row>
    <row r="26" spans="1:7" s="532" customFormat="1" ht="22.5" x14ac:dyDescent="0.2">
      <c r="A26" s="452" t="s">
        <v>1412</v>
      </c>
      <c r="B26" s="458">
        <v>10752.54272476</v>
      </c>
      <c r="C26" s="458">
        <v>18853.83737705</v>
      </c>
      <c r="D26" s="458">
        <v>12588.010850520001</v>
      </c>
      <c r="E26" s="458">
        <v>9942.65235545</v>
      </c>
      <c r="F26" s="458">
        <v>10117.45289038</v>
      </c>
      <c r="G26" s="452" t="s">
        <v>437</v>
      </c>
    </row>
    <row r="27" spans="1:7" s="532" customFormat="1" ht="56.25" x14ac:dyDescent="0.2">
      <c r="A27" s="452" t="s">
        <v>852</v>
      </c>
      <c r="B27" s="458">
        <v>37884.33309534</v>
      </c>
      <c r="C27" s="458">
        <v>36583.791771769997</v>
      </c>
      <c r="D27" s="458">
        <v>54645.30820182</v>
      </c>
      <c r="E27" s="458">
        <v>32623.963831919998</v>
      </c>
      <c r="F27" s="458">
        <v>40458.160307450002</v>
      </c>
      <c r="G27" s="452" t="s">
        <v>1413</v>
      </c>
    </row>
    <row r="28" spans="1:7" s="532" customFormat="1" ht="33.75" x14ac:dyDescent="0.2">
      <c r="A28" s="452" t="s">
        <v>1414</v>
      </c>
      <c r="B28" s="458">
        <v>2182.2443015099998</v>
      </c>
      <c r="C28" s="458">
        <v>1873.0213196499999</v>
      </c>
      <c r="D28" s="458">
        <v>3687.6722345399999</v>
      </c>
      <c r="E28" s="458">
        <v>2756.565458</v>
      </c>
      <c r="F28" s="458">
        <v>1522.25203878</v>
      </c>
      <c r="G28" s="452" t="s">
        <v>1415</v>
      </c>
    </row>
    <row r="29" spans="1:7" s="532" customFormat="1" x14ac:dyDescent="0.2">
      <c r="A29" s="452" t="s">
        <v>264</v>
      </c>
      <c r="B29" s="458">
        <v>27208.004989810001</v>
      </c>
      <c r="C29" s="458">
        <v>33289.258190989996</v>
      </c>
      <c r="D29" s="458">
        <v>39352.152986480003</v>
      </c>
      <c r="E29" s="458">
        <v>31034.501500310002</v>
      </c>
      <c r="F29" s="458">
        <v>47763.142696709998</v>
      </c>
      <c r="G29" s="452" t="s">
        <v>1416</v>
      </c>
    </row>
    <row r="30" spans="1:7" s="532" customFormat="1" x14ac:dyDescent="0.2">
      <c r="A30" s="452" t="s">
        <v>740</v>
      </c>
      <c r="B30" s="458">
        <v>6170.2399740000001</v>
      </c>
      <c r="C30" s="458">
        <v>7108.7927891700001</v>
      </c>
      <c r="D30" s="458">
        <v>26293.844125930002</v>
      </c>
      <c r="E30" s="458">
        <v>21323.234485329998</v>
      </c>
      <c r="F30" s="458">
        <v>24403.98536803</v>
      </c>
      <c r="G30" s="452" t="s">
        <v>1417</v>
      </c>
    </row>
    <row r="31" spans="1:7" s="532" customFormat="1" x14ac:dyDescent="0.2">
      <c r="A31" s="452" t="s">
        <v>1418</v>
      </c>
      <c r="B31" s="458">
        <v>97.606845559999996</v>
      </c>
      <c r="C31" s="458">
        <v>17.153973910000001</v>
      </c>
      <c r="D31" s="458">
        <v>26.757561939999999</v>
      </c>
      <c r="E31" s="458">
        <v>18.305720749999999</v>
      </c>
      <c r="F31" s="458">
        <v>155.89689440000001</v>
      </c>
      <c r="G31" s="452" t="s">
        <v>1419</v>
      </c>
    </row>
    <row r="32" spans="1:7" s="532" customFormat="1" x14ac:dyDescent="0.2">
      <c r="A32" s="452" t="s">
        <v>676</v>
      </c>
      <c r="B32" s="458">
        <v>2591.0861091699999</v>
      </c>
      <c r="C32" s="458">
        <v>5934.2577819999997</v>
      </c>
      <c r="D32" s="458">
        <v>6701.5393809999996</v>
      </c>
      <c r="E32" s="458">
        <v>5492.9233809999996</v>
      </c>
      <c r="F32" s="458">
        <v>8290.3822507099994</v>
      </c>
      <c r="G32" s="452" t="s">
        <v>1420</v>
      </c>
    </row>
    <row r="33" spans="1:7" s="532" customFormat="1" ht="22.5" x14ac:dyDescent="0.2">
      <c r="A33" s="450" t="s">
        <v>846</v>
      </c>
      <c r="B33" s="456">
        <v>5660.6630204800003</v>
      </c>
      <c r="C33" s="456">
        <v>7291.12017965</v>
      </c>
      <c r="D33" s="456">
        <v>7171.5620520700004</v>
      </c>
      <c r="E33" s="456">
        <v>7827.5911213099998</v>
      </c>
      <c r="F33" s="456">
        <v>7135.6231467600001</v>
      </c>
      <c r="G33" s="450" t="s">
        <v>730</v>
      </c>
    </row>
    <row r="34" spans="1:7" s="532" customFormat="1" x14ac:dyDescent="0.2">
      <c r="A34" s="451" t="s">
        <v>1421</v>
      </c>
      <c r="B34" s="457">
        <v>9715.3136040000009</v>
      </c>
      <c r="C34" s="457">
        <v>8868.4323000000004</v>
      </c>
      <c r="D34" s="457">
        <v>9386.1278079999993</v>
      </c>
      <c r="E34" s="457">
        <v>9371.6553079999994</v>
      </c>
      <c r="F34" s="457">
        <v>9001.4613169999993</v>
      </c>
      <c r="G34" s="451" t="s">
        <v>1422</v>
      </c>
    </row>
    <row r="35" spans="1:7" s="532" customFormat="1" x14ac:dyDescent="0.2">
      <c r="A35" s="451" t="s">
        <v>1423</v>
      </c>
      <c r="B35" s="457">
        <v>4054.6505835200001</v>
      </c>
      <c r="C35" s="457">
        <v>1577.31212035</v>
      </c>
      <c r="D35" s="457">
        <v>2214.5657559299998</v>
      </c>
      <c r="E35" s="457">
        <v>1544.06418669</v>
      </c>
      <c r="F35" s="457">
        <v>1865.83817024</v>
      </c>
      <c r="G35" s="451" t="s">
        <v>1424</v>
      </c>
    </row>
    <row r="36" spans="1:7" s="532" customFormat="1" ht="33.75" x14ac:dyDescent="0.2">
      <c r="A36" s="450" t="s">
        <v>870</v>
      </c>
      <c r="B36" s="456">
        <v>10376.335311000001</v>
      </c>
      <c r="C36" s="456">
        <v>6568.6237959999999</v>
      </c>
      <c r="D36" s="456">
        <v>3753.9449209999998</v>
      </c>
      <c r="E36" s="456">
        <v>3753.9449209999998</v>
      </c>
      <c r="F36" s="456">
        <v>1263.835</v>
      </c>
      <c r="G36" s="450" t="s">
        <v>845</v>
      </c>
    </row>
    <row r="37" spans="1:7" s="532" customFormat="1" ht="21" x14ac:dyDescent="0.2">
      <c r="A37" s="451" t="s">
        <v>1427</v>
      </c>
      <c r="B37" s="457">
        <v>10822.735000000001</v>
      </c>
      <c r="C37" s="457">
        <v>7080.7340000000004</v>
      </c>
      <c r="D37" s="457">
        <v>3769.2449999999999</v>
      </c>
      <c r="E37" s="457">
        <v>3769.2449999999999</v>
      </c>
      <c r="F37" s="457">
        <v>1263.835</v>
      </c>
      <c r="G37" s="451" t="s">
        <v>1428</v>
      </c>
    </row>
    <row r="38" spans="1:7" s="532" customFormat="1" ht="21" x14ac:dyDescent="0.2">
      <c r="A38" s="451" t="s">
        <v>1425</v>
      </c>
      <c r="B38" s="457">
        <v>446.39968900000002</v>
      </c>
      <c r="C38" s="457">
        <v>512.11020399999995</v>
      </c>
      <c r="D38" s="457">
        <v>15.300079</v>
      </c>
      <c r="E38" s="457">
        <v>15.300079</v>
      </c>
      <c r="F38" s="457"/>
      <c r="G38" s="451" t="s">
        <v>1426</v>
      </c>
    </row>
    <row r="39" spans="1:7" s="532" customFormat="1" ht="22.5" x14ac:dyDescent="0.2">
      <c r="A39" s="450" t="s">
        <v>956</v>
      </c>
      <c r="B39" s="456">
        <v>1343.1441657099999</v>
      </c>
      <c r="C39" s="456">
        <v>-13425.49357278</v>
      </c>
      <c r="D39" s="456">
        <v>-10918.35786527</v>
      </c>
      <c r="E39" s="456">
        <v>4858.7984465500003</v>
      </c>
      <c r="F39" s="456">
        <v>-13447.02482658</v>
      </c>
      <c r="G39" s="450" t="s">
        <v>847</v>
      </c>
    </row>
    <row r="40" spans="1:7" s="532" customFormat="1" ht="33.75" x14ac:dyDescent="0.2">
      <c r="A40" s="450" t="s">
        <v>732</v>
      </c>
      <c r="B40" s="456">
        <v>-1343.1441657099999</v>
      </c>
      <c r="C40" s="456">
        <v>13425.49357278</v>
      </c>
      <c r="D40" s="456">
        <v>10918.35786527</v>
      </c>
      <c r="E40" s="456">
        <v>-4858.7984465500003</v>
      </c>
      <c r="F40" s="456">
        <v>13447.02482658</v>
      </c>
      <c r="G40" s="450" t="s">
        <v>1708</v>
      </c>
    </row>
    <row r="41" spans="1:7" s="532" customFormat="1" x14ac:dyDescent="0.2">
      <c r="A41" s="525" t="s">
        <v>626</v>
      </c>
      <c r="B41" s="459">
        <v>-1343.1441657099999</v>
      </c>
      <c r="C41" s="459">
        <v>13425.49357278</v>
      </c>
      <c r="D41" s="459">
        <v>10918.35786527</v>
      </c>
      <c r="E41" s="459">
        <v>-4858.7984465500003</v>
      </c>
      <c r="F41" s="459">
        <v>13447.02482658</v>
      </c>
      <c r="G41" s="525" t="s">
        <v>1429</v>
      </c>
    </row>
    <row r="42" spans="1:7" s="532" customFormat="1" x14ac:dyDescent="0.2">
      <c r="A42" s="452" t="s">
        <v>1430</v>
      </c>
      <c r="B42" s="458">
        <v>3243.9104172500001</v>
      </c>
      <c r="C42" s="458">
        <v>16446.422246779999</v>
      </c>
      <c r="D42" s="458">
        <v>16317.182893269999</v>
      </c>
      <c r="E42" s="458">
        <v>-137.36444655</v>
      </c>
      <c r="F42" s="458">
        <v>18347.035381580001</v>
      </c>
      <c r="G42" s="526" t="s">
        <v>1431</v>
      </c>
    </row>
    <row r="43" spans="1:7" s="532" customFormat="1" x14ac:dyDescent="0.2">
      <c r="A43" s="452" t="s">
        <v>1432</v>
      </c>
      <c r="B43" s="458">
        <v>4587.0545829599996</v>
      </c>
      <c r="C43" s="458">
        <v>3020.9286739999998</v>
      </c>
      <c r="D43" s="458">
        <v>5398.8250280000002</v>
      </c>
      <c r="E43" s="458">
        <v>4721.4340000000002</v>
      </c>
      <c r="F43" s="458">
        <v>4900.0105549999998</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32" customFormat="1" x14ac:dyDescent="0.2"/>
  </sheetData>
  <mergeCells count="10">
    <mergeCell ref="C1:G1"/>
    <mergeCell ref="C2:G2"/>
    <mergeCell ref="C3:G3"/>
    <mergeCell ref="A5:A6"/>
    <mergeCell ref="B5:B6"/>
    <mergeCell ref="G5:G6"/>
    <mergeCell ref="C5:C6"/>
    <mergeCell ref="C4:G4"/>
    <mergeCell ref="F5:F6"/>
    <mergeCell ref="D5:E5"/>
  </mergeCells>
  <phoneticPr fontId="12" type="noConversion"/>
  <pageMargins left="0.23622047244094491" right="0.15748031496062992" top="0.35433070866141736" bottom="0.35433070866141736" header="0.39370078740157483" footer="0.27559055118110237"/>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7" tint="0.59999389629810485"/>
  </sheetPr>
  <dimension ref="A1:H47"/>
  <sheetViews>
    <sheetView view="pageBreakPreview" zoomScale="89" zoomScaleNormal="100" zoomScaleSheetLayoutView="89" workbookViewId="0">
      <selection activeCell="C15" sqref="C15"/>
    </sheetView>
  </sheetViews>
  <sheetFormatPr defaultRowHeight="11.25" x14ac:dyDescent="0.2"/>
  <cols>
    <col min="1" max="1" width="31.28515625" style="69" customWidth="1"/>
    <col min="2" max="6" width="12" style="69" customWidth="1"/>
    <col min="7" max="7" width="31.28515625" style="69" customWidth="1"/>
    <col min="8" max="8" width="4.7109375" style="69" customWidth="1"/>
    <col min="9" max="16384" width="9.140625" style="69"/>
  </cols>
  <sheetData>
    <row r="1" spans="1:8" s="274" customFormat="1" ht="17.25" customHeight="1" x14ac:dyDescent="0.2">
      <c r="A1" s="435" t="s">
        <v>1441</v>
      </c>
      <c r="B1" s="435"/>
      <c r="C1" s="980" t="s">
        <v>819</v>
      </c>
      <c r="D1" s="980"/>
      <c r="E1" s="980"/>
      <c r="F1" s="980"/>
      <c r="G1" s="980"/>
    </row>
    <row r="2" spans="1:8" s="274" customFormat="1" ht="15" customHeight="1" x14ac:dyDescent="0.2">
      <c r="A2" s="436" t="s">
        <v>1442</v>
      </c>
      <c r="B2" s="436"/>
      <c r="C2" s="979" t="s">
        <v>1398</v>
      </c>
      <c r="D2" s="979"/>
      <c r="E2" s="979"/>
      <c r="F2" s="979"/>
      <c r="G2" s="979"/>
    </row>
    <row r="3" spans="1:8" s="274" customFormat="1" ht="12.75" customHeight="1" x14ac:dyDescent="0.2">
      <c r="A3" s="436" t="s">
        <v>1399</v>
      </c>
      <c r="B3" s="436"/>
      <c r="C3" s="979" t="s">
        <v>1443</v>
      </c>
      <c r="D3" s="979"/>
      <c r="E3" s="979"/>
      <c r="F3" s="979"/>
      <c r="G3" s="979"/>
    </row>
    <row r="4" spans="1:8" s="274" customFormat="1" ht="12.75" customHeight="1" x14ac:dyDescent="0.2">
      <c r="A4" s="437" t="s">
        <v>148</v>
      </c>
      <c r="B4" s="437"/>
      <c r="C4" s="981" t="s">
        <v>693</v>
      </c>
      <c r="D4" s="981"/>
      <c r="E4" s="981"/>
      <c r="F4" s="981"/>
      <c r="G4" s="981"/>
    </row>
    <row r="5" spans="1:8" s="274" customFormat="1" ht="15.75" customHeight="1" x14ac:dyDescent="0.2">
      <c r="A5" s="973" t="s">
        <v>507</v>
      </c>
      <c r="B5" s="974" t="s">
        <v>1918</v>
      </c>
      <c r="C5" s="974" t="s">
        <v>2107</v>
      </c>
      <c r="D5" s="978" t="s">
        <v>2653</v>
      </c>
      <c r="E5" s="978"/>
      <c r="F5" s="974" t="s">
        <v>3451</v>
      </c>
      <c r="G5" s="974" t="s">
        <v>47</v>
      </c>
      <c r="H5" s="527"/>
    </row>
    <row r="6" spans="1:8" s="274" customFormat="1" ht="41.25" customHeight="1" x14ac:dyDescent="0.2">
      <c r="A6" s="973"/>
      <c r="B6" s="974"/>
      <c r="C6" s="974"/>
      <c r="D6" s="833" t="s">
        <v>3039</v>
      </c>
      <c r="E6" s="833" t="s">
        <v>3450</v>
      </c>
      <c r="F6" s="974"/>
      <c r="G6" s="974"/>
      <c r="H6" s="527"/>
    </row>
    <row r="7" spans="1:8" s="274" customFormat="1" x14ac:dyDescent="0.2">
      <c r="A7" s="438" t="s">
        <v>685</v>
      </c>
      <c r="B7" s="438" t="s">
        <v>224</v>
      </c>
      <c r="C7" s="474" t="s">
        <v>345</v>
      </c>
      <c r="D7" s="635" t="s">
        <v>619</v>
      </c>
      <c r="E7" s="636" t="s">
        <v>968</v>
      </c>
      <c r="F7" s="636" t="s">
        <v>655</v>
      </c>
      <c r="G7" s="636" t="s">
        <v>969</v>
      </c>
    </row>
    <row r="8" spans="1:8" s="274" customFormat="1" x14ac:dyDescent="0.2">
      <c r="A8" s="450" t="s">
        <v>541</v>
      </c>
      <c r="B8" s="463">
        <v>264865.33185090002</v>
      </c>
      <c r="C8" s="463">
        <v>303075.43296668999</v>
      </c>
      <c r="D8" s="463">
        <v>382351.55343536002</v>
      </c>
      <c r="E8" s="463">
        <v>302710.24616804998</v>
      </c>
      <c r="F8" s="463">
        <v>385040.56461335998</v>
      </c>
      <c r="G8" s="450" t="s">
        <v>542</v>
      </c>
    </row>
    <row r="9" spans="1:8" s="274" customFormat="1" ht="21" x14ac:dyDescent="0.2">
      <c r="A9" s="524" t="s">
        <v>1401</v>
      </c>
      <c r="B9" s="464">
        <v>229850.52839108001</v>
      </c>
      <c r="C9" s="464">
        <v>274647.81671558</v>
      </c>
      <c r="D9" s="464">
        <v>320744.69387054001</v>
      </c>
      <c r="E9" s="464">
        <v>257179.60322463</v>
      </c>
      <c r="F9" s="464">
        <v>302813.88995921001</v>
      </c>
      <c r="G9" s="524" t="s">
        <v>1402</v>
      </c>
    </row>
    <row r="10" spans="1:8" s="682" customFormat="1" x14ac:dyDescent="0.2">
      <c r="A10" s="452" t="s">
        <v>1915</v>
      </c>
      <c r="B10" s="458" t="s">
        <v>659</v>
      </c>
      <c r="C10" s="458" t="s">
        <v>659</v>
      </c>
      <c r="D10" s="458" t="s">
        <v>659</v>
      </c>
      <c r="E10" s="458" t="s">
        <v>659</v>
      </c>
      <c r="F10" s="465">
        <v>28800.50954314</v>
      </c>
      <c r="G10" s="452" t="s">
        <v>840</v>
      </c>
    </row>
    <row r="11" spans="1:8" s="274" customFormat="1" x14ac:dyDescent="0.2">
      <c r="A11" s="452" t="s">
        <v>1403</v>
      </c>
      <c r="B11" s="465">
        <v>87914.661473440006</v>
      </c>
      <c r="C11" s="465">
        <v>107070.87000613</v>
      </c>
      <c r="D11" s="465">
        <v>126037.45391706</v>
      </c>
      <c r="E11" s="465">
        <v>103591.31218312999</v>
      </c>
      <c r="F11" s="465">
        <v>109633.06594797</v>
      </c>
      <c r="G11" s="452" t="s">
        <v>841</v>
      </c>
    </row>
    <row r="12" spans="1:8" s="274" customFormat="1" x14ac:dyDescent="0.2">
      <c r="A12" s="452" t="s">
        <v>1404</v>
      </c>
      <c r="B12" s="465">
        <v>76377.163347819995</v>
      </c>
      <c r="C12" s="465">
        <v>85635.801794979998</v>
      </c>
      <c r="D12" s="465">
        <v>100446.13901809001</v>
      </c>
      <c r="E12" s="465">
        <v>83022.691558310005</v>
      </c>
      <c r="F12" s="465">
        <v>90113.673585910001</v>
      </c>
      <c r="G12" s="452" t="s">
        <v>784</v>
      </c>
    </row>
    <row r="13" spans="1:8" s="274" customFormat="1" x14ac:dyDescent="0.2">
      <c r="A13" s="452" t="s">
        <v>1405</v>
      </c>
      <c r="B13" s="465">
        <v>12422.19431522</v>
      </c>
      <c r="C13" s="465">
        <v>19033.653314800002</v>
      </c>
      <c r="D13" s="465">
        <v>19269.864931349999</v>
      </c>
      <c r="E13" s="465">
        <v>15134.233125729999</v>
      </c>
      <c r="F13" s="465">
        <v>22077.738946379999</v>
      </c>
      <c r="G13" s="452" t="s">
        <v>769</v>
      </c>
    </row>
    <row r="14" spans="1:8" s="274" customFormat="1" x14ac:dyDescent="0.2">
      <c r="A14" s="451" t="s">
        <v>1406</v>
      </c>
      <c r="B14" s="464">
        <v>5191.12255585</v>
      </c>
      <c r="C14" s="464">
        <v>5433.8071043500004</v>
      </c>
      <c r="D14" s="464">
        <v>5849.0288738600002</v>
      </c>
      <c r="E14" s="464">
        <v>4325.9350374200003</v>
      </c>
      <c r="F14" s="464">
        <v>2701.67650211</v>
      </c>
      <c r="G14" s="451" t="s">
        <v>17</v>
      </c>
    </row>
    <row r="15" spans="1:8" s="274" customFormat="1" ht="21" x14ac:dyDescent="0.2">
      <c r="A15" s="451" t="s">
        <v>1407</v>
      </c>
      <c r="B15" s="464">
        <v>2465.7259039700002</v>
      </c>
      <c r="C15" s="464">
        <v>5902.9191467600003</v>
      </c>
      <c r="D15" s="464">
        <v>4157.76569096</v>
      </c>
      <c r="E15" s="464">
        <v>2767.4409059999998</v>
      </c>
      <c r="F15" s="464">
        <v>8172.8729520400002</v>
      </c>
      <c r="G15" s="451" t="s">
        <v>647</v>
      </c>
    </row>
    <row r="16" spans="1:8" s="274" customFormat="1" x14ac:dyDescent="0.2">
      <c r="A16" s="451" t="s">
        <v>474</v>
      </c>
      <c r="B16" s="464">
        <v>27357.955000000002</v>
      </c>
      <c r="C16" s="464">
        <v>17090.89</v>
      </c>
      <c r="D16" s="464">
        <v>51600.065000000002</v>
      </c>
      <c r="E16" s="464">
        <v>38437.267</v>
      </c>
      <c r="F16" s="464">
        <v>71352.125199999995</v>
      </c>
      <c r="G16" s="451" t="s">
        <v>1408</v>
      </c>
    </row>
    <row r="17" spans="1:7" s="274" customFormat="1" x14ac:dyDescent="0.2">
      <c r="A17" s="450" t="s">
        <v>125</v>
      </c>
      <c r="B17" s="463">
        <v>294687.18478785001</v>
      </c>
      <c r="C17" s="463">
        <v>316331.68114507</v>
      </c>
      <c r="D17" s="463">
        <v>383571.48596462002</v>
      </c>
      <c r="E17" s="463">
        <v>290064.20061497</v>
      </c>
      <c r="F17" s="463">
        <v>364873.53467301</v>
      </c>
      <c r="G17" s="450" t="s">
        <v>628</v>
      </c>
    </row>
    <row r="18" spans="1:7" s="274" customFormat="1" ht="20.25" customHeight="1" x14ac:dyDescent="0.2">
      <c r="A18" s="452" t="s">
        <v>1409</v>
      </c>
      <c r="B18" s="465">
        <v>9934.5375316299996</v>
      </c>
      <c r="C18" s="465">
        <v>15103.447306739999</v>
      </c>
      <c r="D18" s="465">
        <v>12273.74035007</v>
      </c>
      <c r="E18" s="465">
        <v>7892.3555739800004</v>
      </c>
      <c r="F18" s="465">
        <v>8084.3998030599996</v>
      </c>
      <c r="G18" s="452" t="s">
        <v>157</v>
      </c>
    </row>
    <row r="19" spans="1:7" s="274" customFormat="1" x14ac:dyDescent="0.2">
      <c r="A19" s="452" t="s">
        <v>101</v>
      </c>
      <c r="B19" s="465">
        <v>1303.57923863</v>
      </c>
      <c r="C19" s="465">
        <v>2273.6326966900001</v>
      </c>
      <c r="D19" s="465">
        <v>3473.7558432599999</v>
      </c>
      <c r="E19" s="465">
        <v>2455.4865137800002</v>
      </c>
      <c r="F19" s="465">
        <v>971.33176619000005</v>
      </c>
      <c r="G19" s="452" t="s">
        <v>51</v>
      </c>
    </row>
    <row r="20" spans="1:7" s="274" customFormat="1" ht="38.25" customHeight="1" x14ac:dyDescent="0.2">
      <c r="A20" s="452" t="s">
        <v>1410</v>
      </c>
      <c r="B20" s="465">
        <v>11248.536675089999</v>
      </c>
      <c r="C20" s="465">
        <v>9077.7581054900002</v>
      </c>
      <c r="D20" s="465">
        <v>8808.6697795500004</v>
      </c>
      <c r="E20" s="465">
        <v>5765.3143649599997</v>
      </c>
      <c r="F20" s="465">
        <v>5613.0974741199998</v>
      </c>
      <c r="G20" s="452" t="s">
        <v>344</v>
      </c>
    </row>
    <row r="21" spans="1:7" s="274" customFormat="1" ht="12.75" customHeight="1" x14ac:dyDescent="0.2">
      <c r="A21" s="452" t="s">
        <v>48</v>
      </c>
      <c r="B21" s="465">
        <v>58066.678920530001</v>
      </c>
      <c r="C21" s="465">
        <v>62849.289509390001</v>
      </c>
      <c r="D21" s="465">
        <v>80865.362059020001</v>
      </c>
      <c r="E21" s="465">
        <v>64994.500194699998</v>
      </c>
      <c r="F21" s="465">
        <v>75347.699259929999</v>
      </c>
      <c r="G21" s="452" t="s">
        <v>49</v>
      </c>
    </row>
    <row r="22" spans="1:7" s="274" customFormat="1" x14ac:dyDescent="0.2">
      <c r="A22" s="452" t="s">
        <v>375</v>
      </c>
      <c r="B22" s="465">
        <v>14648.40592401</v>
      </c>
      <c r="C22" s="465">
        <v>6084.4084720700002</v>
      </c>
      <c r="D22" s="465">
        <v>7855.0640351000002</v>
      </c>
      <c r="E22" s="465">
        <v>4840.93147967</v>
      </c>
      <c r="F22" s="465">
        <v>6969.5273558999997</v>
      </c>
      <c r="G22" s="452" t="s">
        <v>376</v>
      </c>
    </row>
    <row r="23" spans="1:7" s="274" customFormat="1" ht="22.5" x14ac:dyDescent="0.2">
      <c r="A23" s="452" t="s">
        <v>1411</v>
      </c>
      <c r="B23" s="465">
        <v>6241.3390533800002</v>
      </c>
      <c r="C23" s="465">
        <v>6824.6044318599997</v>
      </c>
      <c r="D23" s="465">
        <v>11792.90428346</v>
      </c>
      <c r="E23" s="465">
        <v>8887.7253941899999</v>
      </c>
      <c r="F23" s="465">
        <v>7417.4937261200002</v>
      </c>
      <c r="G23" s="452" t="s">
        <v>34</v>
      </c>
    </row>
    <row r="24" spans="1:7" s="274" customFormat="1" ht="22.5" x14ac:dyDescent="0.2">
      <c r="A24" s="452" t="s">
        <v>66</v>
      </c>
      <c r="B24" s="465">
        <v>36050.736410290003</v>
      </c>
      <c r="C24" s="465">
        <v>41809.918033460002</v>
      </c>
      <c r="D24" s="465">
        <v>63188.194038239999</v>
      </c>
      <c r="E24" s="465">
        <v>48341.1595161</v>
      </c>
      <c r="F24" s="465">
        <v>29091.110586890001</v>
      </c>
      <c r="G24" s="452" t="s">
        <v>588</v>
      </c>
    </row>
    <row r="25" spans="1:7" s="274" customFormat="1" ht="22.5" x14ac:dyDescent="0.2">
      <c r="A25" s="452" t="s">
        <v>515</v>
      </c>
      <c r="B25" s="465">
        <v>17960.923708869999</v>
      </c>
      <c r="C25" s="465">
        <v>20907.620490490001</v>
      </c>
      <c r="D25" s="465">
        <v>19722.79060751</v>
      </c>
      <c r="E25" s="465">
        <v>16124.562187789999</v>
      </c>
      <c r="F25" s="465">
        <v>17637.097172720001</v>
      </c>
      <c r="G25" s="452" t="s">
        <v>598</v>
      </c>
    </row>
    <row r="26" spans="1:7" s="274" customFormat="1" ht="22.5" x14ac:dyDescent="0.2">
      <c r="A26" s="452" t="s">
        <v>1412</v>
      </c>
      <c r="B26" s="465">
        <v>1739.4445177699999</v>
      </c>
      <c r="C26" s="465">
        <v>3445.9683334599999</v>
      </c>
      <c r="D26" s="465">
        <v>982.24430972000005</v>
      </c>
      <c r="E26" s="465">
        <v>528.36540631000003</v>
      </c>
      <c r="F26" s="465">
        <v>2513.0533393300002</v>
      </c>
      <c r="G26" s="452" t="s">
        <v>437</v>
      </c>
    </row>
    <row r="27" spans="1:7" s="274" customFormat="1" ht="56.25" x14ac:dyDescent="0.2">
      <c r="A27" s="452" t="s">
        <v>852</v>
      </c>
      <c r="B27" s="465">
        <v>5494.3379924499995</v>
      </c>
      <c r="C27" s="465">
        <v>7062.7047525500002</v>
      </c>
      <c r="D27" s="465">
        <v>8733.52261722</v>
      </c>
      <c r="E27" s="465">
        <v>5534.45180093</v>
      </c>
      <c r="F27" s="465">
        <v>6642.7148346200001</v>
      </c>
      <c r="G27" s="452" t="s">
        <v>1413</v>
      </c>
    </row>
    <row r="28" spans="1:7" s="274" customFormat="1" ht="33.75" x14ac:dyDescent="0.2">
      <c r="A28" s="452" t="s">
        <v>1414</v>
      </c>
      <c r="B28" s="465">
        <v>967.41868761000001</v>
      </c>
      <c r="C28" s="465">
        <v>1002.62678649</v>
      </c>
      <c r="D28" s="465">
        <v>3265.2809339400001</v>
      </c>
      <c r="E28" s="465">
        <v>1899.3653632</v>
      </c>
      <c r="F28" s="465">
        <v>704.03592170000002</v>
      </c>
      <c r="G28" s="452" t="s">
        <v>1415</v>
      </c>
    </row>
    <row r="29" spans="1:7" s="274" customFormat="1" x14ac:dyDescent="0.2">
      <c r="A29" s="452" t="s">
        <v>264</v>
      </c>
      <c r="B29" s="465">
        <v>33246.21248776</v>
      </c>
      <c r="C29" s="465">
        <v>34072.570449680003</v>
      </c>
      <c r="D29" s="465">
        <v>44114.883850960003</v>
      </c>
      <c r="E29" s="465">
        <v>34430.807197920003</v>
      </c>
      <c r="F29" s="465">
        <v>28189.772961340001</v>
      </c>
      <c r="G29" s="452" t="s">
        <v>1416</v>
      </c>
    </row>
    <row r="30" spans="1:7" s="274" customFormat="1" x14ac:dyDescent="0.2">
      <c r="A30" s="452" t="s">
        <v>740</v>
      </c>
      <c r="B30" s="465">
        <v>2829.6076788800001</v>
      </c>
      <c r="C30" s="465">
        <v>5114.8293481700002</v>
      </c>
      <c r="D30" s="465">
        <v>10354.013795860001</v>
      </c>
      <c r="E30" s="465">
        <v>6026.3872174400003</v>
      </c>
      <c r="F30" s="465">
        <v>11459.070728610001</v>
      </c>
      <c r="G30" s="452" t="s">
        <v>1417</v>
      </c>
    </row>
    <row r="31" spans="1:7" s="274" customFormat="1" x14ac:dyDescent="0.2">
      <c r="A31" s="452" t="s">
        <v>1418</v>
      </c>
      <c r="B31" s="465">
        <v>58.903333689999997</v>
      </c>
      <c r="C31" s="465">
        <v>57.620428529999998</v>
      </c>
      <c r="D31" s="465">
        <v>75.108460710000003</v>
      </c>
      <c r="E31" s="465">
        <v>47.380504000000002</v>
      </c>
      <c r="F31" s="465">
        <v>49.751742479999997</v>
      </c>
      <c r="G31" s="452" t="s">
        <v>1419</v>
      </c>
    </row>
    <row r="32" spans="1:7" s="274" customFormat="1" x14ac:dyDescent="0.2">
      <c r="A32" s="452" t="s">
        <v>676</v>
      </c>
      <c r="B32" s="465">
        <v>94896.522627259998</v>
      </c>
      <c r="C32" s="465">
        <v>100644.682</v>
      </c>
      <c r="D32" s="465">
        <v>108065.951</v>
      </c>
      <c r="E32" s="465">
        <v>82295.407900000006</v>
      </c>
      <c r="F32" s="465">
        <v>164183.378</v>
      </c>
      <c r="G32" s="452" t="s">
        <v>1420</v>
      </c>
    </row>
    <row r="33" spans="1:7" s="274" customFormat="1" ht="22.5" x14ac:dyDescent="0.2">
      <c r="A33" s="450" t="s">
        <v>846</v>
      </c>
      <c r="B33" s="463">
        <v>-285.69056032999998</v>
      </c>
      <c r="C33" s="463">
        <v>939.81585729000005</v>
      </c>
      <c r="D33" s="463">
        <v>7218.02406238</v>
      </c>
      <c r="E33" s="463">
        <v>7087.96848942</v>
      </c>
      <c r="F33" s="463">
        <v>3772.3009524099998</v>
      </c>
      <c r="G33" s="450" t="s">
        <v>730</v>
      </c>
    </row>
    <row r="34" spans="1:7" s="274" customFormat="1" x14ac:dyDescent="0.2">
      <c r="A34" s="451" t="s">
        <v>1421</v>
      </c>
      <c r="B34" s="464">
        <v>1632.0029999999999</v>
      </c>
      <c r="C34" s="464">
        <v>2182.6554999999998</v>
      </c>
      <c r="D34" s="464">
        <v>8310.0084509999997</v>
      </c>
      <c r="E34" s="464">
        <v>7800.7169999999996</v>
      </c>
      <c r="F34" s="464">
        <v>4933.0008950000001</v>
      </c>
      <c r="G34" s="451" t="s">
        <v>1422</v>
      </c>
    </row>
    <row r="35" spans="1:7" s="274" customFormat="1" x14ac:dyDescent="0.2">
      <c r="A35" s="451" t="s">
        <v>1423</v>
      </c>
      <c r="B35" s="464">
        <v>1917.6935603300001</v>
      </c>
      <c r="C35" s="464">
        <v>1242.8396427099999</v>
      </c>
      <c r="D35" s="464">
        <v>1091.9843886199999</v>
      </c>
      <c r="E35" s="464">
        <v>712.74851058000002</v>
      </c>
      <c r="F35" s="464">
        <v>1160.6999425900001</v>
      </c>
      <c r="G35" s="451" t="s">
        <v>1424</v>
      </c>
    </row>
    <row r="36" spans="1:7" s="274" customFormat="1" ht="33.75" x14ac:dyDescent="0.2">
      <c r="A36" s="450" t="s">
        <v>870</v>
      </c>
      <c r="B36" s="463">
        <v>587.26855680000006</v>
      </c>
      <c r="C36" s="463">
        <v>1087.3501999</v>
      </c>
      <c r="D36" s="463">
        <v>1653.58897912</v>
      </c>
      <c r="E36" s="463">
        <v>1676.8746081199999</v>
      </c>
      <c r="F36" s="463">
        <v>-291.28176429000001</v>
      </c>
      <c r="G36" s="450" t="s">
        <v>845</v>
      </c>
    </row>
    <row r="37" spans="1:7" s="274" customFormat="1" ht="21" x14ac:dyDescent="0.2">
      <c r="A37" s="451" t="s">
        <v>1427</v>
      </c>
      <c r="B37" s="464">
        <v>631.70542880000005</v>
      </c>
      <c r="C37" s="464">
        <v>1218.8267956</v>
      </c>
      <c r="D37" s="464">
        <v>1702.3219999999999</v>
      </c>
      <c r="E37" s="464">
        <v>1702.3219999999999</v>
      </c>
      <c r="F37" s="464">
        <v>200</v>
      </c>
      <c r="G37" s="451" t="s">
        <v>1428</v>
      </c>
    </row>
    <row r="38" spans="1:7" s="274" customFormat="1" ht="31.5" customHeight="1" x14ac:dyDescent="0.2">
      <c r="A38" s="451" t="s">
        <v>1425</v>
      </c>
      <c r="B38" s="464">
        <v>44.436872000000001</v>
      </c>
      <c r="C38" s="464">
        <v>131.47659569999999</v>
      </c>
      <c r="D38" s="464">
        <v>48.733020879999998</v>
      </c>
      <c r="E38" s="464">
        <v>25.447391880000001</v>
      </c>
      <c r="F38" s="464">
        <v>491.28176429000001</v>
      </c>
      <c r="G38" s="451" t="s">
        <v>1426</v>
      </c>
    </row>
    <row r="39" spans="1:7" s="274" customFormat="1" ht="22.5" x14ac:dyDescent="0.2">
      <c r="A39" s="450" t="s">
        <v>956</v>
      </c>
      <c r="B39" s="463">
        <v>-30123.430933420001</v>
      </c>
      <c r="C39" s="463">
        <v>-15283.414235570001</v>
      </c>
      <c r="D39" s="463">
        <v>-10091.545570759999</v>
      </c>
      <c r="E39" s="463">
        <v>3881.2024555399998</v>
      </c>
      <c r="F39" s="463">
        <v>16686.010752229999</v>
      </c>
      <c r="G39" s="450" t="s">
        <v>847</v>
      </c>
    </row>
    <row r="40" spans="1:7" s="274" customFormat="1" ht="33.75" x14ac:dyDescent="0.2">
      <c r="A40" s="450" t="s">
        <v>732</v>
      </c>
      <c r="B40" s="463">
        <v>30123.430933420001</v>
      </c>
      <c r="C40" s="463">
        <v>15283.414235570001</v>
      </c>
      <c r="D40" s="463">
        <v>10091.545570759999</v>
      </c>
      <c r="E40" s="463">
        <v>-3881.2024555399998</v>
      </c>
      <c r="F40" s="463">
        <v>-16686.010752229999</v>
      </c>
      <c r="G40" s="450" t="s">
        <v>1708</v>
      </c>
    </row>
    <row r="41" spans="1:7" s="274" customFormat="1" x14ac:dyDescent="0.2">
      <c r="A41" s="525" t="s">
        <v>626</v>
      </c>
      <c r="B41" s="466">
        <v>30123.430933420001</v>
      </c>
      <c r="C41" s="466">
        <v>15283.414235570001</v>
      </c>
      <c r="D41" s="466">
        <v>10091.545570759999</v>
      </c>
      <c r="E41" s="466">
        <v>-3881.2024555399998</v>
      </c>
      <c r="F41" s="466">
        <v>-16686.010752229999</v>
      </c>
      <c r="G41" s="525" t="s">
        <v>1429</v>
      </c>
    </row>
    <row r="42" spans="1:7" s="274" customFormat="1" x14ac:dyDescent="0.2">
      <c r="A42" s="452" t="s">
        <v>1430</v>
      </c>
      <c r="B42" s="465">
        <v>32183.76308542</v>
      </c>
      <c r="C42" s="465">
        <v>20394.100349640001</v>
      </c>
      <c r="D42" s="465">
        <v>13128.904879879999</v>
      </c>
      <c r="E42" s="465">
        <v>-2228.2811764200001</v>
      </c>
      <c r="F42" s="465">
        <v>-4244.5467302300003</v>
      </c>
      <c r="G42" s="526" t="s">
        <v>1431</v>
      </c>
    </row>
    <row r="43" spans="1:7" s="274" customFormat="1" x14ac:dyDescent="0.2">
      <c r="A43" s="452" t="s">
        <v>1432</v>
      </c>
      <c r="B43" s="465">
        <v>2060.332152</v>
      </c>
      <c r="C43" s="465">
        <v>5110.6861140700003</v>
      </c>
      <c r="D43" s="465">
        <v>3037.35930912</v>
      </c>
      <c r="E43" s="465">
        <v>1652.92127912</v>
      </c>
      <c r="F43" s="465">
        <v>12441.464022</v>
      </c>
      <c r="G43" s="452" t="s">
        <v>1433</v>
      </c>
    </row>
    <row r="44" spans="1:7" s="274" customFormat="1" x14ac:dyDescent="0.2">
      <c r="A44" s="525" t="s">
        <v>279</v>
      </c>
      <c r="B44" s="467" t="s">
        <v>659</v>
      </c>
      <c r="C44" s="467" t="s">
        <v>659</v>
      </c>
      <c r="D44" s="467" t="s">
        <v>659</v>
      </c>
      <c r="E44" s="467" t="s">
        <v>659</v>
      </c>
      <c r="F44" s="467" t="s">
        <v>659</v>
      </c>
      <c r="G44" s="525" t="s">
        <v>1434</v>
      </c>
    </row>
    <row r="45" spans="1:7" s="274" customFormat="1" x14ac:dyDescent="0.2">
      <c r="A45" s="452" t="s">
        <v>1430</v>
      </c>
      <c r="B45" s="468" t="s">
        <v>659</v>
      </c>
      <c r="C45" s="468" t="s">
        <v>659</v>
      </c>
      <c r="D45" s="468" t="s">
        <v>659</v>
      </c>
      <c r="E45" s="468" t="s">
        <v>659</v>
      </c>
      <c r="F45" s="468" t="s">
        <v>659</v>
      </c>
      <c r="G45" s="452" t="s">
        <v>1431</v>
      </c>
    </row>
    <row r="46" spans="1:7" s="274" customFormat="1" x14ac:dyDescent="0.2">
      <c r="A46" s="454" t="s">
        <v>1432</v>
      </c>
      <c r="B46" s="469" t="s">
        <v>659</v>
      </c>
      <c r="C46" s="469" t="s">
        <v>659</v>
      </c>
      <c r="D46" s="469" t="s">
        <v>659</v>
      </c>
      <c r="E46" s="469" t="s">
        <v>659</v>
      </c>
      <c r="F46" s="469" t="s">
        <v>659</v>
      </c>
      <c r="G46" s="454" t="s">
        <v>1433</v>
      </c>
    </row>
    <row r="47" spans="1:7" s="274" customFormat="1" x14ac:dyDescent="0.2">
      <c r="E47" s="656"/>
    </row>
  </sheetData>
  <mergeCells count="10">
    <mergeCell ref="C2:G2"/>
    <mergeCell ref="C1:G1"/>
    <mergeCell ref="C5:C6"/>
    <mergeCell ref="F5:F6"/>
    <mergeCell ref="A5:A6"/>
    <mergeCell ref="B5:B6"/>
    <mergeCell ref="G5:G6"/>
    <mergeCell ref="C4:G4"/>
    <mergeCell ref="C3:G3"/>
    <mergeCell ref="D5:E5"/>
  </mergeCells>
  <phoneticPr fontId="12" type="noConversion"/>
  <pageMargins left="0.35" right="0.18" top="0.5" bottom="0.2" header="0.5" footer="0.38"/>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7" tint="0.59999389629810485"/>
  </sheetPr>
  <dimension ref="A1:G47"/>
  <sheetViews>
    <sheetView view="pageBreakPreview" zoomScale="85" zoomScaleNormal="100" zoomScaleSheetLayoutView="85" workbookViewId="0">
      <selection activeCell="C36" sqref="C36"/>
    </sheetView>
  </sheetViews>
  <sheetFormatPr defaultRowHeight="11.25" x14ac:dyDescent="0.2"/>
  <cols>
    <col min="1" max="1" width="32.28515625" style="69" customWidth="1"/>
    <col min="2" max="6" width="11.28515625" style="69" customWidth="1"/>
    <col min="7" max="7" width="38.140625" style="69" customWidth="1"/>
    <col min="8" max="8" width="4.7109375" style="69" customWidth="1"/>
    <col min="9" max="16384" width="9.140625" style="69"/>
  </cols>
  <sheetData>
    <row r="1" spans="1:7" s="527" customFormat="1" ht="17.25" customHeight="1" x14ac:dyDescent="0.2">
      <c r="A1" s="982" t="s">
        <v>1444</v>
      </c>
      <c r="B1" s="982"/>
      <c r="C1" s="982"/>
      <c r="D1" s="638"/>
      <c r="E1" s="638"/>
      <c r="F1" s="528"/>
      <c r="G1" s="638" t="s">
        <v>861</v>
      </c>
    </row>
    <row r="2" spans="1:7" s="527" customFormat="1" ht="15" customHeight="1" x14ac:dyDescent="0.2">
      <c r="A2" s="983" t="s">
        <v>1445</v>
      </c>
      <c r="B2" s="983"/>
      <c r="C2" s="983"/>
      <c r="D2" s="637"/>
      <c r="E2" s="637"/>
      <c r="F2" s="529"/>
      <c r="G2" s="637" t="s">
        <v>1398</v>
      </c>
    </row>
    <row r="3" spans="1:7" s="527" customFormat="1" ht="12.75" customHeight="1" x14ac:dyDescent="0.2">
      <c r="A3" s="983" t="s">
        <v>1399</v>
      </c>
      <c r="B3" s="983"/>
      <c r="C3" s="983"/>
      <c r="D3" s="637"/>
      <c r="E3" s="637"/>
      <c r="F3" s="529"/>
      <c r="G3" s="637" t="s">
        <v>1446</v>
      </c>
    </row>
    <row r="4" spans="1:7" s="527" customFormat="1" ht="12.75" customHeight="1" x14ac:dyDescent="0.2">
      <c r="A4" s="984" t="s">
        <v>148</v>
      </c>
      <c r="B4" s="984"/>
      <c r="C4" s="984"/>
      <c r="D4" s="639"/>
      <c r="E4" s="639"/>
      <c r="F4" s="648"/>
      <c r="G4" s="639" t="s">
        <v>693</v>
      </c>
    </row>
    <row r="5" spans="1:7" s="527" customFormat="1" ht="15" customHeight="1" x14ac:dyDescent="0.2">
      <c r="A5" s="973" t="s">
        <v>507</v>
      </c>
      <c r="B5" s="974" t="s">
        <v>1918</v>
      </c>
      <c r="C5" s="974" t="s">
        <v>2107</v>
      </c>
      <c r="D5" s="978" t="s">
        <v>2653</v>
      </c>
      <c r="E5" s="978"/>
      <c r="F5" s="974" t="s">
        <v>3451</v>
      </c>
      <c r="G5" s="974" t="s">
        <v>47</v>
      </c>
    </row>
    <row r="6" spans="1:7" s="527" customFormat="1" ht="50.25" customHeight="1" x14ac:dyDescent="0.2">
      <c r="A6" s="973"/>
      <c r="B6" s="974"/>
      <c r="C6" s="974"/>
      <c r="D6" s="833" t="s">
        <v>3039</v>
      </c>
      <c r="E6" s="833" t="s">
        <v>3450</v>
      </c>
      <c r="F6" s="974"/>
      <c r="G6" s="974"/>
    </row>
    <row r="7" spans="1:7" s="527" customFormat="1" ht="14.25" customHeight="1" x14ac:dyDescent="0.2">
      <c r="A7" s="515" t="s">
        <v>685</v>
      </c>
      <c r="B7" s="515" t="s">
        <v>224</v>
      </c>
      <c r="C7" s="515" t="s">
        <v>345</v>
      </c>
      <c r="D7" s="636" t="s">
        <v>619</v>
      </c>
      <c r="E7" s="636" t="s">
        <v>968</v>
      </c>
      <c r="F7" s="636" t="s">
        <v>655</v>
      </c>
      <c r="G7" s="636" t="s">
        <v>969</v>
      </c>
    </row>
    <row r="8" spans="1:7" s="527" customFormat="1" x14ac:dyDescent="0.2">
      <c r="A8" s="450" t="s">
        <v>541</v>
      </c>
      <c r="B8" s="463">
        <v>321301.70765150001</v>
      </c>
      <c r="C8" s="463">
        <v>316883.70374579</v>
      </c>
      <c r="D8" s="463">
        <v>404255.29593561997</v>
      </c>
      <c r="E8" s="463">
        <v>322312.47667788999</v>
      </c>
      <c r="F8" s="463">
        <v>410599.14979837002</v>
      </c>
      <c r="G8" s="450" t="s">
        <v>542</v>
      </c>
    </row>
    <row r="9" spans="1:7" s="527" customFormat="1" ht="21" x14ac:dyDescent="0.2">
      <c r="A9" s="524" t="s">
        <v>1401</v>
      </c>
      <c r="B9" s="464">
        <v>92949.476746600005</v>
      </c>
      <c r="C9" s="464">
        <v>101374.06472532</v>
      </c>
      <c r="D9" s="464">
        <v>112035.25900131</v>
      </c>
      <c r="E9" s="464">
        <v>89718.463625909993</v>
      </c>
      <c r="F9" s="464">
        <v>109435.46681128</v>
      </c>
      <c r="G9" s="524" t="s">
        <v>1402</v>
      </c>
    </row>
    <row r="10" spans="1:7" s="527" customFormat="1" x14ac:dyDescent="0.2">
      <c r="A10" s="452" t="s">
        <v>1915</v>
      </c>
      <c r="B10" s="458" t="s">
        <v>659</v>
      </c>
      <c r="C10" s="458" t="s">
        <v>659</v>
      </c>
      <c r="D10" s="458" t="s">
        <v>659</v>
      </c>
      <c r="E10" s="458" t="s">
        <v>659</v>
      </c>
      <c r="F10" s="465">
        <v>13345.69023582</v>
      </c>
      <c r="G10" s="452" t="s">
        <v>840</v>
      </c>
    </row>
    <row r="11" spans="1:7" s="527" customFormat="1" x14ac:dyDescent="0.2">
      <c r="A11" s="452" t="s">
        <v>1403</v>
      </c>
      <c r="B11" s="465">
        <v>38876.811810519997</v>
      </c>
      <c r="C11" s="465">
        <v>42098.576000809997</v>
      </c>
      <c r="D11" s="465">
        <v>45147.961200459999</v>
      </c>
      <c r="E11" s="465">
        <v>37239.773551270002</v>
      </c>
      <c r="F11" s="465">
        <v>41331.546997999998</v>
      </c>
      <c r="G11" s="452" t="s">
        <v>841</v>
      </c>
    </row>
    <row r="12" spans="1:7" s="527" customFormat="1" x14ac:dyDescent="0.2">
      <c r="A12" s="452" t="s">
        <v>1404</v>
      </c>
      <c r="B12" s="465">
        <v>29028.326010559998</v>
      </c>
      <c r="C12" s="465">
        <v>31047.667799399998</v>
      </c>
      <c r="D12" s="465">
        <v>36387.412234540003</v>
      </c>
      <c r="E12" s="465">
        <v>29717.837988520001</v>
      </c>
      <c r="F12" s="465">
        <v>32912.435558919999</v>
      </c>
      <c r="G12" s="452" t="s">
        <v>784</v>
      </c>
    </row>
    <row r="13" spans="1:7" s="527" customFormat="1" x14ac:dyDescent="0.2">
      <c r="A13" s="452" t="s">
        <v>1405</v>
      </c>
      <c r="B13" s="465">
        <v>364.49370663000002</v>
      </c>
      <c r="C13" s="465">
        <v>302.10258098000003</v>
      </c>
      <c r="D13" s="465">
        <v>360.61741173000001</v>
      </c>
      <c r="E13" s="465">
        <v>315.24065466000002</v>
      </c>
      <c r="F13" s="465">
        <v>245.62262570999999</v>
      </c>
      <c r="G13" s="452" t="s">
        <v>769</v>
      </c>
    </row>
    <row r="14" spans="1:7" s="527" customFormat="1" x14ac:dyDescent="0.2">
      <c r="A14" s="451" t="s">
        <v>1406</v>
      </c>
      <c r="B14" s="464">
        <v>5438.7294991299996</v>
      </c>
      <c r="C14" s="464">
        <v>4741.7981178500004</v>
      </c>
      <c r="D14" s="464">
        <v>4830.6214540199999</v>
      </c>
      <c r="E14" s="464">
        <v>2540.2608054500001</v>
      </c>
      <c r="F14" s="464">
        <v>2298.3062076900001</v>
      </c>
      <c r="G14" s="451" t="s">
        <v>17</v>
      </c>
    </row>
    <row r="15" spans="1:7" s="527" customFormat="1" ht="21" x14ac:dyDescent="0.2">
      <c r="A15" s="451" t="s">
        <v>1407</v>
      </c>
      <c r="B15" s="464">
        <v>3424.8247587699998</v>
      </c>
      <c r="C15" s="464">
        <v>3532.14400862</v>
      </c>
      <c r="D15" s="464">
        <v>7625.0054802900004</v>
      </c>
      <c r="E15" s="464">
        <v>4790.6444465300001</v>
      </c>
      <c r="F15" s="464">
        <v>4596.1023794000002</v>
      </c>
      <c r="G15" s="451" t="s">
        <v>647</v>
      </c>
    </row>
    <row r="16" spans="1:7" s="527" customFormat="1" x14ac:dyDescent="0.2">
      <c r="A16" s="451" t="s">
        <v>474</v>
      </c>
      <c r="B16" s="464">
        <v>219488.67664699999</v>
      </c>
      <c r="C16" s="464">
        <v>207235.69689399999</v>
      </c>
      <c r="D16" s="464">
        <v>279764.40999999997</v>
      </c>
      <c r="E16" s="464">
        <v>225263.1078</v>
      </c>
      <c r="F16" s="464">
        <v>294269.27439999999</v>
      </c>
      <c r="G16" s="451" t="s">
        <v>1408</v>
      </c>
    </row>
    <row r="17" spans="1:7" s="527" customFormat="1" x14ac:dyDescent="0.2">
      <c r="A17" s="450" t="s">
        <v>125</v>
      </c>
      <c r="B17" s="463">
        <v>313632.47174737998</v>
      </c>
      <c r="C17" s="463">
        <v>322940.68894537003</v>
      </c>
      <c r="D17" s="463">
        <v>409218.98648820003</v>
      </c>
      <c r="E17" s="463">
        <v>317937.04257659998</v>
      </c>
      <c r="F17" s="463">
        <v>433159.61037119001</v>
      </c>
      <c r="G17" s="450" t="s">
        <v>628</v>
      </c>
    </row>
    <row r="18" spans="1:7" s="527" customFormat="1" ht="22.5" x14ac:dyDescent="0.2">
      <c r="A18" s="452" t="s">
        <v>1409</v>
      </c>
      <c r="B18" s="465">
        <v>14678.251052789999</v>
      </c>
      <c r="C18" s="465">
        <v>16628.667459849999</v>
      </c>
      <c r="D18" s="465">
        <v>15714.789090779999</v>
      </c>
      <c r="E18" s="465">
        <v>12199.163891820001</v>
      </c>
      <c r="F18" s="465">
        <v>15657.999125009999</v>
      </c>
      <c r="G18" s="452" t="s">
        <v>157</v>
      </c>
    </row>
    <row r="19" spans="1:7" s="527" customFormat="1" x14ac:dyDescent="0.2">
      <c r="A19" s="452" t="s">
        <v>101</v>
      </c>
      <c r="B19" s="465">
        <v>991.38374627999997</v>
      </c>
      <c r="C19" s="465">
        <v>1556.34414978</v>
      </c>
      <c r="D19" s="465">
        <v>1334.9312003099999</v>
      </c>
      <c r="E19" s="465">
        <v>1060.66005821</v>
      </c>
      <c r="F19" s="465">
        <v>1744.2773316099999</v>
      </c>
      <c r="G19" s="452" t="s">
        <v>51</v>
      </c>
    </row>
    <row r="20" spans="1:7" s="527" customFormat="1" ht="33.75" x14ac:dyDescent="0.2">
      <c r="A20" s="452" t="s">
        <v>1410</v>
      </c>
      <c r="B20" s="465">
        <v>14827.913712899999</v>
      </c>
      <c r="C20" s="465">
        <v>12229.759287729999</v>
      </c>
      <c r="D20" s="465">
        <v>12730.290957499999</v>
      </c>
      <c r="E20" s="465">
        <v>10148.16793258</v>
      </c>
      <c r="F20" s="465">
        <v>11738.7830292</v>
      </c>
      <c r="G20" s="452" t="s">
        <v>344</v>
      </c>
    </row>
    <row r="21" spans="1:7" s="527" customFormat="1" x14ac:dyDescent="0.2">
      <c r="A21" s="452" t="s">
        <v>48</v>
      </c>
      <c r="B21" s="465">
        <v>106129.92271544</v>
      </c>
      <c r="C21" s="465">
        <v>110620.23649226</v>
      </c>
      <c r="D21" s="465">
        <v>131917.10328665</v>
      </c>
      <c r="E21" s="465">
        <v>107190.12293367001</v>
      </c>
      <c r="F21" s="465">
        <v>146886.56157389999</v>
      </c>
      <c r="G21" s="452" t="s">
        <v>49</v>
      </c>
    </row>
    <row r="22" spans="1:7" s="527" customFormat="1" x14ac:dyDescent="0.2">
      <c r="A22" s="452" t="s">
        <v>375</v>
      </c>
      <c r="B22" s="465">
        <v>39198.251252729999</v>
      </c>
      <c r="C22" s="465">
        <v>11508.90840179</v>
      </c>
      <c r="D22" s="465">
        <v>15672.078357939999</v>
      </c>
      <c r="E22" s="465">
        <v>10036.39311232</v>
      </c>
      <c r="F22" s="465">
        <v>19408.378488750001</v>
      </c>
      <c r="G22" s="452" t="s">
        <v>376</v>
      </c>
    </row>
    <row r="23" spans="1:7" s="527" customFormat="1" ht="22.5" x14ac:dyDescent="0.2">
      <c r="A23" s="452" t="s">
        <v>1411</v>
      </c>
      <c r="B23" s="465">
        <v>17359.274938170001</v>
      </c>
      <c r="C23" s="465">
        <v>17963.72797245</v>
      </c>
      <c r="D23" s="465">
        <v>30724.804114909999</v>
      </c>
      <c r="E23" s="465">
        <v>23602.961832910001</v>
      </c>
      <c r="F23" s="465">
        <v>26346.18540925</v>
      </c>
      <c r="G23" s="452" t="s">
        <v>34</v>
      </c>
    </row>
    <row r="24" spans="1:7" s="527" customFormat="1" ht="22.5" x14ac:dyDescent="0.2">
      <c r="A24" s="452" t="s">
        <v>66</v>
      </c>
      <c r="B24" s="465">
        <v>39463.658493039999</v>
      </c>
      <c r="C24" s="465">
        <v>54141.560594559996</v>
      </c>
      <c r="D24" s="465">
        <v>72948.964022219996</v>
      </c>
      <c r="E24" s="465">
        <v>54607.804787829999</v>
      </c>
      <c r="F24" s="465">
        <v>85320.734686869997</v>
      </c>
      <c r="G24" s="452" t="s">
        <v>588</v>
      </c>
    </row>
    <row r="25" spans="1:7" s="527" customFormat="1" ht="22.5" x14ac:dyDescent="0.2">
      <c r="A25" s="452" t="s">
        <v>515</v>
      </c>
      <c r="B25" s="465">
        <v>18739.609539059998</v>
      </c>
      <c r="C25" s="465">
        <v>26873.572651900002</v>
      </c>
      <c r="D25" s="465">
        <v>36614.713927880002</v>
      </c>
      <c r="E25" s="465">
        <v>32567.087051409999</v>
      </c>
      <c r="F25" s="465">
        <v>24588.019623640001</v>
      </c>
      <c r="G25" s="452" t="s">
        <v>598</v>
      </c>
    </row>
    <row r="26" spans="1:7" s="527" customFormat="1" ht="22.5" x14ac:dyDescent="0.2">
      <c r="A26" s="452" t="s">
        <v>1412</v>
      </c>
      <c r="B26" s="465">
        <v>2208.3309645999998</v>
      </c>
      <c r="C26" s="465">
        <v>2608.3526712500002</v>
      </c>
      <c r="D26" s="465">
        <v>2764.1306664099998</v>
      </c>
      <c r="E26" s="465">
        <v>2026.1344147499999</v>
      </c>
      <c r="F26" s="465">
        <v>2341.05357357</v>
      </c>
      <c r="G26" s="452" t="s">
        <v>437</v>
      </c>
    </row>
    <row r="27" spans="1:7" s="527" customFormat="1" ht="45" customHeight="1" x14ac:dyDescent="0.2">
      <c r="A27" s="452" t="s">
        <v>852</v>
      </c>
      <c r="B27" s="465">
        <v>25648.338940540001</v>
      </c>
      <c r="C27" s="465">
        <v>24236.194150489999</v>
      </c>
      <c r="D27" s="465">
        <v>37118.97519012</v>
      </c>
      <c r="E27" s="465">
        <v>22655.643471709998</v>
      </c>
      <c r="F27" s="465">
        <v>29730.200547659999</v>
      </c>
      <c r="G27" s="452" t="s">
        <v>1413</v>
      </c>
    </row>
    <row r="28" spans="1:7" s="527" customFormat="1" ht="33.75" x14ac:dyDescent="0.2">
      <c r="A28" s="452" t="s">
        <v>1414</v>
      </c>
      <c r="B28" s="465">
        <v>727.53054616999998</v>
      </c>
      <c r="C28" s="465">
        <v>1005.28331177</v>
      </c>
      <c r="D28" s="465">
        <v>1553.1888460499999</v>
      </c>
      <c r="E28" s="465">
        <v>1122.5222089700001</v>
      </c>
      <c r="F28" s="465">
        <v>929.06784706999997</v>
      </c>
      <c r="G28" s="452" t="s">
        <v>1415</v>
      </c>
    </row>
    <row r="29" spans="1:7" s="527" customFormat="1" x14ac:dyDescent="0.2">
      <c r="A29" s="452" t="s">
        <v>264</v>
      </c>
      <c r="B29" s="465">
        <v>21014.24333605</v>
      </c>
      <c r="C29" s="465">
        <v>29501.408190189999</v>
      </c>
      <c r="D29" s="465">
        <v>28915.631589000001</v>
      </c>
      <c r="E29" s="465">
        <v>25748.152618150001</v>
      </c>
      <c r="F29" s="465">
        <v>43199.910330949999</v>
      </c>
      <c r="G29" s="452" t="s">
        <v>1416</v>
      </c>
    </row>
    <row r="30" spans="1:7" s="527" customFormat="1" x14ac:dyDescent="0.2">
      <c r="A30" s="452" t="s">
        <v>740</v>
      </c>
      <c r="B30" s="465">
        <v>9308.8554732899993</v>
      </c>
      <c r="C30" s="465">
        <v>8646.0894246600001</v>
      </c>
      <c r="D30" s="465">
        <v>14531.96323227</v>
      </c>
      <c r="E30" s="465">
        <v>9424.6833811600009</v>
      </c>
      <c r="F30" s="465">
        <v>18607.872041660001</v>
      </c>
      <c r="G30" s="452" t="s">
        <v>1417</v>
      </c>
    </row>
    <row r="31" spans="1:7" s="527" customFormat="1" x14ac:dyDescent="0.2">
      <c r="A31" s="452" t="s">
        <v>1418</v>
      </c>
      <c r="B31" s="465">
        <v>19.228506620000001</v>
      </c>
      <c r="C31" s="465">
        <v>42.816033689999998</v>
      </c>
      <c r="D31" s="465">
        <v>241.66735116000001</v>
      </c>
      <c r="E31" s="465">
        <v>214.34838711</v>
      </c>
      <c r="F31" s="465">
        <v>180.17526805</v>
      </c>
      <c r="G31" s="452" t="s">
        <v>1419</v>
      </c>
    </row>
    <row r="32" spans="1:7" s="527" customFormat="1" x14ac:dyDescent="0.2">
      <c r="A32" s="452" t="s">
        <v>676</v>
      </c>
      <c r="B32" s="465">
        <v>3317.6785297000001</v>
      </c>
      <c r="C32" s="465">
        <v>5377.768153</v>
      </c>
      <c r="D32" s="465">
        <v>6435.7546549999997</v>
      </c>
      <c r="E32" s="465">
        <v>5333.1964939999998</v>
      </c>
      <c r="F32" s="465">
        <v>6480.3914940000004</v>
      </c>
      <c r="G32" s="452" t="s">
        <v>1420</v>
      </c>
    </row>
    <row r="33" spans="1:7" s="527" customFormat="1" ht="12" customHeight="1" x14ac:dyDescent="0.2">
      <c r="A33" s="450" t="s">
        <v>846</v>
      </c>
      <c r="B33" s="463">
        <v>6646.4723109400002</v>
      </c>
      <c r="C33" s="463">
        <v>7702.9723093599996</v>
      </c>
      <c r="D33" s="463">
        <v>5324.9030518199997</v>
      </c>
      <c r="E33" s="463">
        <v>4620.1330741600004</v>
      </c>
      <c r="F33" s="463">
        <v>3540.1915062500002</v>
      </c>
      <c r="G33" s="450" t="s">
        <v>730</v>
      </c>
    </row>
    <row r="34" spans="1:7" s="527" customFormat="1" x14ac:dyDescent="0.2">
      <c r="A34" s="451" t="s">
        <v>1421</v>
      </c>
      <c r="B34" s="464">
        <v>10685.6692</v>
      </c>
      <c r="C34" s="464">
        <v>8354.0498650000009</v>
      </c>
      <c r="D34" s="464">
        <v>7254.4351200000001</v>
      </c>
      <c r="E34" s="464">
        <v>6459.6932139999999</v>
      </c>
      <c r="F34" s="464">
        <v>6203.2494999999999</v>
      </c>
      <c r="G34" s="451" t="s">
        <v>1422</v>
      </c>
    </row>
    <row r="35" spans="1:7" s="527" customFormat="1" x14ac:dyDescent="0.2">
      <c r="A35" s="451" t="s">
        <v>1423</v>
      </c>
      <c r="B35" s="464">
        <v>4039.1968890600001</v>
      </c>
      <c r="C35" s="464">
        <v>651.07755564000001</v>
      </c>
      <c r="D35" s="464">
        <v>1929.5320681799999</v>
      </c>
      <c r="E35" s="464">
        <v>1839.5601398399999</v>
      </c>
      <c r="F35" s="464">
        <v>2663.0579937500002</v>
      </c>
      <c r="G35" s="451" t="s">
        <v>1424</v>
      </c>
    </row>
    <row r="36" spans="1:7" s="527" customFormat="1" ht="33.75" x14ac:dyDescent="0.2">
      <c r="A36" s="450" t="s">
        <v>870</v>
      </c>
      <c r="B36" s="463">
        <v>4309.7408017799999</v>
      </c>
      <c r="C36" s="463">
        <v>2322.55661224</v>
      </c>
      <c r="D36" s="463">
        <v>1290.3401799999999</v>
      </c>
      <c r="E36" s="463">
        <v>278.76919800000002</v>
      </c>
      <c r="F36" s="463">
        <v>301.70847700000002</v>
      </c>
      <c r="G36" s="450" t="s">
        <v>845</v>
      </c>
    </row>
    <row r="37" spans="1:7" s="527" customFormat="1" x14ac:dyDescent="0.2">
      <c r="A37" s="451" t="s">
        <v>1427</v>
      </c>
      <c r="B37" s="464">
        <v>4379.1440000000002</v>
      </c>
      <c r="C37" s="464">
        <v>2924.8590859999999</v>
      </c>
      <c r="D37" s="464">
        <v>1400.5956000000001</v>
      </c>
      <c r="E37" s="464">
        <v>358.33100000000002</v>
      </c>
      <c r="F37" s="464">
        <v>1422.4554000000001</v>
      </c>
      <c r="G37" s="451" t="s">
        <v>1428</v>
      </c>
    </row>
    <row r="38" spans="1:7" s="527" customFormat="1" ht="21" x14ac:dyDescent="0.2">
      <c r="A38" s="451" t="s">
        <v>1425</v>
      </c>
      <c r="B38" s="464">
        <v>69.403198219999993</v>
      </c>
      <c r="C38" s="464">
        <v>602.30247376</v>
      </c>
      <c r="D38" s="464">
        <v>110.25542</v>
      </c>
      <c r="E38" s="464">
        <v>79.561802</v>
      </c>
      <c r="F38" s="464">
        <v>1120.7469229999999</v>
      </c>
      <c r="G38" s="451" t="s">
        <v>1426</v>
      </c>
    </row>
    <row r="39" spans="1:7" s="527" customFormat="1" ht="22.5" x14ac:dyDescent="0.2">
      <c r="A39" s="450" t="s">
        <v>956</v>
      </c>
      <c r="B39" s="463">
        <v>-3286.9772085999998</v>
      </c>
      <c r="C39" s="463">
        <v>-16082.51412118</v>
      </c>
      <c r="D39" s="463">
        <v>-11578.9337844</v>
      </c>
      <c r="E39" s="463">
        <v>-523.46817086999999</v>
      </c>
      <c r="F39" s="463">
        <v>-26402.360556070002</v>
      </c>
      <c r="G39" s="450" t="s">
        <v>847</v>
      </c>
    </row>
    <row r="40" spans="1:7" s="527" customFormat="1" ht="33.75" x14ac:dyDescent="0.2">
      <c r="A40" s="450" t="s">
        <v>732</v>
      </c>
      <c r="B40" s="463">
        <v>3286.9772085999998</v>
      </c>
      <c r="C40" s="463">
        <v>16082.51412118</v>
      </c>
      <c r="D40" s="463">
        <v>11578.9337844</v>
      </c>
      <c r="E40" s="463">
        <v>523.46817086999999</v>
      </c>
      <c r="F40" s="463">
        <v>26402.360556070002</v>
      </c>
      <c r="G40" s="450" t="s">
        <v>1708</v>
      </c>
    </row>
    <row r="41" spans="1:7" s="527" customFormat="1" x14ac:dyDescent="0.2">
      <c r="A41" s="525" t="s">
        <v>626</v>
      </c>
      <c r="B41" s="466">
        <v>3286.9772085999998</v>
      </c>
      <c r="C41" s="466">
        <v>16082.51412118</v>
      </c>
      <c r="D41" s="466">
        <v>11578.9337844</v>
      </c>
      <c r="E41" s="466">
        <v>523.46817086999999</v>
      </c>
      <c r="F41" s="466">
        <v>26402.360556070002</v>
      </c>
      <c r="G41" s="525" t="s">
        <v>1429</v>
      </c>
    </row>
    <row r="42" spans="1:7" s="527" customFormat="1" x14ac:dyDescent="0.2">
      <c r="A42" s="452" t="s">
        <v>1430</v>
      </c>
      <c r="B42" s="465">
        <v>7462.3709589800001</v>
      </c>
      <c r="C42" s="465">
        <v>19713.091227649998</v>
      </c>
      <c r="D42" s="465">
        <v>20320.250795249998</v>
      </c>
      <c r="E42" s="465">
        <v>4602.1641708699999</v>
      </c>
      <c r="F42" s="465">
        <v>38968.51708107</v>
      </c>
      <c r="G42" s="526" t="s">
        <v>1431</v>
      </c>
    </row>
    <row r="43" spans="1:7" s="527" customFormat="1" x14ac:dyDescent="0.2">
      <c r="A43" s="452" t="s">
        <v>1432</v>
      </c>
      <c r="B43" s="465">
        <v>4175.3937503799998</v>
      </c>
      <c r="C43" s="465">
        <v>3630.5771064700002</v>
      </c>
      <c r="D43" s="465">
        <v>8741.3170108499999</v>
      </c>
      <c r="E43" s="465">
        <v>4078.6959999999999</v>
      </c>
      <c r="F43" s="465">
        <v>12566.156525</v>
      </c>
      <c r="G43" s="452" t="s">
        <v>1433</v>
      </c>
    </row>
    <row r="44" spans="1:7" s="527" customFormat="1" x14ac:dyDescent="0.2">
      <c r="A44" s="525" t="s">
        <v>279</v>
      </c>
      <c r="B44" s="467" t="s">
        <v>659</v>
      </c>
      <c r="C44" s="467" t="s">
        <v>659</v>
      </c>
      <c r="D44" s="467" t="s">
        <v>659</v>
      </c>
      <c r="E44" s="467" t="s">
        <v>659</v>
      </c>
      <c r="F44" s="467" t="s">
        <v>659</v>
      </c>
      <c r="G44" s="525" t="s">
        <v>1434</v>
      </c>
    </row>
    <row r="45" spans="1:7" s="527" customFormat="1" x14ac:dyDescent="0.2">
      <c r="A45" s="452" t="s">
        <v>1430</v>
      </c>
      <c r="B45" s="468" t="s">
        <v>659</v>
      </c>
      <c r="C45" s="468" t="s">
        <v>659</v>
      </c>
      <c r="D45" s="468" t="s">
        <v>659</v>
      </c>
      <c r="E45" s="468" t="s">
        <v>659</v>
      </c>
      <c r="F45" s="468" t="s">
        <v>659</v>
      </c>
      <c r="G45" s="452" t="s">
        <v>1431</v>
      </c>
    </row>
    <row r="46" spans="1:7" s="527" customFormat="1" x14ac:dyDescent="0.2">
      <c r="A46" s="454" t="s">
        <v>1432</v>
      </c>
      <c r="B46" s="469" t="s">
        <v>659</v>
      </c>
      <c r="C46" s="469" t="s">
        <v>659</v>
      </c>
      <c r="D46" s="469" t="s">
        <v>659</v>
      </c>
      <c r="E46" s="469" t="s">
        <v>659</v>
      </c>
      <c r="F46" s="469" t="s">
        <v>659</v>
      </c>
      <c r="G46" s="454" t="s">
        <v>1433</v>
      </c>
    </row>
    <row r="47" spans="1:7" s="527" customFormat="1" ht="28.7" customHeight="1" x14ac:dyDescent="0.2"/>
  </sheetData>
  <mergeCells count="10">
    <mergeCell ref="G5:G6"/>
    <mergeCell ref="F5:F6"/>
    <mergeCell ref="C5:C6"/>
    <mergeCell ref="A1:C1"/>
    <mergeCell ref="A2:C2"/>
    <mergeCell ref="A3:C3"/>
    <mergeCell ref="A5:A6"/>
    <mergeCell ref="B5:B6"/>
    <mergeCell ref="A4:C4"/>
    <mergeCell ref="D5:E5"/>
  </mergeCells>
  <phoneticPr fontId="12" type="noConversion"/>
  <pageMargins left="0.27" right="0.17" top="0.18" bottom="0.41" header="0.18" footer="0.4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7"/>
  <sheetViews>
    <sheetView view="pageBreakPreview" zoomScale="81" zoomScaleNormal="100" zoomScaleSheetLayoutView="81" workbookViewId="0">
      <selection activeCell="C29" sqref="C29"/>
    </sheetView>
  </sheetViews>
  <sheetFormatPr defaultRowHeight="11.25" x14ac:dyDescent="0.2"/>
  <cols>
    <col min="1" max="1" width="32.140625" style="69" customWidth="1"/>
    <col min="2" max="6" width="11.28515625" style="69" customWidth="1"/>
    <col min="7" max="7" width="35.85546875" style="69" customWidth="1"/>
    <col min="8" max="8" width="4.7109375" style="69" customWidth="1"/>
    <col min="9" max="16384" width="9.140625" style="69"/>
  </cols>
  <sheetData>
    <row r="1" spans="1:7" s="527" customFormat="1" ht="17.25" customHeight="1" x14ac:dyDescent="0.2">
      <c r="A1" s="982" t="s">
        <v>1447</v>
      </c>
      <c r="B1" s="982"/>
      <c r="C1" s="982"/>
      <c r="D1" s="528"/>
      <c r="E1" s="528"/>
      <c r="F1" s="528"/>
      <c r="G1" s="638" t="s">
        <v>862</v>
      </c>
    </row>
    <row r="2" spans="1:7" s="527" customFormat="1" ht="15" customHeight="1" x14ac:dyDescent="0.2">
      <c r="A2" s="983" t="s">
        <v>1448</v>
      </c>
      <c r="B2" s="983"/>
      <c r="C2" s="983"/>
      <c r="D2" s="529"/>
      <c r="E2" s="529"/>
      <c r="F2" s="529"/>
      <c r="G2" s="637" t="s">
        <v>1398</v>
      </c>
    </row>
    <row r="3" spans="1:7" s="527" customFormat="1" ht="12.75" customHeight="1" x14ac:dyDescent="0.2">
      <c r="A3" s="983" t="s">
        <v>1399</v>
      </c>
      <c r="B3" s="983"/>
      <c r="C3" s="983"/>
      <c r="D3" s="529"/>
      <c r="E3" s="529"/>
      <c r="F3" s="529"/>
      <c r="G3" s="637" t="s">
        <v>1449</v>
      </c>
    </row>
    <row r="4" spans="1:7" s="527" customFormat="1" ht="12.75" customHeight="1" x14ac:dyDescent="0.2">
      <c r="A4" s="984" t="s">
        <v>148</v>
      </c>
      <c r="B4" s="984"/>
      <c r="C4" s="984"/>
      <c r="D4" s="648"/>
      <c r="E4" s="648"/>
      <c r="F4" s="648"/>
      <c r="G4" s="639" t="s">
        <v>693</v>
      </c>
    </row>
    <row r="5" spans="1:7" s="527" customFormat="1" ht="19.5" customHeight="1" x14ac:dyDescent="0.2">
      <c r="A5" s="973" t="s">
        <v>507</v>
      </c>
      <c r="B5" s="974" t="s">
        <v>1918</v>
      </c>
      <c r="C5" s="974" t="s">
        <v>2107</v>
      </c>
      <c r="D5" s="978" t="s">
        <v>2653</v>
      </c>
      <c r="E5" s="978"/>
      <c r="F5" s="974" t="s">
        <v>3451</v>
      </c>
      <c r="G5" s="974" t="s">
        <v>47</v>
      </c>
    </row>
    <row r="6" spans="1:7" s="527" customFormat="1" ht="45.75" customHeight="1" x14ac:dyDescent="0.2">
      <c r="A6" s="973"/>
      <c r="B6" s="974"/>
      <c r="C6" s="974"/>
      <c r="D6" s="833" t="s">
        <v>3039</v>
      </c>
      <c r="E6" s="833" t="s">
        <v>3450</v>
      </c>
      <c r="F6" s="974"/>
      <c r="G6" s="974"/>
    </row>
    <row r="7" spans="1:7" s="527" customFormat="1" ht="13.5" customHeight="1" x14ac:dyDescent="0.2">
      <c r="A7" s="531" t="s">
        <v>685</v>
      </c>
      <c r="B7" s="531" t="s">
        <v>224</v>
      </c>
      <c r="C7" s="531" t="s">
        <v>345</v>
      </c>
      <c r="D7" s="635" t="s">
        <v>619</v>
      </c>
      <c r="E7" s="681" t="s">
        <v>968</v>
      </c>
      <c r="F7" s="681" t="s">
        <v>655</v>
      </c>
      <c r="G7" s="681" t="s">
        <v>969</v>
      </c>
    </row>
    <row r="8" spans="1:7" s="532" customFormat="1" x14ac:dyDescent="0.2">
      <c r="A8" s="450" t="s">
        <v>541</v>
      </c>
      <c r="B8" s="456">
        <v>241007.08333867</v>
      </c>
      <c r="C8" s="456">
        <v>251193.05544813999</v>
      </c>
      <c r="D8" s="456">
        <v>328619.40963988</v>
      </c>
      <c r="E8" s="456">
        <v>258736.30631459999</v>
      </c>
      <c r="F8" s="456">
        <v>324468.10620594001</v>
      </c>
      <c r="G8" s="450" t="s">
        <v>542</v>
      </c>
    </row>
    <row r="9" spans="1:7" s="532" customFormat="1" ht="21" x14ac:dyDescent="0.2">
      <c r="A9" s="524" t="s">
        <v>1401</v>
      </c>
      <c r="B9" s="457">
        <v>45683.42313974</v>
      </c>
      <c r="C9" s="457">
        <v>51279.279775149997</v>
      </c>
      <c r="D9" s="457">
        <v>56120.474400320003</v>
      </c>
      <c r="E9" s="457">
        <v>43512.986588619999</v>
      </c>
      <c r="F9" s="457">
        <v>52967.118507599997</v>
      </c>
      <c r="G9" s="524" t="s">
        <v>1402</v>
      </c>
    </row>
    <row r="10" spans="1:7" s="532" customFormat="1" x14ac:dyDescent="0.2">
      <c r="A10" s="452" t="s">
        <v>1915</v>
      </c>
      <c r="B10" s="458" t="s">
        <v>659</v>
      </c>
      <c r="C10" s="458" t="s">
        <v>659</v>
      </c>
      <c r="D10" s="458" t="s">
        <v>659</v>
      </c>
      <c r="E10" s="458" t="s">
        <v>659</v>
      </c>
      <c r="F10" s="458">
        <v>4115.8349876000002</v>
      </c>
      <c r="G10" s="452" t="s">
        <v>840</v>
      </c>
    </row>
    <row r="11" spans="1:7" s="532" customFormat="1" x14ac:dyDescent="0.2">
      <c r="A11" s="452" t="s">
        <v>1403</v>
      </c>
      <c r="B11" s="458">
        <v>15731.79915653</v>
      </c>
      <c r="C11" s="458">
        <v>16632.269758260001</v>
      </c>
      <c r="D11" s="458">
        <v>17932.197466639998</v>
      </c>
      <c r="E11" s="458">
        <v>14573.983602169999</v>
      </c>
      <c r="F11" s="458">
        <v>17382.320545220002</v>
      </c>
      <c r="G11" s="452" t="s">
        <v>841</v>
      </c>
    </row>
    <row r="12" spans="1:7" s="532" customFormat="1" x14ac:dyDescent="0.2">
      <c r="A12" s="452" t="s">
        <v>1404</v>
      </c>
      <c r="B12" s="458">
        <v>12038.504430020001</v>
      </c>
      <c r="C12" s="458">
        <v>12819.579645510001</v>
      </c>
      <c r="D12" s="458">
        <v>15107.322387480001</v>
      </c>
      <c r="E12" s="458">
        <v>12165.12735216</v>
      </c>
      <c r="F12" s="458">
        <v>14594.669972199999</v>
      </c>
      <c r="G12" s="452" t="s">
        <v>784</v>
      </c>
    </row>
    <row r="13" spans="1:7" s="532" customFormat="1" x14ac:dyDescent="0.2">
      <c r="A13" s="452" t="s">
        <v>1405</v>
      </c>
      <c r="B13" s="458">
        <v>350.56251001999999</v>
      </c>
      <c r="C13" s="458">
        <v>561.87047226000004</v>
      </c>
      <c r="D13" s="458">
        <v>506.36699992000001</v>
      </c>
      <c r="E13" s="458">
        <v>370.78201760000002</v>
      </c>
      <c r="F13" s="458">
        <v>764.63323686000001</v>
      </c>
      <c r="G13" s="452" t="s">
        <v>769</v>
      </c>
    </row>
    <row r="14" spans="1:7" s="532" customFormat="1" x14ac:dyDescent="0.2">
      <c r="A14" s="451" t="s">
        <v>1406</v>
      </c>
      <c r="B14" s="457">
        <v>1990.10258864</v>
      </c>
      <c r="C14" s="457">
        <v>2504.3527134300002</v>
      </c>
      <c r="D14" s="457">
        <v>2410.09349763</v>
      </c>
      <c r="E14" s="457">
        <v>1783.0227592399999</v>
      </c>
      <c r="F14" s="457">
        <v>1525.3899115300001</v>
      </c>
      <c r="G14" s="451" t="s">
        <v>17</v>
      </c>
    </row>
    <row r="15" spans="1:7" s="532" customFormat="1" ht="21" x14ac:dyDescent="0.2">
      <c r="A15" s="451" t="s">
        <v>1407</v>
      </c>
      <c r="B15" s="457">
        <v>3592.7201422899998</v>
      </c>
      <c r="C15" s="457">
        <v>4521.9889595599998</v>
      </c>
      <c r="D15" s="457">
        <v>8919.6447419300002</v>
      </c>
      <c r="E15" s="457">
        <v>6459.8259667399998</v>
      </c>
      <c r="F15" s="457">
        <v>4375.3183868100004</v>
      </c>
      <c r="G15" s="451" t="s">
        <v>647</v>
      </c>
    </row>
    <row r="16" spans="1:7" s="532" customFormat="1" x14ac:dyDescent="0.2">
      <c r="A16" s="451" t="s">
        <v>474</v>
      </c>
      <c r="B16" s="457">
        <v>189740.83746800001</v>
      </c>
      <c r="C16" s="457">
        <v>192887.43400000001</v>
      </c>
      <c r="D16" s="457">
        <v>261169.19699999999</v>
      </c>
      <c r="E16" s="457">
        <v>206980.47099999999</v>
      </c>
      <c r="F16" s="457">
        <v>265600.2794</v>
      </c>
      <c r="G16" s="451" t="s">
        <v>1408</v>
      </c>
    </row>
    <row r="17" spans="1:7" s="532" customFormat="1" x14ac:dyDescent="0.2">
      <c r="A17" s="450" t="s">
        <v>125</v>
      </c>
      <c r="B17" s="456">
        <v>241153.07312933001</v>
      </c>
      <c r="C17" s="456">
        <v>246320.9061966</v>
      </c>
      <c r="D17" s="456">
        <v>325012.79410725</v>
      </c>
      <c r="E17" s="456">
        <v>250755.70314689999</v>
      </c>
      <c r="F17" s="456">
        <v>358879.92303953</v>
      </c>
      <c r="G17" s="450" t="s">
        <v>628</v>
      </c>
    </row>
    <row r="18" spans="1:7" s="532" customFormat="1" ht="22.5" x14ac:dyDescent="0.2">
      <c r="A18" s="452" t="s">
        <v>1409</v>
      </c>
      <c r="B18" s="458">
        <v>10335.73933927</v>
      </c>
      <c r="C18" s="458">
        <v>10681.022148620001</v>
      </c>
      <c r="D18" s="458">
        <v>11570.57450789</v>
      </c>
      <c r="E18" s="458">
        <v>8360.9688668899998</v>
      </c>
      <c r="F18" s="458">
        <v>12874.9122809</v>
      </c>
      <c r="G18" s="452" t="s">
        <v>157</v>
      </c>
    </row>
    <row r="19" spans="1:7" s="532" customFormat="1" x14ac:dyDescent="0.2">
      <c r="A19" s="452" t="s">
        <v>101</v>
      </c>
      <c r="B19" s="458">
        <v>595.09706782000001</v>
      </c>
      <c r="C19" s="458">
        <v>411.49855593000001</v>
      </c>
      <c r="D19" s="458">
        <v>568.16898638999999</v>
      </c>
      <c r="E19" s="458">
        <v>413.67059726000002</v>
      </c>
      <c r="F19" s="458">
        <v>527.79740979999997</v>
      </c>
      <c r="G19" s="452" t="s">
        <v>51</v>
      </c>
    </row>
    <row r="20" spans="1:7" s="532" customFormat="1" ht="33.75" x14ac:dyDescent="0.2">
      <c r="A20" s="452" t="s">
        <v>1410</v>
      </c>
      <c r="B20" s="458">
        <v>7991.6891180499997</v>
      </c>
      <c r="C20" s="458">
        <v>8073.6676393799999</v>
      </c>
      <c r="D20" s="458">
        <v>10090.63488618</v>
      </c>
      <c r="E20" s="458">
        <v>7985.1325919299998</v>
      </c>
      <c r="F20" s="458">
        <v>8280.7291359200008</v>
      </c>
      <c r="G20" s="452" t="s">
        <v>344</v>
      </c>
    </row>
    <row r="21" spans="1:7" s="532" customFormat="1" x14ac:dyDescent="0.2">
      <c r="A21" s="452" t="s">
        <v>48</v>
      </c>
      <c r="B21" s="458">
        <v>98365.468311639997</v>
      </c>
      <c r="C21" s="458">
        <v>107825.78171212001</v>
      </c>
      <c r="D21" s="458">
        <v>133822.48697144</v>
      </c>
      <c r="E21" s="458">
        <v>108560.3552256</v>
      </c>
      <c r="F21" s="458">
        <v>151069.22510811</v>
      </c>
      <c r="G21" s="452" t="s">
        <v>49</v>
      </c>
    </row>
    <row r="22" spans="1:7" s="532" customFormat="1" x14ac:dyDescent="0.2">
      <c r="A22" s="452" t="s">
        <v>375</v>
      </c>
      <c r="B22" s="458">
        <v>24283.31477225</v>
      </c>
      <c r="C22" s="458">
        <v>7880.5872373900002</v>
      </c>
      <c r="D22" s="458">
        <v>11184.304235219999</v>
      </c>
      <c r="E22" s="458">
        <v>8369.4911521600006</v>
      </c>
      <c r="F22" s="458">
        <v>12054.3372807</v>
      </c>
      <c r="G22" s="452" t="s">
        <v>376</v>
      </c>
    </row>
    <row r="23" spans="1:7" s="532" customFormat="1" ht="22.5" x14ac:dyDescent="0.2">
      <c r="A23" s="452" t="s">
        <v>1411</v>
      </c>
      <c r="B23" s="458">
        <v>11929.894873519999</v>
      </c>
      <c r="C23" s="458">
        <v>13233.854719790001</v>
      </c>
      <c r="D23" s="458">
        <v>36199.138806889998</v>
      </c>
      <c r="E23" s="458">
        <v>26275.90609719</v>
      </c>
      <c r="F23" s="458">
        <v>21742.24044981</v>
      </c>
      <c r="G23" s="452" t="s">
        <v>34</v>
      </c>
    </row>
    <row r="24" spans="1:7" s="532" customFormat="1" ht="22.5" x14ac:dyDescent="0.2">
      <c r="A24" s="452" t="s">
        <v>66</v>
      </c>
      <c r="B24" s="458">
        <v>30737.053799239999</v>
      </c>
      <c r="C24" s="458">
        <v>34935.560520999999</v>
      </c>
      <c r="D24" s="458">
        <v>39403.15287605</v>
      </c>
      <c r="E24" s="458">
        <v>31231.062675689998</v>
      </c>
      <c r="F24" s="458">
        <v>63258.243644479997</v>
      </c>
      <c r="G24" s="452" t="s">
        <v>588</v>
      </c>
    </row>
    <row r="25" spans="1:7" s="532" customFormat="1" ht="22.5" x14ac:dyDescent="0.2">
      <c r="A25" s="452" t="s">
        <v>515</v>
      </c>
      <c r="B25" s="458">
        <v>13466.68551695</v>
      </c>
      <c r="C25" s="458">
        <v>14604.186606429999</v>
      </c>
      <c r="D25" s="458">
        <v>17586.15948717</v>
      </c>
      <c r="E25" s="458">
        <v>13706.65648005</v>
      </c>
      <c r="F25" s="458">
        <v>13662.41080467</v>
      </c>
      <c r="G25" s="452" t="s">
        <v>598</v>
      </c>
    </row>
    <row r="26" spans="1:7" s="532" customFormat="1" ht="22.5" x14ac:dyDescent="0.2">
      <c r="A26" s="452" t="s">
        <v>1412</v>
      </c>
      <c r="B26" s="458">
        <v>5089.13493371</v>
      </c>
      <c r="C26" s="458">
        <v>5436.4618399000001</v>
      </c>
      <c r="D26" s="458">
        <v>8253.2708652500005</v>
      </c>
      <c r="E26" s="458">
        <v>6318.7372316800001</v>
      </c>
      <c r="F26" s="458">
        <v>10207.438908689999</v>
      </c>
      <c r="G26" s="452" t="s">
        <v>437</v>
      </c>
    </row>
    <row r="27" spans="1:7" s="532" customFormat="1" ht="56.25" x14ac:dyDescent="0.2">
      <c r="A27" s="452" t="s">
        <v>852</v>
      </c>
      <c r="B27" s="458">
        <v>17846.630976169999</v>
      </c>
      <c r="C27" s="458">
        <v>20643.000988</v>
      </c>
      <c r="D27" s="458">
        <v>28193.405998949998</v>
      </c>
      <c r="E27" s="458">
        <v>16955.028009950001</v>
      </c>
      <c r="F27" s="458">
        <v>24857.472171649999</v>
      </c>
      <c r="G27" s="452" t="s">
        <v>1413</v>
      </c>
    </row>
    <row r="28" spans="1:7" s="532" customFormat="1" ht="33.75" x14ac:dyDescent="0.2">
      <c r="A28" s="452" t="s">
        <v>1414</v>
      </c>
      <c r="B28" s="458">
        <v>829.90802936</v>
      </c>
      <c r="C28" s="458">
        <v>1156.3547599799999</v>
      </c>
      <c r="D28" s="458">
        <v>2002.17117091</v>
      </c>
      <c r="E28" s="458">
        <v>1298.7964666099999</v>
      </c>
      <c r="F28" s="458">
        <v>1690.1405228599999</v>
      </c>
      <c r="G28" s="452" t="s">
        <v>1415</v>
      </c>
    </row>
    <row r="29" spans="1:7" s="532" customFormat="1" x14ac:dyDescent="0.2">
      <c r="A29" s="452" t="s">
        <v>264</v>
      </c>
      <c r="B29" s="458">
        <v>11062.66588303</v>
      </c>
      <c r="C29" s="458">
        <v>12835.528465769999</v>
      </c>
      <c r="D29" s="458">
        <v>15441.561285199999</v>
      </c>
      <c r="E29" s="458">
        <v>12253.397822729999</v>
      </c>
      <c r="F29" s="458">
        <v>22931.270740830001</v>
      </c>
      <c r="G29" s="452" t="s">
        <v>1416</v>
      </c>
    </row>
    <row r="30" spans="1:7" s="532" customFormat="1" x14ac:dyDescent="0.2">
      <c r="A30" s="452" t="s">
        <v>740</v>
      </c>
      <c r="B30" s="458">
        <v>5369.7906482799999</v>
      </c>
      <c r="C30" s="458">
        <v>4181.65039617</v>
      </c>
      <c r="D30" s="458">
        <v>5776.5122090300001</v>
      </c>
      <c r="E30" s="458">
        <v>4923.2571293800002</v>
      </c>
      <c r="F30" s="458">
        <v>9535.2633702799994</v>
      </c>
      <c r="G30" s="452" t="s">
        <v>1417</v>
      </c>
    </row>
    <row r="31" spans="1:7" s="532" customFormat="1" x14ac:dyDescent="0.2">
      <c r="A31" s="452" t="s">
        <v>1418</v>
      </c>
      <c r="B31" s="458">
        <v>7.8410201400000004</v>
      </c>
      <c r="C31" s="458">
        <v>20.71949412</v>
      </c>
      <c r="D31" s="458">
        <v>35.341968909999999</v>
      </c>
      <c r="E31" s="458">
        <v>31.945074210000001</v>
      </c>
      <c r="F31" s="458">
        <v>156.29711083000001</v>
      </c>
      <c r="G31" s="452" t="s">
        <v>1419</v>
      </c>
    </row>
    <row r="32" spans="1:7" s="532" customFormat="1" x14ac:dyDescent="0.2">
      <c r="A32" s="452" t="s">
        <v>676</v>
      </c>
      <c r="B32" s="458">
        <v>3242.1588399000002</v>
      </c>
      <c r="C32" s="458">
        <v>4401.0311119999997</v>
      </c>
      <c r="D32" s="458">
        <v>4885.9098517700004</v>
      </c>
      <c r="E32" s="458">
        <v>4071.2977255699998</v>
      </c>
      <c r="F32" s="458">
        <v>6032.1441000000004</v>
      </c>
      <c r="G32" s="452" t="s">
        <v>1420</v>
      </c>
    </row>
    <row r="33" spans="1:7" s="532" customFormat="1" ht="12" customHeight="1" x14ac:dyDescent="0.2">
      <c r="A33" s="450" t="s">
        <v>846</v>
      </c>
      <c r="B33" s="456">
        <v>2475.1089219999999</v>
      </c>
      <c r="C33" s="456">
        <v>8694.6901909000007</v>
      </c>
      <c r="D33" s="456">
        <v>22524.349428500002</v>
      </c>
      <c r="E33" s="456">
        <v>15292.747028399999</v>
      </c>
      <c r="F33" s="456">
        <v>9002.0252066499997</v>
      </c>
      <c r="G33" s="450" t="s">
        <v>730</v>
      </c>
    </row>
    <row r="34" spans="1:7" s="532" customFormat="1" x14ac:dyDescent="0.2">
      <c r="A34" s="451" t="s">
        <v>1421</v>
      </c>
      <c r="B34" s="457">
        <v>4940.985377</v>
      </c>
      <c r="C34" s="457">
        <v>9527.8680000000004</v>
      </c>
      <c r="D34" s="457">
        <v>24435.540843999999</v>
      </c>
      <c r="E34" s="457">
        <v>17017.865844</v>
      </c>
      <c r="F34" s="457">
        <v>10267.144897</v>
      </c>
      <c r="G34" s="451" t="s">
        <v>1422</v>
      </c>
    </row>
    <row r="35" spans="1:7" s="532" customFormat="1" x14ac:dyDescent="0.2">
      <c r="A35" s="451" t="s">
        <v>1423</v>
      </c>
      <c r="B35" s="457">
        <v>2465.8764550000001</v>
      </c>
      <c r="C35" s="457">
        <v>833.17780909999999</v>
      </c>
      <c r="D35" s="457">
        <v>1911.1914154999999</v>
      </c>
      <c r="E35" s="457">
        <v>1725.1188156000001</v>
      </c>
      <c r="F35" s="457">
        <v>1265.1196903499999</v>
      </c>
      <c r="G35" s="451" t="s">
        <v>1424</v>
      </c>
    </row>
    <row r="36" spans="1:7" s="532" customFormat="1" ht="33.75" x14ac:dyDescent="0.2">
      <c r="A36" s="450" t="s">
        <v>870</v>
      </c>
      <c r="B36" s="456">
        <v>1558.79458993</v>
      </c>
      <c r="C36" s="456">
        <v>2685.9240891999998</v>
      </c>
      <c r="D36" s="456">
        <v>4993.4541550000004</v>
      </c>
      <c r="E36" s="456">
        <v>4432.6045549999999</v>
      </c>
      <c r="F36" s="456">
        <v>985.41578100000004</v>
      </c>
      <c r="G36" s="450" t="s">
        <v>845</v>
      </c>
    </row>
    <row r="37" spans="1:7" s="532" customFormat="1" x14ac:dyDescent="0.2">
      <c r="A37" s="451" t="s">
        <v>1427</v>
      </c>
      <c r="B37" s="457">
        <v>1576.20554393</v>
      </c>
      <c r="C37" s="457">
        <v>3003.9788392</v>
      </c>
      <c r="D37" s="457">
        <v>4993.4541550000004</v>
      </c>
      <c r="E37" s="457">
        <v>4432.6045549999999</v>
      </c>
      <c r="F37" s="457">
        <v>990.61300000000006</v>
      </c>
      <c r="G37" s="451" t="s">
        <v>1428</v>
      </c>
    </row>
    <row r="38" spans="1:7" s="532" customFormat="1" ht="21" x14ac:dyDescent="0.2">
      <c r="A38" s="451" t="s">
        <v>1425</v>
      </c>
      <c r="B38" s="457">
        <v>17.410954</v>
      </c>
      <c r="C38" s="457">
        <v>318.05475000000001</v>
      </c>
      <c r="D38" s="457"/>
      <c r="E38" s="457"/>
      <c r="F38" s="457">
        <v>5.1972189999999996</v>
      </c>
      <c r="G38" s="451" t="s">
        <v>1426</v>
      </c>
    </row>
    <row r="39" spans="1:7" s="532" customFormat="1" ht="22.5" x14ac:dyDescent="0.2">
      <c r="A39" s="450" t="s">
        <v>956</v>
      </c>
      <c r="B39" s="456">
        <v>-4179.8933025899996</v>
      </c>
      <c r="C39" s="456">
        <v>-6508.4650285600001</v>
      </c>
      <c r="D39" s="456">
        <v>-23911.188050870001</v>
      </c>
      <c r="E39" s="456">
        <v>-11744.7484157</v>
      </c>
      <c r="F39" s="456">
        <v>-44399.257821239997</v>
      </c>
      <c r="G39" s="450" t="s">
        <v>847</v>
      </c>
    </row>
    <row r="40" spans="1:7" s="532" customFormat="1" ht="33.75" x14ac:dyDescent="0.2">
      <c r="A40" s="450" t="s">
        <v>732</v>
      </c>
      <c r="B40" s="456">
        <v>4179.8933025899996</v>
      </c>
      <c r="C40" s="456">
        <v>6508.4650285600001</v>
      </c>
      <c r="D40" s="456">
        <v>23911.188050870001</v>
      </c>
      <c r="E40" s="456">
        <v>11744.7484157</v>
      </c>
      <c r="F40" s="456">
        <v>44399.257821239997</v>
      </c>
      <c r="G40" s="450" t="s">
        <v>1708</v>
      </c>
    </row>
    <row r="41" spans="1:7" s="532" customFormat="1" x14ac:dyDescent="0.2">
      <c r="A41" s="525" t="s">
        <v>626</v>
      </c>
      <c r="B41" s="459">
        <v>4179.8933025899996</v>
      </c>
      <c r="C41" s="459">
        <v>6508.4650285600001</v>
      </c>
      <c r="D41" s="459">
        <v>23911.188050870001</v>
      </c>
      <c r="E41" s="459">
        <v>11744.7484157</v>
      </c>
      <c r="F41" s="459">
        <v>44399.257821239997</v>
      </c>
      <c r="G41" s="525" t="s">
        <v>1429</v>
      </c>
    </row>
    <row r="42" spans="1:7" s="532" customFormat="1" x14ac:dyDescent="0.2">
      <c r="A42" s="452" t="s">
        <v>1430</v>
      </c>
      <c r="B42" s="458">
        <v>6534.0658965900002</v>
      </c>
      <c r="C42" s="458">
        <v>10327.68847856</v>
      </c>
      <c r="D42" s="458">
        <v>28710.482500869999</v>
      </c>
      <c r="E42" s="458">
        <v>16260.844415699999</v>
      </c>
      <c r="F42" s="458">
        <v>48501.613821239996</v>
      </c>
      <c r="G42" s="526" t="s">
        <v>1431</v>
      </c>
    </row>
    <row r="43" spans="1:7" s="532" customFormat="1" x14ac:dyDescent="0.2">
      <c r="A43" s="452" t="s">
        <v>1432</v>
      </c>
      <c r="B43" s="458">
        <v>2354.1725940000001</v>
      </c>
      <c r="C43" s="458">
        <v>3819.22345</v>
      </c>
      <c r="D43" s="458">
        <v>4799.2944500000003</v>
      </c>
      <c r="E43" s="458">
        <v>4516.0959999999995</v>
      </c>
      <c r="F43" s="458">
        <v>4102.3559999999998</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ageMargins left="0.47" right="0.43307086614173229" top="0.47244094488188981" bottom="0.3937007874015748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7" tint="0.59999389629810485"/>
  </sheetPr>
  <dimension ref="A1:G47"/>
  <sheetViews>
    <sheetView view="pageBreakPreview" topLeftCell="A19" zoomScale="85" zoomScaleSheetLayoutView="85" workbookViewId="0">
      <selection activeCell="C40" sqref="C40"/>
    </sheetView>
  </sheetViews>
  <sheetFormatPr defaultRowHeight="11.25" x14ac:dyDescent="0.2"/>
  <cols>
    <col min="1" max="1" width="31.7109375" style="69" customWidth="1"/>
    <col min="2" max="6" width="11.140625" style="69" customWidth="1"/>
    <col min="7" max="7" width="35.28515625" style="69" customWidth="1"/>
    <col min="8" max="8" width="4.7109375" style="69" customWidth="1"/>
    <col min="9" max="16384" width="9.140625" style="69"/>
  </cols>
  <sheetData>
    <row r="1" spans="1:7" s="527" customFormat="1" ht="17.25" customHeight="1" x14ac:dyDescent="0.2">
      <c r="A1" s="982" t="s">
        <v>1450</v>
      </c>
      <c r="B1" s="982"/>
      <c r="C1" s="982"/>
      <c r="D1" s="528"/>
      <c r="E1" s="528"/>
      <c r="F1" s="528"/>
      <c r="G1" s="638" t="s">
        <v>863</v>
      </c>
    </row>
    <row r="2" spans="1:7" s="527" customFormat="1" ht="15" customHeight="1" x14ac:dyDescent="0.2">
      <c r="A2" s="983" t="s">
        <v>1451</v>
      </c>
      <c r="B2" s="983"/>
      <c r="C2" s="983"/>
      <c r="D2" s="529"/>
      <c r="E2" s="529"/>
      <c r="F2" s="529"/>
      <c r="G2" s="637" t="s">
        <v>1398</v>
      </c>
    </row>
    <row r="3" spans="1:7" s="527" customFormat="1" ht="12.75" customHeight="1" x14ac:dyDescent="0.2">
      <c r="A3" s="983" t="s">
        <v>1399</v>
      </c>
      <c r="B3" s="983"/>
      <c r="C3" s="983"/>
      <c r="D3" s="529"/>
      <c r="E3" s="529"/>
      <c r="F3" s="529"/>
      <c r="G3" s="637" t="s">
        <v>1452</v>
      </c>
    </row>
    <row r="4" spans="1:7" s="527" customFormat="1" ht="12.75" customHeight="1" x14ac:dyDescent="0.2">
      <c r="A4" s="984" t="s">
        <v>148</v>
      </c>
      <c r="B4" s="984"/>
      <c r="C4" s="984"/>
      <c r="D4" s="648"/>
      <c r="E4" s="648"/>
      <c r="F4" s="648"/>
      <c r="G4" s="639" t="s">
        <v>693</v>
      </c>
    </row>
    <row r="5" spans="1:7" s="527" customFormat="1" ht="17.25" customHeight="1" x14ac:dyDescent="0.2">
      <c r="A5" s="973" t="s">
        <v>507</v>
      </c>
      <c r="B5" s="974" t="s">
        <v>1918</v>
      </c>
      <c r="C5" s="974" t="s">
        <v>2107</v>
      </c>
      <c r="D5" s="978" t="s">
        <v>2653</v>
      </c>
      <c r="E5" s="978"/>
      <c r="F5" s="974" t="s">
        <v>3451</v>
      </c>
      <c r="G5" s="974" t="s">
        <v>47</v>
      </c>
    </row>
    <row r="6" spans="1:7" s="527" customFormat="1" ht="48.75" customHeight="1" x14ac:dyDescent="0.2">
      <c r="A6" s="973"/>
      <c r="B6" s="974"/>
      <c r="C6" s="974"/>
      <c r="D6" s="833" t="s">
        <v>3039</v>
      </c>
      <c r="E6" s="833" t="s">
        <v>3450</v>
      </c>
      <c r="F6" s="974"/>
      <c r="G6" s="974"/>
    </row>
    <row r="7" spans="1:7" s="527" customFormat="1" ht="15" customHeight="1" x14ac:dyDescent="0.2">
      <c r="A7" s="681" t="s">
        <v>685</v>
      </c>
      <c r="B7" s="681" t="s">
        <v>224</v>
      </c>
      <c r="C7" s="681" t="s">
        <v>345</v>
      </c>
      <c r="D7" s="681" t="s">
        <v>619</v>
      </c>
      <c r="E7" s="681" t="s">
        <v>968</v>
      </c>
      <c r="F7" s="681" t="s">
        <v>655</v>
      </c>
      <c r="G7" s="681" t="s">
        <v>969</v>
      </c>
    </row>
    <row r="8" spans="1:7" s="532" customFormat="1" x14ac:dyDescent="0.2">
      <c r="A8" s="450" t="s">
        <v>541</v>
      </c>
      <c r="B8" s="456">
        <v>164081.32935350001</v>
      </c>
      <c r="C8" s="456">
        <v>161898.48556299999</v>
      </c>
      <c r="D8" s="456">
        <v>202123.89387761001</v>
      </c>
      <c r="E8" s="456">
        <v>165348.64022060001</v>
      </c>
      <c r="F8" s="456">
        <v>217188.21114289001</v>
      </c>
      <c r="G8" s="450" t="s">
        <v>542</v>
      </c>
    </row>
    <row r="9" spans="1:7" s="532" customFormat="1" ht="21" x14ac:dyDescent="0.2">
      <c r="A9" s="524" t="s">
        <v>1401</v>
      </c>
      <c r="B9" s="457">
        <v>73802.821066069999</v>
      </c>
      <c r="C9" s="457">
        <v>78407.184875100007</v>
      </c>
      <c r="D9" s="457">
        <v>86479.996525540002</v>
      </c>
      <c r="E9" s="457">
        <v>69960.880440420005</v>
      </c>
      <c r="F9" s="457">
        <v>80932.525644280002</v>
      </c>
      <c r="G9" s="524" t="s">
        <v>1402</v>
      </c>
    </row>
    <row r="10" spans="1:7" s="532" customFormat="1" x14ac:dyDescent="0.2">
      <c r="A10" s="452" t="s">
        <v>1915</v>
      </c>
      <c r="B10" s="458" t="s">
        <v>659</v>
      </c>
      <c r="C10" s="458" t="s">
        <v>659</v>
      </c>
      <c r="D10" s="458" t="s">
        <v>659</v>
      </c>
      <c r="E10" s="458" t="s">
        <v>659</v>
      </c>
      <c r="F10" s="458">
        <v>9220.4889693599998</v>
      </c>
      <c r="G10" s="452" t="s">
        <v>840</v>
      </c>
    </row>
    <row r="11" spans="1:7" s="532" customFormat="1" x14ac:dyDescent="0.2">
      <c r="A11" s="452" t="s">
        <v>1403</v>
      </c>
      <c r="B11" s="458">
        <v>27346.706380899999</v>
      </c>
      <c r="C11" s="458">
        <v>28502.268130479999</v>
      </c>
      <c r="D11" s="458">
        <v>32019.09343678</v>
      </c>
      <c r="E11" s="458">
        <v>26012.223662870001</v>
      </c>
      <c r="F11" s="458">
        <v>27041.16995969</v>
      </c>
      <c r="G11" s="452" t="s">
        <v>841</v>
      </c>
    </row>
    <row r="12" spans="1:7" s="532" customFormat="1" x14ac:dyDescent="0.2">
      <c r="A12" s="452" t="s">
        <v>1404</v>
      </c>
      <c r="B12" s="458">
        <v>34060.567283210003</v>
      </c>
      <c r="C12" s="458">
        <v>36147.001722989997</v>
      </c>
      <c r="D12" s="458">
        <v>41984.51744286</v>
      </c>
      <c r="E12" s="458">
        <v>34619.495542509998</v>
      </c>
      <c r="F12" s="458">
        <v>35363.912074139997</v>
      </c>
      <c r="G12" s="452" t="s">
        <v>784</v>
      </c>
    </row>
    <row r="13" spans="1:7" s="532" customFormat="1" x14ac:dyDescent="0.2">
      <c r="A13" s="452" t="s">
        <v>1405</v>
      </c>
      <c r="B13" s="458">
        <v>1230.9348646200001</v>
      </c>
      <c r="C13" s="458">
        <v>939.36614269999995</v>
      </c>
      <c r="D13" s="458">
        <v>1127.02076994</v>
      </c>
      <c r="E13" s="458">
        <v>1016.12126294</v>
      </c>
      <c r="F13" s="458">
        <v>1396.10472899</v>
      </c>
      <c r="G13" s="452" t="s">
        <v>769</v>
      </c>
    </row>
    <row r="14" spans="1:7" s="532" customFormat="1" x14ac:dyDescent="0.2">
      <c r="A14" s="451" t="s">
        <v>1406</v>
      </c>
      <c r="B14" s="457">
        <v>2671.6011615399998</v>
      </c>
      <c r="C14" s="457">
        <v>3573.3441634999999</v>
      </c>
      <c r="D14" s="457">
        <v>2470.8702646199999</v>
      </c>
      <c r="E14" s="457">
        <v>2074.3997301099998</v>
      </c>
      <c r="F14" s="457">
        <v>1757.26206733</v>
      </c>
      <c r="G14" s="451" t="s">
        <v>17</v>
      </c>
    </row>
    <row r="15" spans="1:7" s="532" customFormat="1" ht="21" x14ac:dyDescent="0.2">
      <c r="A15" s="451" t="s">
        <v>1407</v>
      </c>
      <c r="B15" s="457">
        <v>3440.3851258899999</v>
      </c>
      <c r="C15" s="457">
        <v>5108.8695244</v>
      </c>
      <c r="D15" s="457">
        <v>2033.95008745</v>
      </c>
      <c r="E15" s="457">
        <v>1677.0040500699999</v>
      </c>
      <c r="F15" s="457">
        <v>4557.0142312799999</v>
      </c>
      <c r="G15" s="451" t="s">
        <v>647</v>
      </c>
    </row>
    <row r="16" spans="1:7" s="532" customFormat="1" x14ac:dyDescent="0.2">
      <c r="A16" s="451" t="s">
        <v>474</v>
      </c>
      <c r="B16" s="457">
        <v>84166.521999999997</v>
      </c>
      <c r="C16" s="457">
        <v>74809.087</v>
      </c>
      <c r="D16" s="457">
        <v>111139.077</v>
      </c>
      <c r="E16" s="457">
        <v>91636.356</v>
      </c>
      <c r="F16" s="457">
        <v>129941.40919999999</v>
      </c>
      <c r="G16" s="451" t="s">
        <v>1408</v>
      </c>
    </row>
    <row r="17" spans="1:7" s="532" customFormat="1" x14ac:dyDescent="0.2">
      <c r="A17" s="450" t="s">
        <v>125</v>
      </c>
      <c r="B17" s="456">
        <v>173368.33882875001</v>
      </c>
      <c r="C17" s="456">
        <v>164146.67346008</v>
      </c>
      <c r="D17" s="456">
        <v>205017.67615799</v>
      </c>
      <c r="E17" s="456">
        <v>163798.59736017999</v>
      </c>
      <c r="F17" s="456">
        <v>215183.33920541999</v>
      </c>
      <c r="G17" s="450" t="s">
        <v>628</v>
      </c>
    </row>
    <row r="18" spans="1:7" s="532" customFormat="1" ht="22.5" x14ac:dyDescent="0.2">
      <c r="A18" s="452" t="s">
        <v>1409</v>
      </c>
      <c r="B18" s="458">
        <v>8115.9141559899999</v>
      </c>
      <c r="C18" s="458">
        <v>8151.1393128700001</v>
      </c>
      <c r="D18" s="458">
        <v>9897.2504497999998</v>
      </c>
      <c r="E18" s="458">
        <v>7741.0039603200003</v>
      </c>
      <c r="F18" s="458">
        <v>8891.5839658299992</v>
      </c>
      <c r="G18" s="452" t="s">
        <v>157</v>
      </c>
    </row>
    <row r="19" spans="1:7" s="532" customFormat="1" x14ac:dyDescent="0.2">
      <c r="A19" s="452" t="s">
        <v>101</v>
      </c>
      <c r="B19" s="458">
        <v>901.40892886999995</v>
      </c>
      <c r="C19" s="458">
        <v>625.29633258000001</v>
      </c>
      <c r="D19" s="458">
        <v>452.20780386000001</v>
      </c>
      <c r="E19" s="458">
        <v>345.30074257000001</v>
      </c>
      <c r="F19" s="458">
        <v>623.99291366</v>
      </c>
      <c r="G19" s="452" t="s">
        <v>51</v>
      </c>
    </row>
    <row r="20" spans="1:7" s="532" customFormat="1" ht="33.75" x14ac:dyDescent="0.2">
      <c r="A20" s="452" t="s">
        <v>1410</v>
      </c>
      <c r="B20" s="458">
        <v>6356.0515894700002</v>
      </c>
      <c r="C20" s="458">
        <v>5232.6366685499997</v>
      </c>
      <c r="D20" s="458">
        <v>6157.96388269</v>
      </c>
      <c r="E20" s="458">
        <v>4857.6934201200002</v>
      </c>
      <c r="F20" s="458">
        <v>5104.4804125000001</v>
      </c>
      <c r="G20" s="452" t="s">
        <v>344</v>
      </c>
    </row>
    <row r="21" spans="1:7" s="532" customFormat="1" x14ac:dyDescent="0.2">
      <c r="A21" s="452" t="s">
        <v>48</v>
      </c>
      <c r="B21" s="458">
        <v>65583.792553709995</v>
      </c>
      <c r="C21" s="458">
        <v>63610.379091809998</v>
      </c>
      <c r="D21" s="458">
        <v>80764.011051509995</v>
      </c>
      <c r="E21" s="458">
        <v>65327.591331000003</v>
      </c>
      <c r="F21" s="458">
        <v>87999.729339480007</v>
      </c>
      <c r="G21" s="452" t="s">
        <v>49</v>
      </c>
    </row>
    <row r="22" spans="1:7" s="532" customFormat="1" x14ac:dyDescent="0.2">
      <c r="A22" s="452" t="s">
        <v>375</v>
      </c>
      <c r="B22" s="458">
        <v>15051.830206529999</v>
      </c>
      <c r="C22" s="458">
        <v>3614.6398264999998</v>
      </c>
      <c r="D22" s="458">
        <v>3649.9827093399999</v>
      </c>
      <c r="E22" s="458">
        <v>2911.3221093799998</v>
      </c>
      <c r="F22" s="458">
        <v>8415.0742958600003</v>
      </c>
      <c r="G22" s="452" t="s">
        <v>376</v>
      </c>
    </row>
    <row r="23" spans="1:7" s="532" customFormat="1" ht="22.5" x14ac:dyDescent="0.2">
      <c r="A23" s="452" t="s">
        <v>1411</v>
      </c>
      <c r="B23" s="458">
        <v>8133.3079412400002</v>
      </c>
      <c r="C23" s="458">
        <v>8589.2880330000007</v>
      </c>
      <c r="D23" s="458">
        <v>16049.595346870001</v>
      </c>
      <c r="E23" s="458">
        <v>11845.32141285</v>
      </c>
      <c r="F23" s="458">
        <v>11843.47081321</v>
      </c>
      <c r="G23" s="452" t="s">
        <v>34</v>
      </c>
    </row>
    <row r="24" spans="1:7" s="532" customFormat="1" ht="14.25" customHeight="1" x14ac:dyDescent="0.2">
      <c r="A24" s="452" t="s">
        <v>66</v>
      </c>
      <c r="B24" s="458">
        <v>26136.19981052</v>
      </c>
      <c r="C24" s="458">
        <v>27799.199857830001</v>
      </c>
      <c r="D24" s="458">
        <v>31813.26144545</v>
      </c>
      <c r="E24" s="458">
        <v>25579.31640661</v>
      </c>
      <c r="F24" s="458">
        <v>33737.808505170004</v>
      </c>
      <c r="G24" s="452" t="s">
        <v>588</v>
      </c>
    </row>
    <row r="25" spans="1:7" s="532" customFormat="1" ht="22.5" x14ac:dyDescent="0.2">
      <c r="A25" s="452" t="s">
        <v>515</v>
      </c>
      <c r="B25" s="458">
        <v>12167.88684893</v>
      </c>
      <c r="C25" s="458">
        <v>12080.12574885</v>
      </c>
      <c r="D25" s="458">
        <v>13662.591010419999</v>
      </c>
      <c r="E25" s="458">
        <v>10953.19955413</v>
      </c>
      <c r="F25" s="458">
        <v>11632.11507288</v>
      </c>
      <c r="G25" s="452" t="s">
        <v>598</v>
      </c>
    </row>
    <row r="26" spans="1:7" s="532" customFormat="1" ht="22.5" x14ac:dyDescent="0.2">
      <c r="A26" s="452" t="s">
        <v>1412</v>
      </c>
      <c r="B26" s="458">
        <v>484.05699964000002</v>
      </c>
      <c r="C26" s="458">
        <v>436.69093139</v>
      </c>
      <c r="D26" s="458">
        <v>401.33100000000002</v>
      </c>
      <c r="E26" s="458">
        <v>313.262</v>
      </c>
      <c r="F26" s="458">
        <v>918.71658869999999</v>
      </c>
      <c r="G26" s="452" t="s">
        <v>437</v>
      </c>
    </row>
    <row r="27" spans="1:7" s="532" customFormat="1" ht="56.25" x14ac:dyDescent="0.2">
      <c r="A27" s="452" t="s">
        <v>852</v>
      </c>
      <c r="B27" s="458">
        <v>11629.123839329999</v>
      </c>
      <c r="C27" s="458">
        <v>10762.896689650001</v>
      </c>
      <c r="D27" s="458">
        <v>15013.70445689</v>
      </c>
      <c r="E27" s="458">
        <v>10638.83959044</v>
      </c>
      <c r="F27" s="458">
        <v>12928.418456810001</v>
      </c>
      <c r="G27" s="452" t="s">
        <v>1413</v>
      </c>
    </row>
    <row r="28" spans="1:7" s="532" customFormat="1" ht="33.75" x14ac:dyDescent="0.2">
      <c r="A28" s="452" t="s">
        <v>1414</v>
      </c>
      <c r="B28" s="458">
        <v>617.79219903000001</v>
      </c>
      <c r="C28" s="458">
        <v>687.48944067000002</v>
      </c>
      <c r="D28" s="458">
        <v>651.68726002999995</v>
      </c>
      <c r="E28" s="458">
        <v>447.55337925999999</v>
      </c>
      <c r="F28" s="458">
        <v>489.99886587999998</v>
      </c>
      <c r="G28" s="452" t="s">
        <v>1415</v>
      </c>
    </row>
    <row r="29" spans="1:7" s="532" customFormat="1" x14ac:dyDescent="0.2">
      <c r="A29" s="452" t="s">
        <v>264</v>
      </c>
      <c r="B29" s="458">
        <v>12638.63842773</v>
      </c>
      <c r="C29" s="458">
        <v>15575.656422280001</v>
      </c>
      <c r="D29" s="458">
        <v>17841.78884727</v>
      </c>
      <c r="E29" s="458">
        <v>15556.732438380001</v>
      </c>
      <c r="F29" s="458">
        <v>23010.85222465</v>
      </c>
      <c r="G29" s="452" t="s">
        <v>1416</v>
      </c>
    </row>
    <row r="30" spans="1:7" s="532" customFormat="1" x14ac:dyDescent="0.2">
      <c r="A30" s="452" t="s">
        <v>740</v>
      </c>
      <c r="B30" s="458">
        <v>2322.27885883</v>
      </c>
      <c r="C30" s="458">
        <v>3455.5418391200001</v>
      </c>
      <c r="D30" s="458">
        <v>4464.1517766899997</v>
      </c>
      <c r="E30" s="458">
        <v>3130.1962640500001</v>
      </c>
      <c r="F30" s="458">
        <v>5863.2942420600002</v>
      </c>
      <c r="G30" s="452" t="s">
        <v>1417</v>
      </c>
    </row>
    <row r="31" spans="1:7" s="532" customFormat="1" x14ac:dyDescent="0.2">
      <c r="A31" s="452" t="s">
        <v>1418</v>
      </c>
      <c r="B31" s="458">
        <v>6.7807737499999998</v>
      </c>
      <c r="C31" s="458">
        <v>20.623460980000001</v>
      </c>
      <c r="D31" s="458">
        <v>32.517775819999997</v>
      </c>
      <c r="E31" s="458">
        <v>20.83960682</v>
      </c>
      <c r="F31" s="458">
        <v>176.07680173</v>
      </c>
      <c r="G31" s="452" t="s">
        <v>1419</v>
      </c>
    </row>
    <row r="32" spans="1:7" s="532" customFormat="1" x14ac:dyDescent="0.2">
      <c r="A32" s="452" t="s">
        <v>676</v>
      </c>
      <c r="B32" s="458">
        <v>3223.2756951800002</v>
      </c>
      <c r="C32" s="458">
        <v>3505.0698040000002</v>
      </c>
      <c r="D32" s="458">
        <v>4165.6313413500002</v>
      </c>
      <c r="E32" s="458">
        <v>4130.4251442499999</v>
      </c>
      <c r="F32" s="458">
        <v>3547.7267069999998</v>
      </c>
      <c r="G32" s="452" t="s">
        <v>1420</v>
      </c>
    </row>
    <row r="33" spans="1:7" s="532" customFormat="1" x14ac:dyDescent="0.2">
      <c r="A33" s="450" t="s">
        <v>846</v>
      </c>
      <c r="B33" s="456">
        <v>3031.0145040299999</v>
      </c>
      <c r="C33" s="456">
        <v>6041.18789251</v>
      </c>
      <c r="D33" s="456">
        <v>6246.7866918</v>
      </c>
      <c r="E33" s="456">
        <v>6161.3411257999996</v>
      </c>
      <c r="F33" s="456">
        <v>5801.7519745999998</v>
      </c>
      <c r="G33" s="450" t="s">
        <v>730</v>
      </c>
    </row>
    <row r="34" spans="1:7" s="532" customFormat="1" x14ac:dyDescent="0.2">
      <c r="A34" s="451" t="s">
        <v>1421</v>
      </c>
      <c r="B34" s="457">
        <v>6149.4974970000003</v>
      </c>
      <c r="C34" s="457">
        <v>7354.7238900000002</v>
      </c>
      <c r="D34" s="457">
        <v>8209.7108310000003</v>
      </c>
      <c r="E34" s="457">
        <v>7362.025979</v>
      </c>
      <c r="F34" s="457">
        <v>7638.4263140000003</v>
      </c>
      <c r="G34" s="451" t="s">
        <v>1422</v>
      </c>
    </row>
    <row r="35" spans="1:7" s="532" customFormat="1" x14ac:dyDescent="0.2">
      <c r="A35" s="451" t="s">
        <v>1423</v>
      </c>
      <c r="B35" s="457">
        <v>3118.4829929699999</v>
      </c>
      <c r="C35" s="457">
        <v>1313.53599749</v>
      </c>
      <c r="D35" s="457">
        <v>1962.9241391999999</v>
      </c>
      <c r="E35" s="457">
        <v>1200.6848531999999</v>
      </c>
      <c r="F35" s="457">
        <v>1836.6743394</v>
      </c>
      <c r="G35" s="451" t="s">
        <v>1424</v>
      </c>
    </row>
    <row r="36" spans="1:7" s="532" customFormat="1" ht="33.75" x14ac:dyDescent="0.2">
      <c r="A36" s="450" t="s">
        <v>870</v>
      </c>
      <c r="B36" s="456">
        <v>355.39596799999998</v>
      </c>
      <c r="C36" s="456">
        <v>278.36821300000003</v>
      </c>
      <c r="D36" s="456">
        <v>-51.555256159999999</v>
      </c>
      <c r="E36" s="456">
        <v>-163.08330616000001</v>
      </c>
      <c r="F36" s="456">
        <v>556.904</v>
      </c>
      <c r="G36" s="450" t="s">
        <v>845</v>
      </c>
    </row>
    <row r="37" spans="1:7" s="532" customFormat="1" x14ac:dyDescent="0.2">
      <c r="A37" s="451" t="s">
        <v>1427</v>
      </c>
      <c r="B37" s="457">
        <v>634.49800000000005</v>
      </c>
      <c r="C37" s="457">
        <v>280.03781300000003</v>
      </c>
      <c r="D37" s="457">
        <v>725.44474384</v>
      </c>
      <c r="E37" s="457">
        <v>613.91669383999999</v>
      </c>
      <c r="F37" s="457">
        <v>556.904</v>
      </c>
      <c r="G37" s="451" t="s">
        <v>1428</v>
      </c>
    </row>
    <row r="38" spans="1:7" s="532" customFormat="1" ht="21" x14ac:dyDescent="0.2">
      <c r="A38" s="451" t="s">
        <v>1425</v>
      </c>
      <c r="B38" s="457">
        <v>279.10203200000001</v>
      </c>
      <c r="C38" s="457">
        <v>1.6696</v>
      </c>
      <c r="D38" s="457">
        <v>777</v>
      </c>
      <c r="E38" s="457">
        <v>777</v>
      </c>
      <c r="F38" s="457"/>
      <c r="G38" s="451" t="s">
        <v>1426</v>
      </c>
    </row>
    <row r="39" spans="1:7" s="532" customFormat="1" ht="22.5" x14ac:dyDescent="0.2">
      <c r="A39" s="450" t="s">
        <v>956</v>
      </c>
      <c r="B39" s="456">
        <v>-12673.419947279999</v>
      </c>
      <c r="C39" s="456">
        <v>-8567.7440025899996</v>
      </c>
      <c r="D39" s="456">
        <v>-9089.0137160199993</v>
      </c>
      <c r="E39" s="456">
        <v>-4448.2149592200003</v>
      </c>
      <c r="F39" s="456">
        <v>-4353.7840371299999</v>
      </c>
      <c r="G39" s="450" t="s">
        <v>847</v>
      </c>
    </row>
    <row r="40" spans="1:7" s="532" customFormat="1" ht="33.75" x14ac:dyDescent="0.2">
      <c r="A40" s="450" t="s">
        <v>732</v>
      </c>
      <c r="B40" s="456">
        <v>12673.419947279999</v>
      </c>
      <c r="C40" s="456">
        <v>8567.7440025899996</v>
      </c>
      <c r="D40" s="456">
        <v>9089.0137160199993</v>
      </c>
      <c r="E40" s="456">
        <v>4448.2149592200003</v>
      </c>
      <c r="F40" s="456">
        <v>4353.7840371299999</v>
      </c>
      <c r="G40" s="450" t="s">
        <v>1708</v>
      </c>
    </row>
    <row r="41" spans="1:7" s="532" customFormat="1" x14ac:dyDescent="0.2">
      <c r="A41" s="525" t="s">
        <v>626</v>
      </c>
      <c r="B41" s="459">
        <v>12673.419947279999</v>
      </c>
      <c r="C41" s="459">
        <v>8567.7440025899996</v>
      </c>
      <c r="D41" s="459">
        <v>9089.0137160199993</v>
      </c>
      <c r="E41" s="459">
        <v>4448.2149592200003</v>
      </c>
      <c r="F41" s="459">
        <v>4353.7840371299999</v>
      </c>
      <c r="G41" s="525" t="s">
        <v>1429</v>
      </c>
    </row>
    <row r="42" spans="1:7" s="532" customFormat="1" x14ac:dyDescent="0.2">
      <c r="A42" s="452" t="s">
        <v>1430</v>
      </c>
      <c r="B42" s="458">
        <v>17062.068939280001</v>
      </c>
      <c r="C42" s="458">
        <v>11776.463471589999</v>
      </c>
      <c r="D42" s="458">
        <v>14283.416731019999</v>
      </c>
      <c r="E42" s="458">
        <v>9002.8759592200004</v>
      </c>
      <c r="F42" s="458">
        <v>10460.18030183</v>
      </c>
      <c r="G42" s="526" t="s">
        <v>1431</v>
      </c>
    </row>
    <row r="43" spans="1:7" s="532" customFormat="1" x14ac:dyDescent="0.2">
      <c r="A43" s="452" t="s">
        <v>1432</v>
      </c>
      <c r="B43" s="458">
        <v>4388.6489920000004</v>
      </c>
      <c r="C43" s="458">
        <v>3208.7194690000001</v>
      </c>
      <c r="D43" s="458">
        <v>5194.4030149999999</v>
      </c>
      <c r="E43" s="458">
        <v>4554.6610000000001</v>
      </c>
      <c r="F43" s="458">
        <v>6106.3962646999998</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3" right="0.17" top="0.4" bottom="0.35" header="0.5" footer="0.35"/>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theme="7" tint="0.59999389629810485"/>
  </sheetPr>
  <dimension ref="A1:G47"/>
  <sheetViews>
    <sheetView view="pageBreakPreview" zoomScale="85" zoomScaleNormal="100" zoomScaleSheetLayoutView="85" workbookViewId="0">
      <pane xSplit="1" ySplit="8" topLeftCell="B27" activePane="bottomRight" state="frozen"/>
      <selection activeCell="A12" sqref="A12"/>
      <selection pane="topRight" activeCell="A12" sqref="A12"/>
      <selection pane="bottomLeft" activeCell="A12" sqref="A12"/>
      <selection pane="bottomRight" activeCell="C39" sqref="C39"/>
    </sheetView>
  </sheetViews>
  <sheetFormatPr defaultRowHeight="11.25" x14ac:dyDescent="0.2"/>
  <cols>
    <col min="1" max="1" width="30.85546875" style="69" customWidth="1"/>
    <col min="2" max="6" width="11.28515625" style="69" customWidth="1"/>
    <col min="7" max="7" width="34.28515625" style="69" customWidth="1"/>
    <col min="8" max="8" width="4.7109375" style="69" customWidth="1"/>
    <col min="9" max="16384" width="9.140625" style="69"/>
  </cols>
  <sheetData>
    <row r="1" spans="1:7" s="527" customFormat="1" ht="17.25" customHeight="1" x14ac:dyDescent="0.2">
      <c r="A1" s="982" t="s">
        <v>1453</v>
      </c>
      <c r="B1" s="982"/>
      <c r="C1" s="982"/>
      <c r="D1" s="528"/>
      <c r="E1" s="528"/>
      <c r="F1" s="528"/>
      <c r="G1" s="638" t="s">
        <v>864</v>
      </c>
    </row>
    <row r="2" spans="1:7" s="527" customFormat="1" ht="15" customHeight="1" x14ac:dyDescent="0.2">
      <c r="A2" s="983" t="s">
        <v>1454</v>
      </c>
      <c r="B2" s="983"/>
      <c r="C2" s="983"/>
      <c r="D2" s="529"/>
      <c r="E2" s="529"/>
      <c r="F2" s="529"/>
      <c r="G2" s="637" t="s">
        <v>1398</v>
      </c>
    </row>
    <row r="3" spans="1:7" s="527" customFormat="1" ht="12.75" customHeight="1" x14ac:dyDescent="0.2">
      <c r="A3" s="983" t="s">
        <v>1399</v>
      </c>
      <c r="B3" s="983"/>
      <c r="C3" s="983"/>
      <c r="D3" s="529"/>
      <c r="E3" s="529"/>
      <c r="F3" s="529"/>
      <c r="G3" s="637" t="s">
        <v>1455</v>
      </c>
    </row>
    <row r="4" spans="1:7" s="527" customFormat="1" ht="12.75" customHeight="1" x14ac:dyDescent="0.2">
      <c r="A4" s="984" t="s">
        <v>148</v>
      </c>
      <c r="B4" s="984"/>
      <c r="C4" s="984"/>
      <c r="D4" s="648"/>
      <c r="E4" s="648"/>
      <c r="F4" s="648"/>
      <c r="G4" s="639" t="s">
        <v>693</v>
      </c>
    </row>
    <row r="5" spans="1:7" s="527" customFormat="1" ht="18" customHeight="1" x14ac:dyDescent="0.2">
      <c r="A5" s="973" t="s">
        <v>507</v>
      </c>
      <c r="B5" s="974" t="s">
        <v>1918</v>
      </c>
      <c r="C5" s="974" t="s">
        <v>2107</v>
      </c>
      <c r="D5" s="978" t="s">
        <v>2653</v>
      </c>
      <c r="E5" s="978"/>
      <c r="F5" s="974" t="s">
        <v>3451</v>
      </c>
      <c r="G5" s="974" t="s">
        <v>47</v>
      </c>
    </row>
    <row r="6" spans="1:7" s="527" customFormat="1" ht="51" customHeight="1" x14ac:dyDescent="0.2">
      <c r="A6" s="973"/>
      <c r="B6" s="974"/>
      <c r="C6" s="974"/>
      <c r="D6" s="833" t="s">
        <v>3039</v>
      </c>
      <c r="E6" s="833" t="s">
        <v>3450</v>
      </c>
      <c r="F6" s="974"/>
      <c r="G6" s="974"/>
    </row>
    <row r="7" spans="1:7" s="527" customFormat="1" ht="12.75" customHeight="1" x14ac:dyDescent="0.2">
      <c r="A7" s="531" t="s">
        <v>685</v>
      </c>
      <c r="B7" s="531" t="s">
        <v>224</v>
      </c>
      <c r="C7" s="531" t="s">
        <v>345</v>
      </c>
      <c r="D7" s="635" t="s">
        <v>619</v>
      </c>
      <c r="E7" s="681" t="s">
        <v>968</v>
      </c>
      <c r="F7" s="681" t="s">
        <v>655</v>
      </c>
      <c r="G7" s="681" t="s">
        <v>969</v>
      </c>
    </row>
    <row r="8" spans="1:7" s="532" customFormat="1" x14ac:dyDescent="0.2">
      <c r="A8" s="450" t="s">
        <v>541</v>
      </c>
      <c r="B8" s="456">
        <v>291413.70552295999</v>
      </c>
      <c r="C8" s="456">
        <v>294502.55657582998</v>
      </c>
      <c r="D8" s="456">
        <v>351263.09927204001</v>
      </c>
      <c r="E8" s="456">
        <v>284181.67730206001</v>
      </c>
      <c r="F8" s="456">
        <v>387252.28651071998</v>
      </c>
      <c r="G8" s="450" t="s">
        <v>542</v>
      </c>
    </row>
    <row r="9" spans="1:7" s="532" customFormat="1" ht="21" x14ac:dyDescent="0.2">
      <c r="A9" s="524" t="s">
        <v>1401</v>
      </c>
      <c r="B9" s="457">
        <v>129276.38940493</v>
      </c>
      <c r="C9" s="457">
        <v>143140.41265014</v>
      </c>
      <c r="D9" s="457">
        <v>159625.5753238</v>
      </c>
      <c r="E9" s="457">
        <v>127886.82756864</v>
      </c>
      <c r="F9" s="457">
        <v>156773.56732172999</v>
      </c>
      <c r="G9" s="524" t="s">
        <v>1402</v>
      </c>
    </row>
    <row r="10" spans="1:7" s="532" customFormat="1" x14ac:dyDescent="0.2">
      <c r="A10" s="452" t="s">
        <v>1915</v>
      </c>
      <c r="B10" s="458" t="s">
        <v>659</v>
      </c>
      <c r="C10" s="458" t="s">
        <v>659</v>
      </c>
      <c r="D10" s="458" t="s">
        <v>659</v>
      </c>
      <c r="E10" s="458" t="s">
        <v>659</v>
      </c>
      <c r="F10" s="458">
        <v>18558.35966342</v>
      </c>
      <c r="G10" s="452" t="s">
        <v>840</v>
      </c>
    </row>
    <row r="11" spans="1:7" s="532" customFormat="1" x14ac:dyDescent="0.2">
      <c r="A11" s="452" t="s">
        <v>1403</v>
      </c>
      <c r="B11" s="458">
        <v>47805.146703949998</v>
      </c>
      <c r="C11" s="458">
        <v>53741.892703049998</v>
      </c>
      <c r="D11" s="458">
        <v>57401.749352829996</v>
      </c>
      <c r="E11" s="458">
        <v>47404.355987299998</v>
      </c>
      <c r="F11" s="458">
        <v>51150.784639739999</v>
      </c>
      <c r="G11" s="452" t="s">
        <v>841</v>
      </c>
    </row>
    <row r="12" spans="1:7" s="532" customFormat="1" x14ac:dyDescent="0.2">
      <c r="A12" s="452" t="s">
        <v>1404</v>
      </c>
      <c r="B12" s="458">
        <v>37558.326765739999</v>
      </c>
      <c r="C12" s="458">
        <v>40098.195434239999</v>
      </c>
      <c r="D12" s="458">
        <v>47921.514967149997</v>
      </c>
      <c r="E12" s="458">
        <v>39364.257764200003</v>
      </c>
      <c r="F12" s="458">
        <v>41289.694294170004</v>
      </c>
      <c r="G12" s="452" t="s">
        <v>784</v>
      </c>
    </row>
    <row r="13" spans="1:7" s="532" customFormat="1" x14ac:dyDescent="0.2">
      <c r="A13" s="452" t="s">
        <v>1405</v>
      </c>
      <c r="B13" s="458">
        <v>3521.9590089799999</v>
      </c>
      <c r="C13" s="458">
        <v>4605.1523214400004</v>
      </c>
      <c r="D13" s="458">
        <v>6204.3841701600004</v>
      </c>
      <c r="E13" s="458">
        <v>5363.8279286799998</v>
      </c>
      <c r="F13" s="458">
        <v>4936.8216656000004</v>
      </c>
      <c r="G13" s="452" t="s">
        <v>769</v>
      </c>
    </row>
    <row r="14" spans="1:7" s="532" customFormat="1" x14ac:dyDescent="0.2">
      <c r="A14" s="451" t="s">
        <v>1406</v>
      </c>
      <c r="B14" s="457">
        <v>5159.8142179400002</v>
      </c>
      <c r="C14" s="457">
        <v>8015.3230147599998</v>
      </c>
      <c r="D14" s="457">
        <v>4548.8329474599996</v>
      </c>
      <c r="E14" s="457">
        <v>2914.2120653400002</v>
      </c>
      <c r="F14" s="457">
        <v>3652.70171966</v>
      </c>
      <c r="G14" s="451" t="s">
        <v>17</v>
      </c>
    </row>
    <row r="15" spans="1:7" s="532" customFormat="1" ht="21" x14ac:dyDescent="0.2">
      <c r="A15" s="451" t="s">
        <v>1407</v>
      </c>
      <c r="B15" s="457">
        <v>2471.1209000899999</v>
      </c>
      <c r="C15" s="457">
        <v>3699.7969109300002</v>
      </c>
      <c r="D15" s="457">
        <v>3172.37300078</v>
      </c>
      <c r="E15" s="457">
        <v>2262.5316680800001</v>
      </c>
      <c r="F15" s="457">
        <v>2756.82006933</v>
      </c>
      <c r="G15" s="451" t="s">
        <v>647</v>
      </c>
    </row>
    <row r="16" spans="1:7" s="532" customFormat="1" x14ac:dyDescent="0.2">
      <c r="A16" s="451" t="s">
        <v>474</v>
      </c>
      <c r="B16" s="457">
        <v>154506.38099999999</v>
      </c>
      <c r="C16" s="457">
        <v>139647.024</v>
      </c>
      <c r="D16" s="457">
        <v>183916.318</v>
      </c>
      <c r="E16" s="457">
        <v>151118.106</v>
      </c>
      <c r="F16" s="457">
        <v>224069.1974</v>
      </c>
      <c r="G16" s="451" t="s">
        <v>1408</v>
      </c>
    </row>
    <row r="17" spans="1:7" s="532" customFormat="1" x14ac:dyDescent="0.2">
      <c r="A17" s="450" t="s">
        <v>125</v>
      </c>
      <c r="B17" s="456">
        <v>292261.62270323001</v>
      </c>
      <c r="C17" s="456">
        <v>291919.85987827001</v>
      </c>
      <c r="D17" s="456">
        <v>343320.19167388999</v>
      </c>
      <c r="E17" s="456">
        <v>263915.82534852001</v>
      </c>
      <c r="F17" s="456">
        <v>392395.54693287</v>
      </c>
      <c r="G17" s="450" t="s">
        <v>628</v>
      </c>
    </row>
    <row r="18" spans="1:7" s="532" customFormat="1" ht="22.5" x14ac:dyDescent="0.2">
      <c r="A18" s="452" t="s">
        <v>1409</v>
      </c>
      <c r="B18" s="458">
        <v>13046.484821919999</v>
      </c>
      <c r="C18" s="458">
        <v>14307.352051899999</v>
      </c>
      <c r="D18" s="458">
        <v>14718.923742950001</v>
      </c>
      <c r="E18" s="458">
        <v>10858.99569002</v>
      </c>
      <c r="F18" s="458">
        <v>16439.210165389999</v>
      </c>
      <c r="G18" s="452" t="s">
        <v>157</v>
      </c>
    </row>
    <row r="19" spans="1:7" s="532" customFormat="1" x14ac:dyDescent="0.2">
      <c r="A19" s="452" t="s">
        <v>101</v>
      </c>
      <c r="B19" s="458">
        <v>917.47667517000002</v>
      </c>
      <c r="C19" s="458">
        <v>982.82102439000005</v>
      </c>
      <c r="D19" s="458">
        <v>1204.27257553</v>
      </c>
      <c r="E19" s="458">
        <v>872.47496322999996</v>
      </c>
      <c r="F19" s="458">
        <v>815.48552553000002</v>
      </c>
      <c r="G19" s="452" t="s">
        <v>51</v>
      </c>
    </row>
    <row r="20" spans="1:7" s="532" customFormat="1" ht="33.75" x14ac:dyDescent="0.2">
      <c r="A20" s="452" t="s">
        <v>1410</v>
      </c>
      <c r="B20" s="458">
        <v>15543.608165989999</v>
      </c>
      <c r="C20" s="458">
        <v>15491.32616604</v>
      </c>
      <c r="D20" s="458">
        <v>15739.415229939999</v>
      </c>
      <c r="E20" s="458">
        <v>12745.703539030001</v>
      </c>
      <c r="F20" s="458">
        <v>14031.587133380001</v>
      </c>
      <c r="G20" s="452" t="s">
        <v>344</v>
      </c>
    </row>
    <row r="21" spans="1:7" s="532" customFormat="1" x14ac:dyDescent="0.2">
      <c r="A21" s="452" t="s">
        <v>48</v>
      </c>
      <c r="B21" s="458">
        <v>95841.169012330007</v>
      </c>
      <c r="C21" s="458">
        <v>107363.09908232</v>
      </c>
      <c r="D21" s="458">
        <v>128741.16444045</v>
      </c>
      <c r="E21" s="458">
        <v>102679.08780014</v>
      </c>
      <c r="F21" s="458">
        <v>139253.49212129999</v>
      </c>
      <c r="G21" s="452" t="s">
        <v>49</v>
      </c>
    </row>
    <row r="22" spans="1:7" s="532" customFormat="1" x14ac:dyDescent="0.2">
      <c r="A22" s="452" t="s">
        <v>375</v>
      </c>
      <c r="B22" s="458">
        <v>29365.662479279999</v>
      </c>
      <c r="C22" s="458">
        <v>8904.3561885800009</v>
      </c>
      <c r="D22" s="458">
        <v>9873.9836624799991</v>
      </c>
      <c r="E22" s="458">
        <v>7297.1430549099996</v>
      </c>
      <c r="F22" s="458">
        <v>20715.498235809999</v>
      </c>
      <c r="G22" s="452" t="s">
        <v>376</v>
      </c>
    </row>
    <row r="23" spans="1:7" s="532" customFormat="1" ht="22.5" x14ac:dyDescent="0.2">
      <c r="A23" s="452" t="s">
        <v>1411</v>
      </c>
      <c r="B23" s="458">
        <v>15068.67295907</v>
      </c>
      <c r="C23" s="458">
        <v>15943.980616160001</v>
      </c>
      <c r="D23" s="458">
        <v>25456.12277953</v>
      </c>
      <c r="E23" s="458">
        <v>19106.65421828</v>
      </c>
      <c r="F23" s="458">
        <v>21201.177523980001</v>
      </c>
      <c r="G23" s="452" t="s">
        <v>34</v>
      </c>
    </row>
    <row r="24" spans="1:7" s="532" customFormat="1" ht="22.5" x14ac:dyDescent="0.2">
      <c r="A24" s="452" t="s">
        <v>66</v>
      </c>
      <c r="B24" s="458">
        <v>48078.215422590001</v>
      </c>
      <c r="C24" s="458">
        <v>40931.873262419998</v>
      </c>
      <c r="D24" s="458">
        <v>45354.040363740001</v>
      </c>
      <c r="E24" s="458">
        <v>33548.985222579999</v>
      </c>
      <c r="F24" s="458">
        <v>60249.939482659996</v>
      </c>
      <c r="G24" s="452" t="s">
        <v>588</v>
      </c>
    </row>
    <row r="25" spans="1:7" s="532" customFormat="1" ht="22.5" x14ac:dyDescent="0.2">
      <c r="A25" s="452" t="s">
        <v>515</v>
      </c>
      <c r="B25" s="458">
        <v>20394.903622630001</v>
      </c>
      <c r="C25" s="458">
        <v>22225.858701519999</v>
      </c>
      <c r="D25" s="458">
        <v>26764.59536888</v>
      </c>
      <c r="E25" s="458">
        <v>21580.873583159999</v>
      </c>
      <c r="F25" s="458">
        <v>28143.583643450002</v>
      </c>
      <c r="G25" s="452" t="s">
        <v>598</v>
      </c>
    </row>
    <row r="26" spans="1:7" s="532" customFormat="1" ht="22.5" x14ac:dyDescent="0.2">
      <c r="A26" s="452" t="s">
        <v>1412</v>
      </c>
      <c r="B26" s="458">
        <v>657.42539538000005</v>
      </c>
      <c r="C26" s="458">
        <v>617.89076072</v>
      </c>
      <c r="D26" s="458">
        <v>3459.0954739499998</v>
      </c>
      <c r="E26" s="458">
        <v>1402.7864915499999</v>
      </c>
      <c r="F26" s="458">
        <v>4655.8547767</v>
      </c>
      <c r="G26" s="452" t="s">
        <v>437</v>
      </c>
    </row>
    <row r="27" spans="1:7" s="532" customFormat="1" ht="56.25" x14ac:dyDescent="0.2">
      <c r="A27" s="452" t="s">
        <v>852</v>
      </c>
      <c r="B27" s="458">
        <v>17935.142648910001</v>
      </c>
      <c r="C27" s="458">
        <v>17702.95032987</v>
      </c>
      <c r="D27" s="458">
        <v>24822.45608004</v>
      </c>
      <c r="E27" s="458">
        <v>16504.699413639999</v>
      </c>
      <c r="F27" s="458">
        <v>20898.550849529998</v>
      </c>
      <c r="G27" s="452" t="s">
        <v>1413</v>
      </c>
    </row>
    <row r="28" spans="1:7" s="532" customFormat="1" ht="33.75" x14ac:dyDescent="0.2">
      <c r="A28" s="452" t="s">
        <v>1414</v>
      </c>
      <c r="B28" s="458">
        <v>1023.57754321</v>
      </c>
      <c r="C28" s="458">
        <v>1447.02267919</v>
      </c>
      <c r="D28" s="458">
        <v>1475.1746791099999</v>
      </c>
      <c r="E28" s="458">
        <v>1005.04177158</v>
      </c>
      <c r="F28" s="458">
        <v>1193.18492335</v>
      </c>
      <c r="G28" s="452" t="s">
        <v>1415</v>
      </c>
    </row>
    <row r="29" spans="1:7" s="532" customFormat="1" x14ac:dyDescent="0.2">
      <c r="A29" s="452" t="s">
        <v>264</v>
      </c>
      <c r="B29" s="458">
        <v>25223.150666050002</v>
      </c>
      <c r="C29" s="458">
        <v>33058.624373270002</v>
      </c>
      <c r="D29" s="458">
        <v>32529.612866129999</v>
      </c>
      <c r="E29" s="458">
        <v>26214.004976880002</v>
      </c>
      <c r="F29" s="458">
        <v>47058.629100979997</v>
      </c>
      <c r="G29" s="452" t="s">
        <v>1416</v>
      </c>
    </row>
    <row r="30" spans="1:7" s="532" customFormat="1" x14ac:dyDescent="0.2">
      <c r="A30" s="452" t="s">
        <v>740</v>
      </c>
      <c r="B30" s="458">
        <v>4318.4305262099997</v>
      </c>
      <c r="C30" s="458">
        <v>7219.2955319599996</v>
      </c>
      <c r="D30" s="458">
        <v>7064.0441404800004</v>
      </c>
      <c r="E30" s="458">
        <v>5218.8573237099999</v>
      </c>
      <c r="F30" s="458">
        <v>11519.525443709999</v>
      </c>
      <c r="G30" s="452" t="s">
        <v>1417</v>
      </c>
    </row>
    <row r="31" spans="1:7" s="532" customFormat="1" x14ac:dyDescent="0.2">
      <c r="A31" s="452" t="s">
        <v>1418</v>
      </c>
      <c r="B31" s="458">
        <v>147.5937175</v>
      </c>
      <c r="C31" s="458">
        <v>168.96639875</v>
      </c>
      <c r="D31" s="458">
        <v>186.57478157</v>
      </c>
      <c r="E31" s="458">
        <v>178.01638324999999</v>
      </c>
      <c r="F31" s="458">
        <v>152.68643972999999</v>
      </c>
      <c r="G31" s="452" t="s">
        <v>1419</v>
      </c>
    </row>
    <row r="32" spans="1:7" s="532" customFormat="1" x14ac:dyDescent="0.2">
      <c r="A32" s="452" t="s">
        <v>676</v>
      </c>
      <c r="B32" s="458">
        <v>4700.10904699</v>
      </c>
      <c r="C32" s="458">
        <v>5554.4427111799996</v>
      </c>
      <c r="D32" s="458">
        <v>5930.7154891099999</v>
      </c>
      <c r="E32" s="458">
        <v>4702.5009165600004</v>
      </c>
      <c r="F32" s="458">
        <v>6067.1415673700003</v>
      </c>
      <c r="G32" s="452" t="s">
        <v>1420</v>
      </c>
    </row>
    <row r="33" spans="1:7" s="532" customFormat="1" x14ac:dyDescent="0.2">
      <c r="A33" s="450" t="s">
        <v>846</v>
      </c>
      <c r="B33" s="456">
        <v>8514.0912653100004</v>
      </c>
      <c r="C33" s="456">
        <v>11294.00365741</v>
      </c>
      <c r="D33" s="456">
        <v>11327.457112829999</v>
      </c>
      <c r="E33" s="456">
        <v>11413.439749450001</v>
      </c>
      <c r="F33" s="456">
        <v>8333.96679554</v>
      </c>
      <c r="G33" s="450" t="s">
        <v>730</v>
      </c>
    </row>
    <row r="34" spans="1:7" s="532" customFormat="1" x14ac:dyDescent="0.2">
      <c r="A34" s="451" t="s">
        <v>1421</v>
      </c>
      <c r="B34" s="457">
        <v>10333.273441560001</v>
      </c>
      <c r="C34" s="457">
        <v>12264.5915</v>
      </c>
      <c r="D34" s="457">
        <v>12715.451869</v>
      </c>
      <c r="E34" s="457">
        <v>12504.478369</v>
      </c>
      <c r="F34" s="457">
        <v>10247.263464</v>
      </c>
      <c r="G34" s="451" t="s">
        <v>1422</v>
      </c>
    </row>
    <row r="35" spans="1:7" s="532" customFormat="1" x14ac:dyDescent="0.2">
      <c r="A35" s="451" t="s">
        <v>1423</v>
      </c>
      <c r="B35" s="457">
        <v>1819.1821762500001</v>
      </c>
      <c r="C35" s="457">
        <v>970.58784259000004</v>
      </c>
      <c r="D35" s="457">
        <v>1387.9947561700001</v>
      </c>
      <c r="E35" s="457">
        <v>1091.03861955</v>
      </c>
      <c r="F35" s="457">
        <v>1913.2966684600001</v>
      </c>
      <c r="G35" s="451" t="s">
        <v>1424</v>
      </c>
    </row>
    <row r="36" spans="1:7" s="532" customFormat="1" ht="33.75" x14ac:dyDescent="0.2">
      <c r="A36" s="450" t="s">
        <v>870</v>
      </c>
      <c r="B36" s="456">
        <v>-19.746705500000001</v>
      </c>
      <c r="C36" s="456">
        <v>-466.95682273</v>
      </c>
      <c r="D36" s="456">
        <v>-400.12745180000002</v>
      </c>
      <c r="E36" s="456">
        <v>-276.37556499999999</v>
      </c>
      <c r="F36" s="456">
        <v>-732.39932897999995</v>
      </c>
      <c r="G36" s="450" t="s">
        <v>845</v>
      </c>
    </row>
    <row r="37" spans="1:7" s="532" customFormat="1" ht="21" x14ac:dyDescent="0.2">
      <c r="A37" s="451" t="s">
        <v>1427</v>
      </c>
      <c r="B37" s="457">
        <v>212.85586000000001</v>
      </c>
      <c r="C37" s="457">
        <v>74.281999999999996</v>
      </c>
      <c r="D37" s="457">
        <v>82.69</v>
      </c>
      <c r="E37" s="457">
        <v>73.5</v>
      </c>
      <c r="F37" s="457">
        <v>0</v>
      </c>
      <c r="G37" s="451" t="s">
        <v>1428</v>
      </c>
    </row>
    <row r="38" spans="1:7" s="532" customFormat="1" ht="21" x14ac:dyDescent="0.2">
      <c r="A38" s="451" t="s">
        <v>1425</v>
      </c>
      <c r="B38" s="457">
        <v>232.6025655</v>
      </c>
      <c r="C38" s="457">
        <v>541.23882273000004</v>
      </c>
      <c r="D38" s="457">
        <v>482.81745180000001</v>
      </c>
      <c r="E38" s="457">
        <v>349.87556499999999</v>
      </c>
      <c r="F38" s="457">
        <v>732.39932897999995</v>
      </c>
      <c r="G38" s="451" t="s">
        <v>1426</v>
      </c>
    </row>
    <row r="39" spans="1:7" s="532" customFormat="1" ht="22.5" x14ac:dyDescent="0.2">
      <c r="A39" s="450" t="s">
        <v>956</v>
      </c>
      <c r="B39" s="456">
        <v>-9342.2617400800009</v>
      </c>
      <c r="C39" s="456">
        <v>-8244.35013712</v>
      </c>
      <c r="D39" s="456">
        <v>-2984.4220628799999</v>
      </c>
      <c r="E39" s="456">
        <v>9128.7877690900004</v>
      </c>
      <c r="F39" s="456">
        <v>-12744.82788871</v>
      </c>
      <c r="G39" s="450" t="s">
        <v>847</v>
      </c>
    </row>
    <row r="40" spans="1:7" s="532" customFormat="1" ht="33.75" x14ac:dyDescent="0.2">
      <c r="A40" s="450" t="s">
        <v>732</v>
      </c>
      <c r="B40" s="456">
        <v>9342.2617400800009</v>
      </c>
      <c r="C40" s="456">
        <v>8244.35013712</v>
      </c>
      <c r="D40" s="456">
        <v>2984.4220628799999</v>
      </c>
      <c r="E40" s="456">
        <v>-9128.7877690900004</v>
      </c>
      <c r="F40" s="456">
        <v>12744.82788871</v>
      </c>
      <c r="G40" s="450" t="s">
        <v>1708</v>
      </c>
    </row>
    <row r="41" spans="1:7" s="532" customFormat="1" x14ac:dyDescent="0.2">
      <c r="A41" s="525" t="s">
        <v>626</v>
      </c>
      <c r="B41" s="459">
        <v>9342.2617400800009</v>
      </c>
      <c r="C41" s="459">
        <v>8244.35013712</v>
      </c>
      <c r="D41" s="459">
        <v>2984.4220628799999</v>
      </c>
      <c r="E41" s="459">
        <v>-9128.7877690900004</v>
      </c>
      <c r="F41" s="459">
        <v>12744.82788871</v>
      </c>
      <c r="G41" s="525" t="s">
        <v>1429</v>
      </c>
    </row>
    <row r="42" spans="1:7" s="532" customFormat="1" x14ac:dyDescent="0.2">
      <c r="A42" s="452" t="s">
        <v>1430</v>
      </c>
      <c r="B42" s="458">
        <v>11441.98463461</v>
      </c>
      <c r="C42" s="458">
        <v>11730.97643712</v>
      </c>
      <c r="D42" s="458">
        <v>10182.885094699999</v>
      </c>
      <c r="E42" s="458">
        <v>-2449.4407372700002</v>
      </c>
      <c r="F42" s="458">
        <v>17003.664319709998</v>
      </c>
      <c r="G42" s="526" t="s">
        <v>1431</v>
      </c>
    </row>
    <row r="43" spans="1:7" s="532" customFormat="1" x14ac:dyDescent="0.2">
      <c r="A43" s="452" t="s">
        <v>1432</v>
      </c>
      <c r="B43" s="458">
        <v>2099.7228945299998</v>
      </c>
      <c r="C43" s="458">
        <v>3486.6262999999999</v>
      </c>
      <c r="D43" s="458">
        <v>7198.4630318199997</v>
      </c>
      <c r="E43" s="458">
        <v>6679.3470318199998</v>
      </c>
      <c r="F43" s="458">
        <v>4258.8364309999997</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4" right="0.17" top="0.42" bottom="0.39" header="0.41" footer="0.38"/>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theme="7" tint="0.59999389629810485"/>
  </sheetPr>
  <dimension ref="A1:G47"/>
  <sheetViews>
    <sheetView view="pageBreakPreview" zoomScale="80" zoomScaleSheetLayoutView="80" workbookViewId="0">
      <selection activeCell="D29" sqref="D29"/>
    </sheetView>
  </sheetViews>
  <sheetFormatPr defaultRowHeight="11.25" x14ac:dyDescent="0.2"/>
  <cols>
    <col min="1" max="1" width="32.7109375" style="69" customWidth="1"/>
    <col min="2" max="6" width="11.7109375" style="69" customWidth="1"/>
    <col min="7" max="7" width="41.140625" style="69" customWidth="1"/>
    <col min="8" max="8" width="4.7109375" style="69" customWidth="1"/>
    <col min="9" max="16384" width="9.140625" style="69"/>
  </cols>
  <sheetData>
    <row r="1" spans="1:7" s="527" customFormat="1" ht="17.25" customHeight="1" x14ac:dyDescent="0.2">
      <c r="A1" s="982" t="s">
        <v>1456</v>
      </c>
      <c r="B1" s="982"/>
      <c r="C1" s="982"/>
      <c r="D1" s="528"/>
      <c r="E1" s="528"/>
      <c r="F1" s="528"/>
      <c r="G1" s="638" t="s">
        <v>865</v>
      </c>
    </row>
    <row r="2" spans="1:7" s="527" customFormat="1" ht="15" customHeight="1" x14ac:dyDescent="0.2">
      <c r="A2" s="983" t="s">
        <v>1457</v>
      </c>
      <c r="B2" s="983"/>
      <c r="C2" s="983"/>
      <c r="D2" s="529"/>
      <c r="E2" s="529"/>
      <c r="F2" s="529"/>
      <c r="G2" s="637" t="s">
        <v>1398</v>
      </c>
    </row>
    <row r="3" spans="1:7" s="527" customFormat="1" ht="12.75" customHeight="1" x14ac:dyDescent="0.2">
      <c r="A3" s="983" t="s">
        <v>1399</v>
      </c>
      <c r="B3" s="983"/>
      <c r="C3" s="983"/>
      <c r="D3" s="529"/>
      <c r="E3" s="529"/>
      <c r="F3" s="529"/>
      <c r="G3" s="637" t="s">
        <v>1458</v>
      </c>
    </row>
    <row r="4" spans="1:7" s="527" customFormat="1" ht="12.75" customHeight="1" x14ac:dyDescent="0.2">
      <c r="A4" s="984" t="s">
        <v>148</v>
      </c>
      <c r="B4" s="984"/>
      <c r="C4" s="984"/>
      <c r="D4" s="530"/>
      <c r="E4" s="530"/>
      <c r="F4" s="530"/>
      <c r="G4" s="640" t="s">
        <v>693</v>
      </c>
    </row>
    <row r="5" spans="1:7" s="527" customFormat="1" ht="24.75" customHeight="1" x14ac:dyDescent="0.2">
      <c r="A5" s="973" t="s">
        <v>507</v>
      </c>
      <c r="B5" s="974" t="s">
        <v>1918</v>
      </c>
      <c r="C5" s="974" t="s">
        <v>2107</v>
      </c>
      <c r="D5" s="978" t="s">
        <v>2653</v>
      </c>
      <c r="E5" s="978"/>
      <c r="F5" s="974" t="s">
        <v>3451</v>
      </c>
      <c r="G5" s="974" t="s">
        <v>47</v>
      </c>
    </row>
    <row r="6" spans="1:7" s="527" customFormat="1" ht="44.25" customHeight="1" x14ac:dyDescent="0.2">
      <c r="A6" s="973"/>
      <c r="B6" s="974"/>
      <c r="C6" s="974"/>
      <c r="D6" s="833" t="s">
        <v>3039</v>
      </c>
      <c r="E6" s="833" t="s">
        <v>3450</v>
      </c>
      <c r="F6" s="974"/>
      <c r="G6" s="974"/>
    </row>
    <row r="7" spans="1:7" s="527" customFormat="1" ht="12.75" customHeight="1" x14ac:dyDescent="0.2">
      <c r="A7" s="531" t="s">
        <v>685</v>
      </c>
      <c r="B7" s="531" t="s">
        <v>224</v>
      </c>
      <c r="C7" s="531" t="s">
        <v>345</v>
      </c>
      <c r="D7" s="635" t="s">
        <v>619</v>
      </c>
      <c r="E7" s="681" t="s">
        <v>968</v>
      </c>
      <c r="F7" s="681" t="s">
        <v>655</v>
      </c>
      <c r="G7" s="681" t="s">
        <v>969</v>
      </c>
    </row>
    <row r="8" spans="1:7" s="532" customFormat="1" x14ac:dyDescent="0.2">
      <c r="A8" s="450" t="s">
        <v>541</v>
      </c>
      <c r="B8" s="456">
        <v>209648.60329540001</v>
      </c>
      <c r="C8" s="456">
        <v>232422.08244371999</v>
      </c>
      <c r="D8" s="456">
        <v>288921.91404708999</v>
      </c>
      <c r="E8" s="456">
        <v>235304.43900389</v>
      </c>
      <c r="F8" s="456">
        <v>279282.73245304002</v>
      </c>
      <c r="G8" s="450" t="s">
        <v>542</v>
      </c>
    </row>
    <row r="9" spans="1:7" s="532" customFormat="1" ht="21" x14ac:dyDescent="0.2">
      <c r="A9" s="524" t="s">
        <v>1401</v>
      </c>
      <c r="B9" s="457">
        <v>38019.549311440001</v>
      </c>
      <c r="C9" s="457">
        <v>50108.644907000002</v>
      </c>
      <c r="D9" s="457">
        <v>54295.760951910001</v>
      </c>
      <c r="E9" s="457">
        <v>45236.009883799998</v>
      </c>
      <c r="F9" s="457">
        <v>39988.630561880003</v>
      </c>
      <c r="G9" s="524" t="s">
        <v>1402</v>
      </c>
    </row>
    <row r="10" spans="1:7" s="532" customFormat="1" x14ac:dyDescent="0.2">
      <c r="A10" s="452" t="s">
        <v>1915</v>
      </c>
      <c r="B10" s="458" t="s">
        <v>659</v>
      </c>
      <c r="C10" s="458" t="s">
        <v>659</v>
      </c>
      <c r="D10" s="458" t="s">
        <v>659</v>
      </c>
      <c r="E10" s="458" t="s">
        <v>659</v>
      </c>
      <c r="F10" s="458">
        <v>3513.4435150200002</v>
      </c>
      <c r="G10" s="452" t="s">
        <v>840</v>
      </c>
    </row>
    <row r="11" spans="1:7" s="532" customFormat="1" x14ac:dyDescent="0.2">
      <c r="A11" s="452" t="s">
        <v>1403</v>
      </c>
      <c r="B11" s="458">
        <v>13706.55125436</v>
      </c>
      <c r="C11" s="458">
        <v>14609.791886630001</v>
      </c>
      <c r="D11" s="458">
        <v>14976.115034750001</v>
      </c>
      <c r="E11" s="458">
        <v>12289.682547070001</v>
      </c>
      <c r="F11" s="458">
        <v>13630.98777335</v>
      </c>
      <c r="G11" s="452" t="s">
        <v>841</v>
      </c>
    </row>
    <row r="12" spans="1:7" s="532" customFormat="1" x14ac:dyDescent="0.2">
      <c r="A12" s="452" t="s">
        <v>1404</v>
      </c>
      <c r="B12" s="458">
        <v>11139.377122039999</v>
      </c>
      <c r="C12" s="458">
        <v>11880.04257964</v>
      </c>
      <c r="D12" s="458">
        <v>13593.96903249</v>
      </c>
      <c r="E12" s="458">
        <v>11024.69580997</v>
      </c>
      <c r="F12" s="458">
        <v>11836.10268306</v>
      </c>
      <c r="G12" s="452" t="s">
        <v>784</v>
      </c>
    </row>
    <row r="13" spans="1:7" s="532" customFormat="1" x14ac:dyDescent="0.2">
      <c r="A13" s="452" t="s">
        <v>1405</v>
      </c>
      <c r="B13" s="458">
        <v>194.68217053999999</v>
      </c>
      <c r="C13" s="458">
        <v>86.894991090000005</v>
      </c>
      <c r="D13" s="458">
        <v>86.045639059999999</v>
      </c>
      <c r="E13" s="458">
        <v>71.820764929999996</v>
      </c>
      <c r="F13" s="458">
        <v>66.160299749999993</v>
      </c>
      <c r="G13" s="452" t="s">
        <v>769</v>
      </c>
    </row>
    <row r="14" spans="1:7" s="532" customFormat="1" x14ac:dyDescent="0.2">
      <c r="A14" s="451" t="s">
        <v>1406</v>
      </c>
      <c r="B14" s="457">
        <v>6883.1990487000003</v>
      </c>
      <c r="C14" s="457">
        <v>4076.62709481</v>
      </c>
      <c r="D14" s="457">
        <v>3291.4465924599999</v>
      </c>
      <c r="E14" s="457">
        <v>2193.8391538300002</v>
      </c>
      <c r="F14" s="457">
        <v>3891.0622450000001</v>
      </c>
      <c r="G14" s="451" t="s">
        <v>17</v>
      </c>
    </row>
    <row r="15" spans="1:7" s="532" customFormat="1" ht="21" x14ac:dyDescent="0.2">
      <c r="A15" s="451" t="s">
        <v>1407</v>
      </c>
      <c r="B15" s="457">
        <v>721.63463525999998</v>
      </c>
      <c r="C15" s="457">
        <v>756.54794190999996</v>
      </c>
      <c r="D15" s="457">
        <v>1734.30650272</v>
      </c>
      <c r="E15" s="457">
        <v>684.14356625999994</v>
      </c>
      <c r="F15" s="457">
        <v>1714.42844616</v>
      </c>
      <c r="G15" s="451" t="s">
        <v>647</v>
      </c>
    </row>
    <row r="16" spans="1:7" s="532" customFormat="1" x14ac:dyDescent="0.2">
      <c r="A16" s="451" t="s">
        <v>474</v>
      </c>
      <c r="B16" s="457">
        <v>164024.22029999999</v>
      </c>
      <c r="C16" s="457">
        <v>177480.26250000001</v>
      </c>
      <c r="D16" s="457">
        <v>229600.4</v>
      </c>
      <c r="E16" s="457">
        <v>187190.44639999999</v>
      </c>
      <c r="F16" s="457">
        <v>233688.61120000001</v>
      </c>
      <c r="G16" s="451" t="s">
        <v>1408</v>
      </c>
    </row>
    <row r="17" spans="1:7" s="532" customFormat="1" x14ac:dyDescent="0.2">
      <c r="A17" s="450" t="s">
        <v>125</v>
      </c>
      <c r="B17" s="456">
        <v>206692.81534483001</v>
      </c>
      <c r="C17" s="456">
        <v>222386.91815223001</v>
      </c>
      <c r="D17" s="456">
        <v>285487.61451032001</v>
      </c>
      <c r="E17" s="456">
        <v>221727.44955342999</v>
      </c>
      <c r="F17" s="456">
        <v>266645.29191541002</v>
      </c>
      <c r="G17" s="450" t="s">
        <v>628</v>
      </c>
    </row>
    <row r="18" spans="1:7" s="532" customFormat="1" ht="22.5" x14ac:dyDescent="0.2">
      <c r="A18" s="452" t="s">
        <v>1409</v>
      </c>
      <c r="B18" s="458">
        <v>10158.23184758</v>
      </c>
      <c r="C18" s="458">
        <v>10790.329672129999</v>
      </c>
      <c r="D18" s="458">
        <v>12464.877403140001</v>
      </c>
      <c r="E18" s="458">
        <v>9792.5364795799997</v>
      </c>
      <c r="F18" s="458">
        <v>10218.619560319999</v>
      </c>
      <c r="G18" s="452" t="s">
        <v>157</v>
      </c>
    </row>
    <row r="19" spans="1:7" s="532" customFormat="1" x14ac:dyDescent="0.2">
      <c r="A19" s="452" t="s">
        <v>101</v>
      </c>
      <c r="B19" s="458">
        <v>1641.9631486999999</v>
      </c>
      <c r="C19" s="458">
        <v>1864.09766831</v>
      </c>
      <c r="D19" s="458">
        <v>1395.9921586200001</v>
      </c>
      <c r="E19" s="458">
        <v>1171.08373149</v>
      </c>
      <c r="F19" s="458">
        <v>1446.61556008</v>
      </c>
      <c r="G19" s="452" t="s">
        <v>51</v>
      </c>
    </row>
    <row r="20" spans="1:7" s="532" customFormat="1" ht="33.75" x14ac:dyDescent="0.2">
      <c r="A20" s="452" t="s">
        <v>1410</v>
      </c>
      <c r="B20" s="458">
        <v>7737.8857499300002</v>
      </c>
      <c r="C20" s="458">
        <v>6703.5692570399997</v>
      </c>
      <c r="D20" s="458">
        <v>7023.4853647500004</v>
      </c>
      <c r="E20" s="458">
        <v>5785.1441277399999</v>
      </c>
      <c r="F20" s="458">
        <v>6740.6328020700003</v>
      </c>
      <c r="G20" s="452" t="s">
        <v>344</v>
      </c>
    </row>
    <row r="21" spans="1:7" s="532" customFormat="1" x14ac:dyDescent="0.2">
      <c r="A21" s="452" t="s">
        <v>48</v>
      </c>
      <c r="B21" s="458">
        <v>89210.815296440007</v>
      </c>
      <c r="C21" s="458">
        <v>93710.610302500005</v>
      </c>
      <c r="D21" s="458">
        <v>109875.35242491</v>
      </c>
      <c r="E21" s="458">
        <v>88934.96973415</v>
      </c>
      <c r="F21" s="458">
        <v>123228.1920561</v>
      </c>
      <c r="G21" s="452" t="s">
        <v>49</v>
      </c>
    </row>
    <row r="22" spans="1:7" s="532" customFormat="1" x14ac:dyDescent="0.2">
      <c r="A22" s="452" t="s">
        <v>375</v>
      </c>
      <c r="B22" s="458">
        <v>24530.492414439999</v>
      </c>
      <c r="C22" s="458">
        <v>11099.454925669999</v>
      </c>
      <c r="D22" s="458">
        <v>11005.215533439999</v>
      </c>
      <c r="E22" s="458">
        <v>8079.2648010100002</v>
      </c>
      <c r="F22" s="458">
        <v>12223.81767045</v>
      </c>
      <c r="G22" s="452" t="s">
        <v>376</v>
      </c>
    </row>
    <row r="23" spans="1:7" s="532" customFormat="1" ht="22.5" x14ac:dyDescent="0.2">
      <c r="A23" s="452" t="s">
        <v>1411</v>
      </c>
      <c r="B23" s="458">
        <v>9557.8126295099992</v>
      </c>
      <c r="C23" s="458">
        <v>10635.408384890001</v>
      </c>
      <c r="D23" s="458">
        <v>31203.811416820001</v>
      </c>
      <c r="E23" s="458">
        <v>22442.111130969999</v>
      </c>
      <c r="F23" s="458">
        <v>17105.302979330001</v>
      </c>
      <c r="G23" s="452" t="s">
        <v>34</v>
      </c>
    </row>
    <row r="24" spans="1:7" s="532" customFormat="1" x14ac:dyDescent="0.2">
      <c r="A24" s="452" t="s">
        <v>66</v>
      </c>
      <c r="B24" s="458">
        <v>19058.245262600001</v>
      </c>
      <c r="C24" s="458">
        <v>25867.152491469998</v>
      </c>
      <c r="D24" s="458">
        <v>41931.679444529997</v>
      </c>
      <c r="E24" s="458">
        <v>29584.541678910002</v>
      </c>
      <c r="F24" s="458">
        <v>30604.5499547</v>
      </c>
      <c r="G24" s="452" t="s">
        <v>588</v>
      </c>
    </row>
    <row r="25" spans="1:7" s="532" customFormat="1" ht="22.5" x14ac:dyDescent="0.2">
      <c r="A25" s="452" t="s">
        <v>515</v>
      </c>
      <c r="B25" s="458">
        <v>13491.92485299</v>
      </c>
      <c r="C25" s="458">
        <v>18021.275267640001</v>
      </c>
      <c r="D25" s="458">
        <v>17999.480572929999</v>
      </c>
      <c r="E25" s="458">
        <v>15243.91740577</v>
      </c>
      <c r="F25" s="458">
        <v>14949.488316860001</v>
      </c>
      <c r="G25" s="452" t="s">
        <v>598</v>
      </c>
    </row>
    <row r="26" spans="1:7" s="532" customFormat="1" ht="22.5" x14ac:dyDescent="0.2">
      <c r="A26" s="452" t="s">
        <v>1412</v>
      </c>
      <c r="B26" s="458">
        <v>1766.5510744000001</v>
      </c>
      <c r="C26" s="458">
        <v>5634.6730351200003</v>
      </c>
      <c r="D26" s="458">
        <v>8283.0063626299998</v>
      </c>
      <c r="E26" s="458">
        <v>5974.2805550499997</v>
      </c>
      <c r="F26" s="458">
        <v>5871.4095762400002</v>
      </c>
      <c r="G26" s="452" t="s">
        <v>437</v>
      </c>
    </row>
    <row r="27" spans="1:7" s="532" customFormat="1" ht="56.25" x14ac:dyDescent="0.2">
      <c r="A27" s="452" t="s">
        <v>852</v>
      </c>
      <c r="B27" s="458">
        <v>13349.746964309999</v>
      </c>
      <c r="C27" s="458">
        <v>16447.749404220001</v>
      </c>
      <c r="D27" s="458">
        <v>18100.218929520001</v>
      </c>
      <c r="E27" s="458">
        <v>12780.16539511</v>
      </c>
      <c r="F27" s="458">
        <v>13902.61232647</v>
      </c>
      <c r="G27" s="452" t="s">
        <v>1413</v>
      </c>
    </row>
    <row r="28" spans="1:7" s="532" customFormat="1" ht="22.5" x14ac:dyDescent="0.2">
      <c r="A28" s="452" t="s">
        <v>1414</v>
      </c>
      <c r="B28" s="458">
        <v>683.87739551000004</v>
      </c>
      <c r="C28" s="458">
        <v>648.72826916999998</v>
      </c>
      <c r="D28" s="458">
        <v>713.18150056000002</v>
      </c>
      <c r="E28" s="458">
        <v>463.21432456000002</v>
      </c>
      <c r="F28" s="458">
        <v>476.19473886999998</v>
      </c>
      <c r="G28" s="452" t="s">
        <v>1415</v>
      </c>
    </row>
    <row r="29" spans="1:7" s="532" customFormat="1" x14ac:dyDescent="0.2">
      <c r="A29" s="452" t="s">
        <v>264</v>
      </c>
      <c r="B29" s="458">
        <v>10109.761685830001</v>
      </c>
      <c r="C29" s="458">
        <v>13988.872376019999</v>
      </c>
      <c r="D29" s="458">
        <v>12775.124051819999</v>
      </c>
      <c r="E29" s="458">
        <v>11353.9544699</v>
      </c>
      <c r="F29" s="458">
        <v>16840.241675829999</v>
      </c>
      <c r="G29" s="452" t="s">
        <v>1416</v>
      </c>
    </row>
    <row r="30" spans="1:7" s="532" customFormat="1" x14ac:dyDescent="0.2">
      <c r="A30" s="452" t="s">
        <v>740</v>
      </c>
      <c r="B30" s="458">
        <v>3454.4977350899999</v>
      </c>
      <c r="C30" s="458">
        <v>2526.4521797100001</v>
      </c>
      <c r="D30" s="458">
        <v>7514.8579966999996</v>
      </c>
      <c r="E30" s="458">
        <v>5785.3325956799999</v>
      </c>
      <c r="F30" s="458">
        <v>7974.23682267</v>
      </c>
      <c r="G30" s="452" t="s">
        <v>1417</v>
      </c>
    </row>
    <row r="31" spans="1:7" s="532" customFormat="1" x14ac:dyDescent="0.2">
      <c r="A31" s="452" t="s">
        <v>1418</v>
      </c>
      <c r="B31" s="458">
        <v>16.421189739999999</v>
      </c>
      <c r="C31" s="458">
        <v>17.96956891</v>
      </c>
      <c r="D31" s="458">
        <v>24.671878889999999</v>
      </c>
      <c r="E31" s="458">
        <v>16.861502470000001</v>
      </c>
      <c r="F31" s="458">
        <v>47.142875420000003</v>
      </c>
      <c r="G31" s="452" t="s">
        <v>1419</v>
      </c>
    </row>
    <row r="32" spans="1:7" s="532" customFormat="1" x14ac:dyDescent="0.2">
      <c r="A32" s="452" t="s">
        <v>676</v>
      </c>
      <c r="B32" s="458">
        <v>1924.58809776</v>
      </c>
      <c r="C32" s="458">
        <v>4430.5753494299997</v>
      </c>
      <c r="D32" s="458">
        <v>5176.6594710600002</v>
      </c>
      <c r="E32" s="458">
        <v>4320.0716210399996</v>
      </c>
      <c r="F32" s="458">
        <v>5016.2349999999997</v>
      </c>
      <c r="G32" s="452" t="s">
        <v>1420</v>
      </c>
    </row>
    <row r="33" spans="1:7" s="532" customFormat="1" x14ac:dyDescent="0.2">
      <c r="A33" s="450" t="s">
        <v>846</v>
      </c>
      <c r="B33" s="456">
        <v>6994.7729169499999</v>
      </c>
      <c r="C33" s="456">
        <v>7059.7300651300002</v>
      </c>
      <c r="D33" s="456">
        <v>5690.1832541499998</v>
      </c>
      <c r="E33" s="456">
        <v>6867.0485139800003</v>
      </c>
      <c r="F33" s="456">
        <v>7399.4237678400004</v>
      </c>
      <c r="G33" s="450" t="s">
        <v>730</v>
      </c>
    </row>
    <row r="34" spans="1:7" s="532" customFormat="1" x14ac:dyDescent="0.2">
      <c r="A34" s="451" t="s">
        <v>1421</v>
      </c>
      <c r="B34" s="457">
        <v>10998.448280000001</v>
      </c>
      <c r="C34" s="457">
        <v>9953.1558151099998</v>
      </c>
      <c r="D34" s="457">
        <v>8524.4042636800004</v>
      </c>
      <c r="E34" s="457">
        <v>8143.2353149999999</v>
      </c>
      <c r="F34" s="457">
        <v>8946.6135570000006</v>
      </c>
      <c r="G34" s="451" t="s">
        <v>1422</v>
      </c>
    </row>
    <row r="35" spans="1:7" s="532" customFormat="1" x14ac:dyDescent="0.2">
      <c r="A35" s="451" t="s">
        <v>1423</v>
      </c>
      <c r="B35" s="457">
        <v>4003.6753630500002</v>
      </c>
      <c r="C35" s="457">
        <v>2893.4257499800001</v>
      </c>
      <c r="D35" s="457">
        <v>2834.2210095300002</v>
      </c>
      <c r="E35" s="457">
        <v>1276.1868010200001</v>
      </c>
      <c r="F35" s="457">
        <v>1547.1897891599999</v>
      </c>
      <c r="G35" s="451" t="s">
        <v>1424</v>
      </c>
    </row>
    <row r="36" spans="1:7" s="532" customFormat="1" ht="33.75" x14ac:dyDescent="0.2">
      <c r="A36" s="450" t="s">
        <v>870</v>
      </c>
      <c r="B36" s="456">
        <v>1732.37368412</v>
      </c>
      <c r="C36" s="456">
        <v>5623.4080800000002</v>
      </c>
      <c r="D36" s="456">
        <v>4403.0050000000001</v>
      </c>
      <c r="E36" s="456">
        <v>4001.1390000000001</v>
      </c>
      <c r="F36" s="456">
        <v>1197.6290339899999</v>
      </c>
      <c r="G36" s="450" t="s">
        <v>845</v>
      </c>
    </row>
    <row r="37" spans="1:7" s="532" customFormat="1" x14ac:dyDescent="0.2">
      <c r="A37" s="451" t="s">
        <v>1427</v>
      </c>
      <c r="B37" s="457">
        <v>1746.67368412</v>
      </c>
      <c r="C37" s="457">
        <v>5623.4080800000002</v>
      </c>
      <c r="D37" s="457">
        <v>4403.0050000000001</v>
      </c>
      <c r="E37" s="457">
        <v>4001.1390000000001</v>
      </c>
      <c r="F37" s="457">
        <v>1252.1487839900001</v>
      </c>
      <c r="G37" s="451" t="s">
        <v>1428</v>
      </c>
    </row>
    <row r="38" spans="1:7" s="532" customFormat="1" ht="21" x14ac:dyDescent="0.2">
      <c r="A38" s="451" t="s">
        <v>1425</v>
      </c>
      <c r="B38" s="457">
        <v>14.3</v>
      </c>
      <c r="C38" s="457"/>
      <c r="D38" s="457"/>
      <c r="E38" s="457"/>
      <c r="F38" s="457">
        <v>54.519750000000002</v>
      </c>
      <c r="G38" s="451" t="s">
        <v>1426</v>
      </c>
    </row>
    <row r="39" spans="1:7" s="532" customFormat="1" ht="22.5" x14ac:dyDescent="0.2">
      <c r="A39" s="450" t="s">
        <v>956</v>
      </c>
      <c r="B39" s="456">
        <v>-5771.3586505000003</v>
      </c>
      <c r="C39" s="456">
        <v>-2647.97385364</v>
      </c>
      <c r="D39" s="456">
        <v>-6658.8887173800003</v>
      </c>
      <c r="E39" s="456">
        <v>2708.8019364800002</v>
      </c>
      <c r="F39" s="456">
        <v>4040.3877358</v>
      </c>
      <c r="G39" s="450" t="s">
        <v>847</v>
      </c>
    </row>
    <row r="40" spans="1:7" s="532" customFormat="1" ht="33.75" x14ac:dyDescent="0.2">
      <c r="A40" s="450" t="s">
        <v>732</v>
      </c>
      <c r="B40" s="456">
        <v>5771.3586505000003</v>
      </c>
      <c r="C40" s="456">
        <v>2647.97385364</v>
      </c>
      <c r="D40" s="456">
        <v>6658.8887173800003</v>
      </c>
      <c r="E40" s="456">
        <v>-2708.8019364800002</v>
      </c>
      <c r="F40" s="456">
        <v>-4040.3877358</v>
      </c>
      <c r="G40" s="450" t="s">
        <v>1708</v>
      </c>
    </row>
    <row r="41" spans="1:7" s="532" customFormat="1" x14ac:dyDescent="0.2">
      <c r="A41" s="525" t="s">
        <v>626</v>
      </c>
      <c r="B41" s="459">
        <v>5771.3586505000003</v>
      </c>
      <c r="C41" s="459">
        <v>3313.9788536400001</v>
      </c>
      <c r="D41" s="459">
        <v>7404.1117173800003</v>
      </c>
      <c r="E41" s="459">
        <v>-1963.57893648</v>
      </c>
      <c r="F41" s="459">
        <v>-3272.3877358</v>
      </c>
      <c r="G41" s="525" t="s">
        <v>1429</v>
      </c>
    </row>
    <row r="42" spans="1:7" s="532" customFormat="1" x14ac:dyDescent="0.2">
      <c r="A42" s="452" t="s">
        <v>1430</v>
      </c>
      <c r="B42" s="458">
        <v>9617.9771144099996</v>
      </c>
      <c r="C42" s="458">
        <v>12381.391253149999</v>
      </c>
      <c r="D42" s="458">
        <v>10401.309942829999</v>
      </c>
      <c r="E42" s="458">
        <v>441.76248597</v>
      </c>
      <c r="F42" s="458">
        <v>-271.63745089000003</v>
      </c>
      <c r="G42" s="526" t="s">
        <v>1431</v>
      </c>
    </row>
    <row r="43" spans="1:7" s="532" customFormat="1" x14ac:dyDescent="0.2">
      <c r="A43" s="452" t="s">
        <v>1432</v>
      </c>
      <c r="B43" s="458">
        <v>3846.6184639100002</v>
      </c>
      <c r="C43" s="458">
        <v>9067.4123995099999</v>
      </c>
      <c r="D43" s="458">
        <v>2997.1982254499999</v>
      </c>
      <c r="E43" s="458">
        <v>2405.3414224500002</v>
      </c>
      <c r="F43" s="458">
        <v>3000.7502849100001</v>
      </c>
      <c r="G43" s="452" t="s">
        <v>1433</v>
      </c>
    </row>
    <row r="44" spans="1:7" s="532" customFormat="1" x14ac:dyDescent="0.2">
      <c r="A44" s="525" t="s">
        <v>279</v>
      </c>
      <c r="B44" s="460" t="s">
        <v>659</v>
      </c>
      <c r="C44" s="460">
        <v>-666.005</v>
      </c>
      <c r="D44" s="533">
        <v>-745.22299999999996</v>
      </c>
      <c r="E44" s="533">
        <v>-745.22299999999996</v>
      </c>
      <c r="F44" s="533">
        <v>-768</v>
      </c>
      <c r="G44" s="525" t="s">
        <v>1434</v>
      </c>
    </row>
    <row r="45" spans="1:7" s="532" customFormat="1" x14ac:dyDescent="0.2">
      <c r="A45" s="452" t="s">
        <v>1430</v>
      </c>
      <c r="B45" s="461" t="s">
        <v>659</v>
      </c>
      <c r="C45" s="461" t="s">
        <v>659</v>
      </c>
      <c r="D45" s="453" t="s">
        <v>659</v>
      </c>
      <c r="E45" s="453" t="s">
        <v>659</v>
      </c>
      <c r="F45" s="453" t="s">
        <v>659</v>
      </c>
      <c r="G45" s="452" t="s">
        <v>1431</v>
      </c>
    </row>
    <row r="46" spans="1:7" s="532" customFormat="1" x14ac:dyDescent="0.2">
      <c r="A46" s="454" t="s">
        <v>1432</v>
      </c>
      <c r="B46" s="462" t="s">
        <v>659</v>
      </c>
      <c r="C46" s="462">
        <v>666.005</v>
      </c>
      <c r="D46" s="455">
        <v>745.22299999999996</v>
      </c>
      <c r="E46" s="455">
        <v>745.22299999999996</v>
      </c>
      <c r="F46" s="455">
        <v>768</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8000000000000003" right="0.17" top="0.39" bottom="0.2" header="0.36" footer="0.36"/>
  <pageSetup paperSize="9" scale="6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7" tint="0.59999389629810485"/>
  </sheetPr>
  <dimension ref="A1:G47"/>
  <sheetViews>
    <sheetView view="pageBreakPreview" zoomScale="80" zoomScaleNormal="100" zoomScaleSheetLayoutView="80" workbookViewId="0">
      <pane xSplit="1" ySplit="8" topLeftCell="B9" activePane="bottomRight" state="frozen"/>
      <selection activeCell="A12" sqref="A12"/>
      <selection pane="topRight" activeCell="A12" sqref="A12"/>
      <selection pane="bottomLeft" activeCell="A12" sqref="A12"/>
      <selection pane="bottomRight" activeCell="C24" sqref="C24"/>
    </sheetView>
  </sheetViews>
  <sheetFormatPr defaultRowHeight="11.25" x14ac:dyDescent="0.2"/>
  <cols>
    <col min="1" max="1" width="33.140625" style="69" customWidth="1"/>
    <col min="2" max="6" width="11.85546875" style="69" customWidth="1"/>
    <col min="7" max="7" width="39.7109375" style="69" customWidth="1"/>
    <col min="8" max="8" width="4.7109375" style="69" customWidth="1"/>
    <col min="9" max="16384" width="9.140625" style="69"/>
  </cols>
  <sheetData>
    <row r="1" spans="1:7" s="527" customFormat="1" ht="17.25" customHeight="1" x14ac:dyDescent="0.2">
      <c r="A1" s="982" t="s">
        <v>1459</v>
      </c>
      <c r="B1" s="982"/>
      <c r="C1" s="982"/>
      <c r="D1" s="528"/>
      <c r="E1" s="528"/>
      <c r="F1" s="528"/>
      <c r="G1" s="638" t="s">
        <v>815</v>
      </c>
    </row>
    <row r="2" spans="1:7" s="527" customFormat="1" ht="15" customHeight="1" x14ac:dyDescent="0.2">
      <c r="A2" s="983" t="s">
        <v>1460</v>
      </c>
      <c r="B2" s="983"/>
      <c r="C2" s="983"/>
      <c r="D2" s="529"/>
      <c r="E2" s="529"/>
      <c r="F2" s="529"/>
      <c r="G2" s="637" t="s">
        <v>1398</v>
      </c>
    </row>
    <row r="3" spans="1:7" s="527" customFormat="1" ht="12.75" customHeight="1" x14ac:dyDescent="0.2">
      <c r="A3" s="983" t="s">
        <v>1399</v>
      </c>
      <c r="B3" s="983"/>
      <c r="C3" s="983"/>
      <c r="D3" s="529"/>
      <c r="E3" s="529"/>
      <c r="F3" s="529"/>
      <c r="G3" s="637" t="s">
        <v>1461</v>
      </c>
    </row>
    <row r="4" spans="1:7" s="527" customFormat="1" ht="12.75" customHeight="1" x14ac:dyDescent="0.2">
      <c r="A4" s="984" t="s">
        <v>148</v>
      </c>
      <c r="B4" s="984"/>
      <c r="C4" s="984"/>
      <c r="D4" s="530"/>
      <c r="E4" s="530"/>
      <c r="F4" s="530"/>
      <c r="G4" s="640" t="s">
        <v>693</v>
      </c>
    </row>
    <row r="5" spans="1:7" s="527" customFormat="1" ht="19.5" customHeight="1" x14ac:dyDescent="0.2">
      <c r="A5" s="973" t="s">
        <v>507</v>
      </c>
      <c r="B5" s="974" t="s">
        <v>1918</v>
      </c>
      <c r="C5" s="974" t="s">
        <v>2107</v>
      </c>
      <c r="D5" s="978" t="s">
        <v>2653</v>
      </c>
      <c r="E5" s="978"/>
      <c r="F5" s="974" t="s">
        <v>3451</v>
      </c>
      <c r="G5" s="974" t="s">
        <v>47</v>
      </c>
    </row>
    <row r="6" spans="1:7" s="527" customFormat="1" ht="48" customHeight="1" x14ac:dyDescent="0.2">
      <c r="A6" s="973"/>
      <c r="B6" s="974"/>
      <c r="C6" s="974"/>
      <c r="D6" s="833" t="s">
        <v>3039</v>
      </c>
      <c r="E6" s="833" t="s">
        <v>3450</v>
      </c>
      <c r="F6" s="974"/>
      <c r="G6" s="974"/>
    </row>
    <row r="7" spans="1:7" s="527" customFormat="1" ht="16.5" customHeight="1" x14ac:dyDescent="0.2">
      <c r="A7" s="531" t="s">
        <v>685</v>
      </c>
      <c r="B7" s="531" t="s">
        <v>224</v>
      </c>
      <c r="C7" s="531" t="s">
        <v>345</v>
      </c>
      <c r="D7" s="635" t="s">
        <v>619</v>
      </c>
      <c r="E7" s="754" t="s">
        <v>968</v>
      </c>
      <c r="F7" s="754" t="s">
        <v>655</v>
      </c>
      <c r="G7" s="754" t="s">
        <v>969</v>
      </c>
    </row>
    <row r="8" spans="1:7" s="532" customFormat="1" x14ac:dyDescent="0.2">
      <c r="A8" s="450" t="s">
        <v>541</v>
      </c>
      <c r="B8" s="456">
        <v>214432.39469486001</v>
      </c>
      <c r="C8" s="456">
        <v>223177.01195198999</v>
      </c>
      <c r="D8" s="456">
        <v>271016.45461351</v>
      </c>
      <c r="E8" s="456">
        <v>224193.17345151</v>
      </c>
      <c r="F8" s="456">
        <v>294267.97678542999</v>
      </c>
      <c r="G8" s="450" t="s">
        <v>542</v>
      </c>
    </row>
    <row r="9" spans="1:7" s="532" customFormat="1" ht="21" x14ac:dyDescent="0.2">
      <c r="A9" s="524" t="s">
        <v>1401</v>
      </c>
      <c r="B9" s="457">
        <v>61153.977131239997</v>
      </c>
      <c r="C9" s="457">
        <v>66995.747590409999</v>
      </c>
      <c r="D9" s="457">
        <v>70734.137505880004</v>
      </c>
      <c r="E9" s="457">
        <v>56801.651189830001</v>
      </c>
      <c r="F9" s="457">
        <v>72534.696110379999</v>
      </c>
      <c r="G9" s="524" t="s">
        <v>1402</v>
      </c>
    </row>
    <row r="10" spans="1:7" s="532" customFormat="1" x14ac:dyDescent="0.2">
      <c r="A10" s="452" t="s">
        <v>1915</v>
      </c>
      <c r="B10" s="458" t="s">
        <v>659</v>
      </c>
      <c r="C10" s="458" t="s">
        <v>659</v>
      </c>
      <c r="D10" s="458" t="s">
        <v>659</v>
      </c>
      <c r="E10" s="458" t="s">
        <v>659</v>
      </c>
      <c r="F10" s="458">
        <v>11317.79509084</v>
      </c>
      <c r="G10" s="452" t="s">
        <v>840</v>
      </c>
    </row>
    <row r="11" spans="1:7" s="532" customFormat="1" x14ac:dyDescent="0.2">
      <c r="A11" s="452" t="s">
        <v>1403</v>
      </c>
      <c r="B11" s="458">
        <v>23953.197881010001</v>
      </c>
      <c r="C11" s="458">
        <v>26373.61355156</v>
      </c>
      <c r="D11" s="458">
        <v>26364.077342190001</v>
      </c>
      <c r="E11" s="458">
        <v>21709.607782139999</v>
      </c>
      <c r="F11" s="458">
        <v>23706.108681540001</v>
      </c>
      <c r="G11" s="452" t="s">
        <v>841</v>
      </c>
    </row>
    <row r="12" spans="1:7" s="532" customFormat="1" x14ac:dyDescent="0.2">
      <c r="A12" s="452" t="s">
        <v>1404</v>
      </c>
      <c r="B12" s="458">
        <v>17079.570933859999</v>
      </c>
      <c r="C12" s="458">
        <v>18805.77545361</v>
      </c>
      <c r="D12" s="458">
        <v>21136.01298231</v>
      </c>
      <c r="E12" s="458">
        <v>17367.566565059999</v>
      </c>
      <c r="F12" s="458">
        <v>18409.460585190001</v>
      </c>
      <c r="G12" s="452" t="s">
        <v>784</v>
      </c>
    </row>
    <row r="13" spans="1:7" s="532" customFormat="1" x14ac:dyDescent="0.2">
      <c r="A13" s="452" t="s">
        <v>1405</v>
      </c>
      <c r="B13" s="458">
        <v>1808.8981330500001</v>
      </c>
      <c r="C13" s="458">
        <v>2396.4239256800001</v>
      </c>
      <c r="D13" s="458">
        <v>3112.8446579299998</v>
      </c>
      <c r="E13" s="458">
        <v>2851.2291500000001</v>
      </c>
      <c r="F13" s="458">
        <v>2969.1238044900001</v>
      </c>
      <c r="G13" s="452" t="s">
        <v>769</v>
      </c>
    </row>
    <row r="14" spans="1:7" s="532" customFormat="1" x14ac:dyDescent="0.2">
      <c r="A14" s="451" t="s">
        <v>1406</v>
      </c>
      <c r="B14" s="457">
        <v>2314.00826684</v>
      </c>
      <c r="C14" s="457">
        <v>3304.1976551500002</v>
      </c>
      <c r="D14" s="457">
        <v>2451.5032094899998</v>
      </c>
      <c r="E14" s="457">
        <v>1831.26074589</v>
      </c>
      <c r="F14" s="457">
        <v>1941.6921517799999</v>
      </c>
      <c r="G14" s="451" t="s">
        <v>17</v>
      </c>
    </row>
    <row r="15" spans="1:7" s="532" customFormat="1" ht="21" x14ac:dyDescent="0.2">
      <c r="A15" s="451" t="s">
        <v>1407</v>
      </c>
      <c r="B15" s="457">
        <v>3439.22729678</v>
      </c>
      <c r="C15" s="457">
        <v>4345.98370643</v>
      </c>
      <c r="D15" s="457">
        <v>8928.9797321400001</v>
      </c>
      <c r="E15" s="457">
        <v>6354.1836657900003</v>
      </c>
      <c r="F15" s="457">
        <v>7220.0067232700003</v>
      </c>
      <c r="G15" s="451" t="s">
        <v>647</v>
      </c>
    </row>
    <row r="16" spans="1:7" s="532" customFormat="1" x14ac:dyDescent="0.2">
      <c r="A16" s="451" t="s">
        <v>474</v>
      </c>
      <c r="B16" s="457">
        <v>147525.182</v>
      </c>
      <c r="C16" s="457">
        <v>148531.08300000001</v>
      </c>
      <c r="D16" s="457">
        <v>188901.83416599999</v>
      </c>
      <c r="E16" s="457">
        <v>159206.07785</v>
      </c>
      <c r="F16" s="457">
        <v>212571.58180000001</v>
      </c>
      <c r="G16" s="451" t="s">
        <v>1408</v>
      </c>
    </row>
    <row r="17" spans="1:7" s="532" customFormat="1" x14ac:dyDescent="0.2">
      <c r="A17" s="450" t="s">
        <v>125</v>
      </c>
      <c r="B17" s="456">
        <v>214171.55360911001</v>
      </c>
      <c r="C17" s="456">
        <v>231132.99163022</v>
      </c>
      <c r="D17" s="456">
        <v>265196.90292342001</v>
      </c>
      <c r="E17" s="456">
        <v>214809.37068200999</v>
      </c>
      <c r="F17" s="456">
        <v>283689.33952704998</v>
      </c>
      <c r="G17" s="450" t="s">
        <v>628</v>
      </c>
    </row>
    <row r="18" spans="1:7" s="532" customFormat="1" ht="22.5" x14ac:dyDescent="0.2">
      <c r="A18" s="452" t="s">
        <v>1409</v>
      </c>
      <c r="B18" s="458">
        <v>12214.15647297</v>
      </c>
      <c r="C18" s="458">
        <v>10304.99656757</v>
      </c>
      <c r="D18" s="458">
        <v>14333.88167787</v>
      </c>
      <c r="E18" s="458">
        <v>11489.53741502</v>
      </c>
      <c r="F18" s="458">
        <v>9858.3121149399994</v>
      </c>
      <c r="G18" s="452" t="s">
        <v>157</v>
      </c>
    </row>
    <row r="19" spans="1:7" s="532" customFormat="1" x14ac:dyDescent="0.2">
      <c r="A19" s="452" t="s">
        <v>101</v>
      </c>
      <c r="B19" s="458">
        <v>496.32781683000002</v>
      </c>
      <c r="C19" s="458">
        <v>353.03459092000003</v>
      </c>
      <c r="D19" s="458">
        <v>623.66012189000003</v>
      </c>
      <c r="E19" s="458">
        <v>311.63877479000001</v>
      </c>
      <c r="F19" s="458">
        <v>703.71777806</v>
      </c>
      <c r="G19" s="452" t="s">
        <v>51</v>
      </c>
    </row>
    <row r="20" spans="1:7" s="532" customFormat="1" ht="33.75" x14ac:dyDescent="0.2">
      <c r="A20" s="452" t="s">
        <v>1410</v>
      </c>
      <c r="B20" s="458">
        <v>8632.9492667199993</v>
      </c>
      <c r="C20" s="458">
        <v>9427.4914301600002</v>
      </c>
      <c r="D20" s="458">
        <v>9303.9034181000006</v>
      </c>
      <c r="E20" s="458">
        <v>7181.84713586</v>
      </c>
      <c r="F20" s="458">
        <v>8771.2437740099995</v>
      </c>
      <c r="G20" s="452" t="s">
        <v>344</v>
      </c>
    </row>
    <row r="21" spans="1:7" s="532" customFormat="1" x14ac:dyDescent="0.2">
      <c r="A21" s="452" t="s">
        <v>48</v>
      </c>
      <c r="B21" s="458">
        <v>62485.532945879997</v>
      </c>
      <c r="C21" s="458">
        <v>66455.385107509996</v>
      </c>
      <c r="D21" s="458">
        <v>82469.388071869995</v>
      </c>
      <c r="E21" s="458">
        <v>64851.091858239997</v>
      </c>
      <c r="F21" s="458">
        <v>94104.666303310005</v>
      </c>
      <c r="G21" s="452" t="s">
        <v>49</v>
      </c>
    </row>
    <row r="22" spans="1:7" s="532" customFormat="1" x14ac:dyDescent="0.2">
      <c r="A22" s="452" t="s">
        <v>375</v>
      </c>
      <c r="B22" s="458">
        <v>17977.24816512</v>
      </c>
      <c r="C22" s="458">
        <v>5282.7403715199998</v>
      </c>
      <c r="D22" s="458">
        <v>5328.5310947600001</v>
      </c>
      <c r="E22" s="458">
        <v>4447.5573264100003</v>
      </c>
      <c r="F22" s="458">
        <v>14623.763114969999</v>
      </c>
      <c r="G22" s="452" t="s">
        <v>376</v>
      </c>
    </row>
    <row r="23" spans="1:7" s="532" customFormat="1" ht="22.5" x14ac:dyDescent="0.2">
      <c r="A23" s="452" t="s">
        <v>1411</v>
      </c>
      <c r="B23" s="458">
        <v>9126.3155222500009</v>
      </c>
      <c r="C23" s="458">
        <v>9752.5897144099999</v>
      </c>
      <c r="D23" s="458">
        <v>16322.45627834</v>
      </c>
      <c r="E23" s="458">
        <v>12535.27777866</v>
      </c>
      <c r="F23" s="458">
        <v>12002.043507820001</v>
      </c>
      <c r="G23" s="452" t="s">
        <v>34</v>
      </c>
    </row>
    <row r="24" spans="1:7" s="532" customFormat="1" x14ac:dyDescent="0.2">
      <c r="A24" s="452" t="s">
        <v>66</v>
      </c>
      <c r="B24" s="458">
        <v>21368.876249730001</v>
      </c>
      <c r="C24" s="458">
        <v>39361.146538389999</v>
      </c>
      <c r="D24" s="458">
        <v>37615.80039163</v>
      </c>
      <c r="E24" s="458">
        <v>30278.775599000001</v>
      </c>
      <c r="F24" s="458">
        <v>34439.798868320002</v>
      </c>
      <c r="G24" s="452" t="s">
        <v>588</v>
      </c>
    </row>
    <row r="25" spans="1:7" s="532" customFormat="1" ht="22.5" x14ac:dyDescent="0.2">
      <c r="A25" s="452" t="s">
        <v>515</v>
      </c>
      <c r="B25" s="458">
        <v>14350.93339733</v>
      </c>
      <c r="C25" s="458">
        <v>17027.387134140001</v>
      </c>
      <c r="D25" s="458">
        <v>16520.37271525</v>
      </c>
      <c r="E25" s="458">
        <v>14053.997887809999</v>
      </c>
      <c r="F25" s="458">
        <v>14936.74279901</v>
      </c>
      <c r="G25" s="452" t="s">
        <v>598</v>
      </c>
    </row>
    <row r="26" spans="1:7" s="532" customFormat="1" ht="22.5" x14ac:dyDescent="0.2">
      <c r="A26" s="452" t="s">
        <v>1412</v>
      </c>
      <c r="B26" s="458">
        <v>937.35265763999996</v>
      </c>
      <c r="C26" s="458">
        <v>798.93212057999995</v>
      </c>
      <c r="D26" s="458">
        <v>2596.6786049500001</v>
      </c>
      <c r="E26" s="458">
        <v>1741.2654603799999</v>
      </c>
      <c r="F26" s="458">
        <v>8625.8890803100003</v>
      </c>
      <c r="G26" s="452" t="s">
        <v>437</v>
      </c>
    </row>
    <row r="27" spans="1:7" s="532" customFormat="1" ht="56.25" x14ac:dyDescent="0.2">
      <c r="A27" s="452" t="s">
        <v>852</v>
      </c>
      <c r="B27" s="458">
        <v>36526.22228052</v>
      </c>
      <c r="C27" s="458">
        <v>26624.97341056</v>
      </c>
      <c r="D27" s="458">
        <v>34178.851170069996</v>
      </c>
      <c r="E27" s="458">
        <v>27468.625356500001</v>
      </c>
      <c r="F27" s="458">
        <v>31654.321630400002</v>
      </c>
      <c r="G27" s="452" t="s">
        <v>1413</v>
      </c>
    </row>
    <row r="28" spans="1:7" s="532" customFormat="1" ht="22.5" x14ac:dyDescent="0.2">
      <c r="A28" s="452" t="s">
        <v>1414</v>
      </c>
      <c r="B28" s="458">
        <v>811.90776416999995</v>
      </c>
      <c r="C28" s="458">
        <v>1205.03782383</v>
      </c>
      <c r="D28" s="458">
        <v>2446.03015774</v>
      </c>
      <c r="E28" s="458">
        <v>1642.6318979499999</v>
      </c>
      <c r="F28" s="458">
        <v>795.73282101999996</v>
      </c>
      <c r="G28" s="452" t="s">
        <v>1415</v>
      </c>
    </row>
    <row r="29" spans="1:7" s="532" customFormat="1" x14ac:dyDescent="0.2">
      <c r="A29" s="452" t="s">
        <v>264</v>
      </c>
      <c r="B29" s="458">
        <v>19987.582905629999</v>
      </c>
      <c r="C29" s="458">
        <v>28962.722208880001</v>
      </c>
      <c r="D29" s="458">
        <v>31958.277723669999</v>
      </c>
      <c r="E29" s="458">
        <v>29291.604498780001</v>
      </c>
      <c r="F29" s="458">
        <v>41251.843671709998</v>
      </c>
      <c r="G29" s="452" t="s">
        <v>1416</v>
      </c>
    </row>
    <row r="30" spans="1:7" s="532" customFormat="1" x14ac:dyDescent="0.2">
      <c r="A30" s="452" t="s">
        <v>740</v>
      </c>
      <c r="B30" s="458">
        <v>7398.4655253999999</v>
      </c>
      <c r="C30" s="458">
        <v>11700.751838759999</v>
      </c>
      <c r="D30" s="458">
        <v>6952.1337846200004</v>
      </c>
      <c r="E30" s="458">
        <v>6092.78680962</v>
      </c>
      <c r="F30" s="458">
        <v>7451.4752738899997</v>
      </c>
      <c r="G30" s="452" t="s">
        <v>1417</v>
      </c>
    </row>
    <row r="31" spans="1:7" s="532" customFormat="1" x14ac:dyDescent="0.2">
      <c r="A31" s="452" t="s">
        <v>1418</v>
      </c>
      <c r="B31" s="458">
        <v>4.7321291900000002</v>
      </c>
      <c r="C31" s="458">
        <v>35.895453809999999</v>
      </c>
      <c r="D31" s="458">
        <v>63.434644900000002</v>
      </c>
      <c r="E31" s="458">
        <v>60.461706149999998</v>
      </c>
      <c r="F31" s="458">
        <v>96.264527340000001</v>
      </c>
      <c r="G31" s="452" t="s">
        <v>1419</v>
      </c>
    </row>
    <row r="32" spans="1:7" s="532" customFormat="1" x14ac:dyDescent="0.2">
      <c r="A32" s="452" t="s">
        <v>676</v>
      </c>
      <c r="B32" s="458">
        <v>1852.95050973</v>
      </c>
      <c r="C32" s="458">
        <v>3839.9073191799998</v>
      </c>
      <c r="D32" s="458">
        <v>4483.5030677599998</v>
      </c>
      <c r="E32" s="458">
        <v>3362.27117684</v>
      </c>
      <c r="F32" s="458">
        <v>4373.5242619399996</v>
      </c>
      <c r="G32" s="452" t="s">
        <v>1420</v>
      </c>
    </row>
    <row r="33" spans="1:7" s="532" customFormat="1" x14ac:dyDescent="0.2">
      <c r="A33" s="450" t="s">
        <v>846</v>
      </c>
      <c r="B33" s="456">
        <v>4721.25989923</v>
      </c>
      <c r="C33" s="456">
        <v>4057.1984080100001</v>
      </c>
      <c r="D33" s="456">
        <v>3198.8237191100002</v>
      </c>
      <c r="E33" s="456">
        <v>3187.0003558399999</v>
      </c>
      <c r="F33" s="456">
        <v>2410.1989037600001</v>
      </c>
      <c r="G33" s="450" t="s">
        <v>730</v>
      </c>
    </row>
    <row r="34" spans="1:7" s="532" customFormat="1" x14ac:dyDescent="0.2">
      <c r="A34" s="451" t="s">
        <v>1421</v>
      </c>
      <c r="B34" s="457">
        <v>7237.6514749999997</v>
      </c>
      <c r="C34" s="457">
        <v>5180.0214999999998</v>
      </c>
      <c r="D34" s="457">
        <v>4342.7896339999998</v>
      </c>
      <c r="E34" s="457">
        <v>4206.6146339999996</v>
      </c>
      <c r="F34" s="457">
        <v>4382.6221770000002</v>
      </c>
      <c r="G34" s="451" t="s">
        <v>1422</v>
      </c>
    </row>
    <row r="35" spans="1:7" s="532" customFormat="1" x14ac:dyDescent="0.2">
      <c r="A35" s="451" t="s">
        <v>1423</v>
      </c>
      <c r="B35" s="457">
        <v>2516.3915757700001</v>
      </c>
      <c r="C35" s="457">
        <v>1122.82309199</v>
      </c>
      <c r="D35" s="457">
        <v>1143.96591489</v>
      </c>
      <c r="E35" s="457">
        <v>1019.61427816</v>
      </c>
      <c r="F35" s="457">
        <v>1972.4232732400001</v>
      </c>
      <c r="G35" s="451" t="s">
        <v>1424</v>
      </c>
    </row>
    <row r="36" spans="1:7" s="532" customFormat="1" ht="33.75" x14ac:dyDescent="0.2">
      <c r="A36" s="450" t="s">
        <v>870</v>
      </c>
      <c r="B36" s="456">
        <v>4089.4138026599999</v>
      </c>
      <c r="C36" s="456">
        <v>-32.317674250000003</v>
      </c>
      <c r="D36" s="456">
        <v>3095.8550230000001</v>
      </c>
      <c r="E36" s="456">
        <v>-152.194807</v>
      </c>
      <c r="F36" s="456">
        <v>3256.3825492599999</v>
      </c>
      <c r="G36" s="450" t="s">
        <v>845</v>
      </c>
    </row>
    <row r="37" spans="1:7" s="532" customFormat="1" x14ac:dyDescent="0.2">
      <c r="A37" s="451" t="s">
        <v>1427</v>
      </c>
      <c r="B37" s="457">
        <v>4260.0370000000003</v>
      </c>
      <c r="C37" s="457">
        <v>58.893500000000003</v>
      </c>
      <c r="D37" s="457">
        <v>3251.4056</v>
      </c>
      <c r="E37" s="457"/>
      <c r="F37" s="457">
        <v>3272.6533062600001</v>
      </c>
      <c r="G37" s="451" t="s">
        <v>1428</v>
      </c>
    </row>
    <row r="38" spans="1:7" s="532" customFormat="1" ht="21" x14ac:dyDescent="0.2">
      <c r="A38" s="451" t="s">
        <v>1425</v>
      </c>
      <c r="B38" s="457">
        <v>170.62319733999999</v>
      </c>
      <c r="C38" s="457">
        <v>91.211174249999999</v>
      </c>
      <c r="D38" s="457">
        <v>155.550577</v>
      </c>
      <c r="E38" s="457">
        <v>152.194807</v>
      </c>
      <c r="F38" s="457">
        <v>16.270757</v>
      </c>
      <c r="G38" s="451" t="s">
        <v>1426</v>
      </c>
    </row>
    <row r="39" spans="1:7" s="532" customFormat="1" ht="22.5" x14ac:dyDescent="0.2">
      <c r="A39" s="450" t="s">
        <v>956</v>
      </c>
      <c r="B39" s="456">
        <v>-8549.83261614</v>
      </c>
      <c r="C39" s="456">
        <v>-11980.860411989999</v>
      </c>
      <c r="D39" s="456">
        <v>-475.12705202000001</v>
      </c>
      <c r="E39" s="456">
        <v>6348.9972206599996</v>
      </c>
      <c r="F39" s="456">
        <v>4912.0558053599998</v>
      </c>
      <c r="G39" s="450" t="s">
        <v>847</v>
      </c>
    </row>
    <row r="40" spans="1:7" s="532" customFormat="1" ht="33.75" x14ac:dyDescent="0.2">
      <c r="A40" s="450" t="s">
        <v>732</v>
      </c>
      <c r="B40" s="456">
        <v>8549.83261614</v>
      </c>
      <c r="C40" s="456">
        <v>11980.860411989999</v>
      </c>
      <c r="D40" s="456">
        <v>475.12705202000001</v>
      </c>
      <c r="E40" s="456">
        <v>-6348.9972206599996</v>
      </c>
      <c r="F40" s="456">
        <v>-4912.0558053599998</v>
      </c>
      <c r="G40" s="450" t="s">
        <v>1708</v>
      </c>
    </row>
    <row r="41" spans="1:7" s="532" customFormat="1" x14ac:dyDescent="0.2">
      <c r="A41" s="525" t="s">
        <v>626</v>
      </c>
      <c r="B41" s="459">
        <v>8549.83261614</v>
      </c>
      <c r="C41" s="459">
        <v>11980.860411989999</v>
      </c>
      <c r="D41" s="459">
        <v>475.12705202000001</v>
      </c>
      <c r="E41" s="459">
        <v>-6348.9972206599996</v>
      </c>
      <c r="F41" s="459">
        <v>-4912.0558053599998</v>
      </c>
      <c r="G41" s="525" t="s">
        <v>1429</v>
      </c>
    </row>
    <row r="42" spans="1:7" s="532" customFormat="1" x14ac:dyDescent="0.2">
      <c r="A42" s="452" t="s">
        <v>1430</v>
      </c>
      <c r="B42" s="458">
        <v>11079.33000118</v>
      </c>
      <c r="C42" s="458">
        <v>16395.953998739998</v>
      </c>
      <c r="D42" s="458">
        <v>7495.0427080199997</v>
      </c>
      <c r="E42" s="458">
        <v>-193.34456466</v>
      </c>
      <c r="F42" s="458">
        <v>5436.6388565999996</v>
      </c>
      <c r="G42" s="526" t="s">
        <v>1431</v>
      </c>
    </row>
    <row r="43" spans="1:7" s="532" customFormat="1" x14ac:dyDescent="0.2">
      <c r="A43" s="452" t="s">
        <v>1432</v>
      </c>
      <c r="B43" s="458">
        <v>2529.4973850400002</v>
      </c>
      <c r="C43" s="458">
        <v>4415.0935867500002</v>
      </c>
      <c r="D43" s="458">
        <v>7019.9156560000001</v>
      </c>
      <c r="E43" s="458">
        <v>6155.6526560000002</v>
      </c>
      <c r="F43" s="458">
        <v>10348.69466196</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4" right="0.17" top="0.49" bottom="0.47" header="0.5" footer="0.5"/>
  <pageSetup paperSize="9" scale="7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7" tint="0.59999389629810485"/>
  </sheetPr>
  <dimension ref="A1:G47"/>
  <sheetViews>
    <sheetView view="pageBreakPreview" zoomScale="80" zoomScaleNormal="100" zoomScaleSheetLayoutView="80" workbookViewId="0">
      <selection activeCell="D22" sqref="D22"/>
    </sheetView>
  </sheetViews>
  <sheetFormatPr defaultRowHeight="11.25" x14ac:dyDescent="0.2"/>
  <cols>
    <col min="1" max="1" width="33.85546875" style="69" customWidth="1"/>
    <col min="2" max="6" width="11.85546875" style="69" customWidth="1"/>
    <col min="7" max="7" width="40.5703125" style="69" customWidth="1"/>
    <col min="8" max="8" width="4.7109375" style="69" customWidth="1"/>
    <col min="9" max="16384" width="9.140625" style="69"/>
  </cols>
  <sheetData>
    <row r="1" spans="1:7" s="527" customFormat="1" ht="17.25" customHeight="1" x14ac:dyDescent="0.2">
      <c r="A1" s="982" t="s">
        <v>1462</v>
      </c>
      <c r="B1" s="982"/>
      <c r="C1" s="982"/>
      <c r="D1" s="528"/>
      <c r="E1" s="528"/>
      <c r="F1" s="528"/>
      <c r="G1" s="638" t="s">
        <v>816</v>
      </c>
    </row>
    <row r="2" spans="1:7" s="527" customFormat="1" ht="15" customHeight="1" x14ac:dyDescent="0.2">
      <c r="A2" s="983" t="s">
        <v>1463</v>
      </c>
      <c r="B2" s="983"/>
      <c r="C2" s="983"/>
      <c r="D2" s="529"/>
      <c r="E2" s="529"/>
      <c r="F2" s="529"/>
      <c r="G2" s="637" t="s">
        <v>1398</v>
      </c>
    </row>
    <row r="3" spans="1:7" s="527" customFormat="1" ht="12.75" customHeight="1" x14ac:dyDescent="0.2">
      <c r="A3" s="983" t="s">
        <v>1399</v>
      </c>
      <c r="B3" s="983"/>
      <c r="C3" s="983"/>
      <c r="D3" s="529"/>
      <c r="E3" s="529"/>
      <c r="F3" s="529"/>
      <c r="G3" s="637" t="s">
        <v>1464</v>
      </c>
    </row>
    <row r="4" spans="1:7" s="527" customFormat="1" ht="12.75" customHeight="1" x14ac:dyDescent="0.2">
      <c r="A4" s="984" t="s">
        <v>148</v>
      </c>
      <c r="B4" s="984"/>
      <c r="C4" s="984"/>
      <c r="D4" s="530"/>
      <c r="E4" s="530"/>
      <c r="F4" s="530"/>
      <c r="G4" s="640" t="s">
        <v>693</v>
      </c>
    </row>
    <row r="5" spans="1:7" s="527" customFormat="1" ht="21.75" customHeight="1" x14ac:dyDescent="0.2">
      <c r="A5" s="973" t="s">
        <v>507</v>
      </c>
      <c r="B5" s="974" t="s">
        <v>1918</v>
      </c>
      <c r="C5" s="974" t="s">
        <v>2107</v>
      </c>
      <c r="D5" s="978" t="s">
        <v>2653</v>
      </c>
      <c r="E5" s="978"/>
      <c r="F5" s="974" t="s">
        <v>3451</v>
      </c>
      <c r="G5" s="974" t="s">
        <v>47</v>
      </c>
    </row>
    <row r="6" spans="1:7" s="527" customFormat="1" ht="45.75" customHeight="1" x14ac:dyDescent="0.2">
      <c r="A6" s="973"/>
      <c r="B6" s="974"/>
      <c r="C6" s="974"/>
      <c r="D6" s="833" t="s">
        <v>3039</v>
      </c>
      <c r="E6" s="833" t="s">
        <v>3450</v>
      </c>
      <c r="F6" s="974"/>
      <c r="G6" s="974"/>
    </row>
    <row r="7" spans="1:7" s="527" customFormat="1" ht="14.25" customHeight="1" x14ac:dyDescent="0.2">
      <c r="A7" s="531" t="s">
        <v>685</v>
      </c>
      <c r="B7" s="531" t="s">
        <v>224</v>
      </c>
      <c r="C7" s="531" t="s">
        <v>345</v>
      </c>
      <c r="D7" s="635" t="s">
        <v>619</v>
      </c>
      <c r="E7" s="655" t="s">
        <v>968</v>
      </c>
      <c r="F7" s="635" t="s">
        <v>655</v>
      </c>
      <c r="G7" s="636" t="s">
        <v>969</v>
      </c>
    </row>
    <row r="8" spans="1:7" s="532" customFormat="1" x14ac:dyDescent="0.2">
      <c r="A8" s="450" t="s">
        <v>541</v>
      </c>
      <c r="B8" s="456">
        <v>167755.97095265999</v>
      </c>
      <c r="C8" s="456">
        <v>175788.72295361999</v>
      </c>
      <c r="D8" s="456">
        <v>221047.26484856001</v>
      </c>
      <c r="E8" s="456">
        <v>158162.69177721001</v>
      </c>
      <c r="F8" s="456">
        <v>182917.87245182999</v>
      </c>
      <c r="G8" s="450" t="s">
        <v>542</v>
      </c>
    </row>
    <row r="9" spans="1:7" s="532" customFormat="1" ht="21" x14ac:dyDescent="0.2">
      <c r="A9" s="524" t="s">
        <v>1401</v>
      </c>
      <c r="B9" s="457">
        <v>124382.2798038</v>
      </c>
      <c r="C9" s="457">
        <v>140026.6133001</v>
      </c>
      <c r="D9" s="457">
        <v>139645.40700623</v>
      </c>
      <c r="E9" s="457">
        <v>106416.59617392</v>
      </c>
      <c r="F9" s="457">
        <v>108221.02968578</v>
      </c>
      <c r="G9" s="524" t="s">
        <v>1402</v>
      </c>
    </row>
    <row r="10" spans="1:7" s="532" customFormat="1" x14ac:dyDescent="0.2">
      <c r="A10" s="452" t="s">
        <v>1915</v>
      </c>
      <c r="B10" s="458" t="s">
        <v>659</v>
      </c>
      <c r="C10" s="458" t="s">
        <v>659</v>
      </c>
      <c r="D10" s="458" t="s">
        <v>659</v>
      </c>
      <c r="E10" s="458" t="s">
        <v>659</v>
      </c>
      <c r="F10" s="458">
        <v>13449.91416063</v>
      </c>
      <c r="G10" s="452" t="s">
        <v>840</v>
      </c>
    </row>
    <row r="11" spans="1:7" s="532" customFormat="1" x14ac:dyDescent="0.2">
      <c r="A11" s="452" t="s">
        <v>1403</v>
      </c>
      <c r="B11" s="458">
        <v>50703.661749359999</v>
      </c>
      <c r="C11" s="458">
        <v>58678.559075539997</v>
      </c>
      <c r="D11" s="458">
        <v>54118.88675713</v>
      </c>
      <c r="E11" s="458">
        <v>42903.619688719999</v>
      </c>
      <c r="F11" s="458">
        <v>40116.321365980002</v>
      </c>
      <c r="G11" s="452" t="s">
        <v>841</v>
      </c>
    </row>
    <row r="12" spans="1:7" s="532" customFormat="1" x14ac:dyDescent="0.2">
      <c r="A12" s="452" t="s">
        <v>1404</v>
      </c>
      <c r="B12" s="458">
        <v>43167.23523464</v>
      </c>
      <c r="C12" s="458">
        <v>47125.963277800001</v>
      </c>
      <c r="D12" s="458">
        <v>43915.411755970003</v>
      </c>
      <c r="E12" s="458">
        <v>34045.400448569999</v>
      </c>
      <c r="F12" s="458">
        <v>32554.446708060001</v>
      </c>
      <c r="G12" s="452" t="s">
        <v>784</v>
      </c>
    </row>
    <row r="13" spans="1:7" s="532" customFormat="1" x14ac:dyDescent="0.2">
      <c r="A13" s="452" t="s">
        <v>1405</v>
      </c>
      <c r="B13" s="458">
        <v>47.746829669999997</v>
      </c>
      <c r="C13" s="458">
        <v>103.76768285999999</v>
      </c>
      <c r="D13" s="458">
        <v>139.96199845000001</v>
      </c>
      <c r="E13" s="458">
        <v>123.87088629</v>
      </c>
      <c r="F13" s="458">
        <v>46.139116719999997</v>
      </c>
      <c r="G13" s="452" t="s">
        <v>769</v>
      </c>
    </row>
    <row r="14" spans="1:7" s="532" customFormat="1" x14ac:dyDescent="0.2">
      <c r="A14" s="451" t="s">
        <v>1406</v>
      </c>
      <c r="B14" s="457">
        <v>3914.9762314700001</v>
      </c>
      <c r="C14" s="457">
        <v>3846.3404369499999</v>
      </c>
      <c r="D14" s="457">
        <v>9411.9618012200008</v>
      </c>
      <c r="E14" s="457">
        <v>8459.9581174800005</v>
      </c>
      <c r="F14" s="457">
        <v>4222.3663658699998</v>
      </c>
      <c r="G14" s="451" t="s">
        <v>17</v>
      </c>
    </row>
    <row r="15" spans="1:7" s="532" customFormat="1" ht="21" x14ac:dyDescent="0.2">
      <c r="A15" s="451" t="s">
        <v>1407</v>
      </c>
      <c r="B15" s="457">
        <v>3087.21391739</v>
      </c>
      <c r="C15" s="457">
        <v>6126.1665165699997</v>
      </c>
      <c r="D15" s="457">
        <v>2412.64844111</v>
      </c>
      <c r="E15" s="457">
        <v>1760.97458581</v>
      </c>
      <c r="F15" s="457">
        <v>1641.31380018</v>
      </c>
      <c r="G15" s="451" t="s">
        <v>647</v>
      </c>
    </row>
    <row r="16" spans="1:7" s="532" customFormat="1" x14ac:dyDescent="0.2">
      <c r="A16" s="451" t="s">
        <v>474</v>
      </c>
      <c r="B16" s="457">
        <v>36371.500999999997</v>
      </c>
      <c r="C16" s="457">
        <v>25789.602699999999</v>
      </c>
      <c r="D16" s="457">
        <v>69577.247600000002</v>
      </c>
      <c r="E16" s="457">
        <v>41525.162900000003</v>
      </c>
      <c r="F16" s="457">
        <v>68833.162599999996</v>
      </c>
      <c r="G16" s="451" t="s">
        <v>1408</v>
      </c>
    </row>
    <row r="17" spans="1:7" s="532" customFormat="1" x14ac:dyDescent="0.2">
      <c r="A17" s="450" t="s">
        <v>125</v>
      </c>
      <c r="B17" s="456">
        <v>163061.89369922999</v>
      </c>
      <c r="C17" s="456">
        <v>171191.55258528999</v>
      </c>
      <c r="D17" s="456">
        <v>216038.37345511001</v>
      </c>
      <c r="E17" s="456">
        <v>153468.92795027999</v>
      </c>
      <c r="F17" s="456">
        <v>196892.69868860001</v>
      </c>
      <c r="G17" s="450" t="s">
        <v>628</v>
      </c>
    </row>
    <row r="18" spans="1:7" s="532" customFormat="1" ht="22.5" x14ac:dyDescent="0.2">
      <c r="A18" s="452" t="s">
        <v>1409</v>
      </c>
      <c r="B18" s="458">
        <v>5853.6240956000001</v>
      </c>
      <c r="C18" s="458">
        <v>7246.9656738599997</v>
      </c>
      <c r="D18" s="458">
        <v>8001.2618404200002</v>
      </c>
      <c r="E18" s="458">
        <v>5633.44355954</v>
      </c>
      <c r="F18" s="458">
        <v>6012.0532237699999</v>
      </c>
      <c r="G18" s="452" t="s">
        <v>157</v>
      </c>
    </row>
    <row r="19" spans="1:7" s="532" customFormat="1" x14ac:dyDescent="0.2">
      <c r="A19" s="452" t="s">
        <v>101</v>
      </c>
      <c r="B19" s="458">
        <v>434.07436036000001</v>
      </c>
      <c r="C19" s="458">
        <v>208.68826172999999</v>
      </c>
      <c r="D19" s="458">
        <v>250.29676900999999</v>
      </c>
      <c r="E19" s="458">
        <v>156.44319417</v>
      </c>
      <c r="F19" s="458">
        <v>559.38525946000004</v>
      </c>
      <c r="G19" s="452" t="s">
        <v>51</v>
      </c>
    </row>
    <row r="20" spans="1:7" s="532" customFormat="1" ht="33.75" x14ac:dyDescent="0.2">
      <c r="A20" s="452" t="s">
        <v>1410</v>
      </c>
      <c r="B20" s="458">
        <v>5915.0745327499999</v>
      </c>
      <c r="C20" s="458">
        <v>5590.2510836199999</v>
      </c>
      <c r="D20" s="458">
        <v>6872.0632156800002</v>
      </c>
      <c r="E20" s="458">
        <v>5353.3481132500001</v>
      </c>
      <c r="F20" s="458">
        <v>6084.7253264199999</v>
      </c>
      <c r="G20" s="452" t="s">
        <v>344</v>
      </c>
    </row>
    <row r="21" spans="1:7" s="532" customFormat="1" x14ac:dyDescent="0.2">
      <c r="A21" s="452" t="s">
        <v>48</v>
      </c>
      <c r="B21" s="458">
        <v>57809.059736379997</v>
      </c>
      <c r="C21" s="458">
        <v>61339.671611780002</v>
      </c>
      <c r="D21" s="458">
        <v>75130.959475580006</v>
      </c>
      <c r="E21" s="458">
        <v>58693.122028580001</v>
      </c>
      <c r="F21" s="458">
        <v>80289.56193471</v>
      </c>
      <c r="G21" s="452" t="s">
        <v>49</v>
      </c>
    </row>
    <row r="22" spans="1:7" s="532" customFormat="1" x14ac:dyDescent="0.2">
      <c r="A22" s="452" t="s">
        <v>375</v>
      </c>
      <c r="B22" s="458">
        <v>11168.414780810001</v>
      </c>
      <c r="C22" s="458">
        <v>3032.9001412699999</v>
      </c>
      <c r="D22" s="458">
        <v>3439.7076983000002</v>
      </c>
      <c r="E22" s="458">
        <v>2438.04506868</v>
      </c>
      <c r="F22" s="458">
        <v>4792.2830972900001</v>
      </c>
      <c r="G22" s="452" t="s">
        <v>376</v>
      </c>
    </row>
    <row r="23" spans="1:7" s="532" customFormat="1" ht="22.5" x14ac:dyDescent="0.2">
      <c r="A23" s="452" t="s">
        <v>1411</v>
      </c>
      <c r="B23" s="458">
        <v>7775.05075012</v>
      </c>
      <c r="C23" s="458">
        <v>7946.76731251</v>
      </c>
      <c r="D23" s="458">
        <v>15432.80607474</v>
      </c>
      <c r="E23" s="458">
        <v>11512.527801730001</v>
      </c>
      <c r="F23" s="458">
        <v>10471.89100277</v>
      </c>
      <c r="G23" s="452" t="s">
        <v>34</v>
      </c>
    </row>
    <row r="24" spans="1:7" s="532" customFormat="1" x14ac:dyDescent="0.2">
      <c r="A24" s="452" t="s">
        <v>66</v>
      </c>
      <c r="B24" s="458">
        <v>21361.439143970001</v>
      </c>
      <c r="C24" s="458">
        <v>24318.78997835</v>
      </c>
      <c r="D24" s="458">
        <v>31603.278330770001</v>
      </c>
      <c r="E24" s="458">
        <v>21255.700736179999</v>
      </c>
      <c r="F24" s="458">
        <v>38988.705022959999</v>
      </c>
      <c r="G24" s="452" t="s">
        <v>588</v>
      </c>
    </row>
    <row r="25" spans="1:7" s="532" customFormat="1" ht="22.5" x14ac:dyDescent="0.2">
      <c r="A25" s="452" t="s">
        <v>515</v>
      </c>
      <c r="B25" s="458">
        <v>7380.3337532699998</v>
      </c>
      <c r="C25" s="458">
        <v>7656.64631921</v>
      </c>
      <c r="D25" s="458">
        <v>9608.0686118699996</v>
      </c>
      <c r="E25" s="458">
        <v>7609.79738679</v>
      </c>
      <c r="F25" s="458">
        <v>7523.73426526</v>
      </c>
      <c r="G25" s="452" t="s">
        <v>598</v>
      </c>
    </row>
    <row r="26" spans="1:7" s="532" customFormat="1" ht="22.5" x14ac:dyDescent="0.2">
      <c r="A26" s="452" t="s">
        <v>1412</v>
      </c>
      <c r="B26" s="458">
        <v>480.78850353000001</v>
      </c>
      <c r="C26" s="458">
        <v>513.72662616000002</v>
      </c>
      <c r="D26" s="458">
        <v>2261.4502994099998</v>
      </c>
      <c r="E26" s="458">
        <v>1300.6287537799999</v>
      </c>
      <c r="F26" s="458">
        <v>5704.8859057400005</v>
      </c>
      <c r="G26" s="452" t="s">
        <v>437</v>
      </c>
    </row>
    <row r="27" spans="1:7" s="532" customFormat="1" ht="56.25" x14ac:dyDescent="0.2">
      <c r="A27" s="452" t="s">
        <v>852</v>
      </c>
      <c r="B27" s="458">
        <v>2426.23618863</v>
      </c>
      <c r="C27" s="458">
        <v>2625.7164923</v>
      </c>
      <c r="D27" s="458">
        <v>3329.9169035099999</v>
      </c>
      <c r="E27" s="458">
        <v>2142.4227760099998</v>
      </c>
      <c r="F27" s="458">
        <v>3352.7749464399999</v>
      </c>
      <c r="G27" s="452" t="s">
        <v>1413</v>
      </c>
    </row>
    <row r="28" spans="1:7" s="532" customFormat="1" ht="22.5" x14ac:dyDescent="0.2">
      <c r="A28" s="452" t="s">
        <v>1414</v>
      </c>
      <c r="B28" s="458">
        <v>515.85055893000003</v>
      </c>
      <c r="C28" s="458">
        <v>1795.5876286099999</v>
      </c>
      <c r="D28" s="458">
        <v>551.63087853000002</v>
      </c>
      <c r="E28" s="458">
        <v>423.33212486999997</v>
      </c>
      <c r="F28" s="458">
        <v>572.80330795999998</v>
      </c>
      <c r="G28" s="452" t="s">
        <v>1415</v>
      </c>
    </row>
    <row r="29" spans="1:7" s="532" customFormat="1" x14ac:dyDescent="0.2">
      <c r="A29" s="452" t="s">
        <v>264</v>
      </c>
      <c r="B29" s="458">
        <v>9965.4399546299992</v>
      </c>
      <c r="C29" s="458">
        <v>11337.50646787</v>
      </c>
      <c r="D29" s="458">
        <v>16655.562154309999</v>
      </c>
      <c r="E29" s="458">
        <v>8293.2794064299997</v>
      </c>
      <c r="F29" s="458">
        <v>14961.31325979</v>
      </c>
      <c r="G29" s="452" t="s">
        <v>1416</v>
      </c>
    </row>
    <row r="30" spans="1:7" s="532" customFormat="1" x14ac:dyDescent="0.2">
      <c r="A30" s="452" t="s">
        <v>740</v>
      </c>
      <c r="B30" s="458">
        <v>2429.42335899</v>
      </c>
      <c r="C30" s="458">
        <v>3371.2003015499999</v>
      </c>
      <c r="D30" s="458">
        <v>4658.5338034599999</v>
      </c>
      <c r="E30" s="458">
        <v>3562.3072792799999</v>
      </c>
      <c r="F30" s="458">
        <v>8056.5100002400004</v>
      </c>
      <c r="G30" s="452" t="s">
        <v>1417</v>
      </c>
    </row>
    <row r="31" spans="1:7" s="532" customFormat="1" x14ac:dyDescent="0.2">
      <c r="A31" s="452" t="s">
        <v>1418</v>
      </c>
      <c r="B31" s="458">
        <v>6.6255812599999997</v>
      </c>
      <c r="C31" s="458">
        <v>23.951586469999999</v>
      </c>
      <c r="D31" s="458">
        <v>210.27839951999999</v>
      </c>
      <c r="E31" s="458">
        <v>202.17872098999999</v>
      </c>
      <c r="F31" s="458">
        <v>98.110044310000006</v>
      </c>
      <c r="G31" s="452" t="s">
        <v>1419</v>
      </c>
    </row>
    <row r="32" spans="1:7" s="532" customFormat="1" x14ac:dyDescent="0.2">
      <c r="A32" s="452" t="s">
        <v>676</v>
      </c>
      <c r="B32" s="458">
        <v>29540.4584</v>
      </c>
      <c r="C32" s="458">
        <v>34183.183100000002</v>
      </c>
      <c r="D32" s="458">
        <v>38032.559000000001</v>
      </c>
      <c r="E32" s="458">
        <v>24892.350999999999</v>
      </c>
      <c r="F32" s="458">
        <v>9423.9620914799998</v>
      </c>
      <c r="G32" s="452" t="s">
        <v>1420</v>
      </c>
    </row>
    <row r="33" spans="1:7" s="532" customFormat="1" x14ac:dyDescent="0.2">
      <c r="A33" s="450" t="s">
        <v>846</v>
      </c>
      <c r="B33" s="456">
        <v>2276.5790175799998</v>
      </c>
      <c r="C33" s="456">
        <v>2993.7089444399999</v>
      </c>
      <c r="D33" s="456">
        <v>2697.12657339</v>
      </c>
      <c r="E33" s="456">
        <v>1898.0227814899999</v>
      </c>
      <c r="F33" s="456">
        <v>1908.87978733</v>
      </c>
      <c r="G33" s="450" t="s">
        <v>730</v>
      </c>
    </row>
    <row r="34" spans="1:7" s="532" customFormat="1" ht="18.75" customHeight="1" x14ac:dyDescent="0.2">
      <c r="A34" s="451" t="s">
        <v>1421</v>
      </c>
      <c r="B34" s="457">
        <v>3201.6030000000001</v>
      </c>
      <c r="C34" s="457">
        <v>3462.36</v>
      </c>
      <c r="D34" s="457">
        <v>4060.346998</v>
      </c>
      <c r="E34" s="457">
        <v>2766.1302740000001</v>
      </c>
      <c r="F34" s="457">
        <v>3736.1803799999998</v>
      </c>
      <c r="G34" s="451" t="s">
        <v>1422</v>
      </c>
    </row>
    <row r="35" spans="1:7" s="532" customFormat="1" ht="18.75" customHeight="1" x14ac:dyDescent="0.2">
      <c r="A35" s="451" t="s">
        <v>1423</v>
      </c>
      <c r="B35" s="457">
        <v>925.02398242000004</v>
      </c>
      <c r="C35" s="457">
        <v>468.65105555999997</v>
      </c>
      <c r="D35" s="457">
        <v>1363.22042461</v>
      </c>
      <c r="E35" s="457">
        <v>868.10749251000004</v>
      </c>
      <c r="F35" s="457">
        <v>1827.30059267</v>
      </c>
      <c r="G35" s="451" t="s">
        <v>1424</v>
      </c>
    </row>
    <row r="36" spans="1:7" s="532" customFormat="1" ht="33.75" x14ac:dyDescent="0.2">
      <c r="A36" s="450" t="s">
        <v>870</v>
      </c>
      <c r="B36" s="456">
        <v>8401.7855600000003</v>
      </c>
      <c r="C36" s="456">
        <v>730.36908700000004</v>
      </c>
      <c r="D36" s="456">
        <v>1110.2537950000001</v>
      </c>
      <c r="E36" s="456">
        <v>470.519499</v>
      </c>
      <c r="F36" s="456">
        <v>2209.9214517099999</v>
      </c>
      <c r="G36" s="450" t="s">
        <v>845</v>
      </c>
    </row>
    <row r="37" spans="1:7" s="532" customFormat="1" ht="18.75" customHeight="1" x14ac:dyDescent="0.2">
      <c r="A37" s="451" t="s">
        <v>1427</v>
      </c>
      <c r="B37" s="457">
        <v>8422.0869999999995</v>
      </c>
      <c r="C37" s="457">
        <v>744.51099999999997</v>
      </c>
      <c r="D37" s="457">
        <v>1222.6500000000001</v>
      </c>
      <c r="E37" s="457">
        <v>572.94362000000001</v>
      </c>
      <c r="F37" s="457">
        <v>2245.21245671</v>
      </c>
      <c r="G37" s="451" t="s">
        <v>1428</v>
      </c>
    </row>
    <row r="38" spans="1:7" s="532" customFormat="1" ht="21" x14ac:dyDescent="0.2">
      <c r="A38" s="451" t="s">
        <v>1425</v>
      </c>
      <c r="B38" s="457">
        <v>20.301439999999999</v>
      </c>
      <c r="C38" s="457">
        <v>14.141913000000001</v>
      </c>
      <c r="D38" s="457">
        <v>112.39620499999999</v>
      </c>
      <c r="E38" s="457">
        <v>102.424121</v>
      </c>
      <c r="F38" s="457">
        <v>35.291004999999998</v>
      </c>
      <c r="G38" s="451" t="s">
        <v>1426</v>
      </c>
    </row>
    <row r="39" spans="1:7" s="532" customFormat="1" ht="22.5" x14ac:dyDescent="0.2">
      <c r="A39" s="450" t="s">
        <v>956</v>
      </c>
      <c r="B39" s="456">
        <v>-5984.2873241500001</v>
      </c>
      <c r="C39" s="456">
        <v>873.09233688999996</v>
      </c>
      <c r="D39" s="456">
        <v>1201.5110250600001</v>
      </c>
      <c r="E39" s="456">
        <v>2325.2215464400001</v>
      </c>
      <c r="F39" s="456">
        <v>-18093.627475810001</v>
      </c>
      <c r="G39" s="450" t="s">
        <v>847</v>
      </c>
    </row>
    <row r="40" spans="1:7" s="532" customFormat="1" ht="33.75" x14ac:dyDescent="0.2">
      <c r="A40" s="450" t="s">
        <v>732</v>
      </c>
      <c r="B40" s="456">
        <v>5984.2873241500001</v>
      </c>
      <c r="C40" s="456">
        <v>-873.09233688999996</v>
      </c>
      <c r="D40" s="456">
        <v>-1201.5110250600001</v>
      </c>
      <c r="E40" s="456">
        <v>-2325.2215464400001</v>
      </c>
      <c r="F40" s="456">
        <v>18093.627475810001</v>
      </c>
      <c r="G40" s="450" t="s">
        <v>1708</v>
      </c>
    </row>
    <row r="41" spans="1:7" s="532" customFormat="1" ht="18.75" customHeight="1" x14ac:dyDescent="0.2">
      <c r="A41" s="525" t="s">
        <v>626</v>
      </c>
      <c r="B41" s="459">
        <v>5984.2873241500001</v>
      </c>
      <c r="C41" s="459">
        <v>-873.09233688999996</v>
      </c>
      <c r="D41" s="459">
        <v>-1201.5110250600001</v>
      </c>
      <c r="E41" s="459">
        <v>-2325.2215464400001</v>
      </c>
      <c r="F41" s="459">
        <v>18093.627475810001</v>
      </c>
      <c r="G41" s="525" t="s">
        <v>1429</v>
      </c>
    </row>
    <row r="42" spans="1:7" s="532" customFormat="1" ht="18.75" customHeight="1" x14ac:dyDescent="0.2">
      <c r="A42" s="452" t="s">
        <v>1430</v>
      </c>
      <c r="B42" s="458">
        <v>6977.8112941500003</v>
      </c>
      <c r="C42" s="458">
        <v>5686.4667771100003</v>
      </c>
      <c r="D42" s="458">
        <v>5361.2779449400005</v>
      </c>
      <c r="E42" s="458">
        <v>3304.0284535599999</v>
      </c>
      <c r="F42" s="458">
        <v>21866.833975810001</v>
      </c>
      <c r="G42" s="526" t="s">
        <v>1431</v>
      </c>
    </row>
    <row r="43" spans="1:7" s="532" customFormat="1" ht="18.75" customHeight="1" x14ac:dyDescent="0.2">
      <c r="A43" s="452" t="s">
        <v>1432</v>
      </c>
      <c r="B43" s="458">
        <v>993.52396999999996</v>
      </c>
      <c r="C43" s="458">
        <v>6559.5591139999997</v>
      </c>
      <c r="D43" s="458">
        <v>6562.7889699999996</v>
      </c>
      <c r="E43" s="458">
        <v>5629.25</v>
      </c>
      <c r="F43" s="458">
        <v>3773.2064999999998</v>
      </c>
      <c r="G43" s="452" t="s">
        <v>1433</v>
      </c>
    </row>
    <row r="44" spans="1:7" s="532" customFormat="1" ht="18.75" customHeight="1" x14ac:dyDescent="0.2">
      <c r="A44" s="525" t="s">
        <v>279</v>
      </c>
      <c r="B44" s="460" t="s">
        <v>659</v>
      </c>
      <c r="C44" s="460" t="s">
        <v>659</v>
      </c>
      <c r="D44" s="460" t="s">
        <v>659</v>
      </c>
      <c r="E44" s="460" t="s">
        <v>659</v>
      </c>
      <c r="F44" s="460" t="s">
        <v>659</v>
      </c>
      <c r="G44" s="525" t="s">
        <v>1434</v>
      </c>
    </row>
    <row r="45" spans="1:7" s="532" customFormat="1" ht="18.75" customHeigh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3" right="0.18" top="0.33" bottom="0.4" header="0.34" footer="0.42"/>
  <pageSetup paperSize="9"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7" tint="0.59999389629810485"/>
  </sheetPr>
  <dimension ref="A1:G47"/>
  <sheetViews>
    <sheetView view="pageBreakPreview" zoomScaleSheetLayoutView="100" workbookViewId="0">
      <selection activeCell="C26" sqref="C26"/>
    </sheetView>
  </sheetViews>
  <sheetFormatPr defaultRowHeight="11.25" x14ac:dyDescent="0.2"/>
  <cols>
    <col min="1" max="1" width="31.5703125" style="69" customWidth="1"/>
    <col min="2" max="6" width="11.28515625" style="69" customWidth="1"/>
    <col min="7" max="7" width="30.7109375" style="69" customWidth="1"/>
    <col min="8" max="8" width="4.7109375" style="69" customWidth="1"/>
    <col min="9" max="16384" width="9.140625" style="69"/>
  </cols>
  <sheetData>
    <row r="1" spans="1:7" s="527" customFormat="1" ht="17.25" customHeight="1" x14ac:dyDescent="0.2">
      <c r="A1" s="982" t="s">
        <v>1465</v>
      </c>
      <c r="B1" s="982"/>
      <c r="C1" s="982"/>
      <c r="D1" s="528"/>
      <c r="E1" s="528"/>
      <c r="F1" s="528"/>
      <c r="G1" s="638" t="s">
        <v>831</v>
      </c>
    </row>
    <row r="2" spans="1:7" s="527" customFormat="1" ht="15" customHeight="1" x14ac:dyDescent="0.2">
      <c r="A2" s="983" t="s">
        <v>1466</v>
      </c>
      <c r="B2" s="983"/>
      <c r="C2" s="983"/>
      <c r="D2" s="529"/>
      <c r="E2" s="529"/>
      <c r="F2" s="529"/>
      <c r="G2" s="637" t="s">
        <v>1398</v>
      </c>
    </row>
    <row r="3" spans="1:7" s="527" customFormat="1" ht="12.75" customHeight="1" x14ac:dyDescent="0.2">
      <c r="A3" s="983" t="s">
        <v>1399</v>
      </c>
      <c r="B3" s="983"/>
      <c r="C3" s="983"/>
      <c r="D3" s="529"/>
      <c r="E3" s="529"/>
      <c r="F3" s="529"/>
      <c r="G3" s="637" t="s">
        <v>1467</v>
      </c>
    </row>
    <row r="4" spans="1:7" s="527" customFormat="1" ht="12.75" customHeight="1" x14ac:dyDescent="0.2">
      <c r="A4" s="984" t="s">
        <v>148</v>
      </c>
      <c r="B4" s="984"/>
      <c r="C4" s="984"/>
      <c r="D4" s="530"/>
      <c r="E4" s="530"/>
      <c r="F4" s="530"/>
      <c r="G4" s="640" t="s">
        <v>693</v>
      </c>
    </row>
    <row r="5" spans="1:7" s="527" customFormat="1" ht="18.75" customHeight="1" x14ac:dyDescent="0.2">
      <c r="A5" s="973" t="s">
        <v>507</v>
      </c>
      <c r="B5" s="974" t="s">
        <v>1918</v>
      </c>
      <c r="C5" s="974" t="s">
        <v>2107</v>
      </c>
      <c r="D5" s="978" t="s">
        <v>2653</v>
      </c>
      <c r="E5" s="978"/>
      <c r="F5" s="974" t="s">
        <v>3451</v>
      </c>
      <c r="G5" s="974" t="s">
        <v>47</v>
      </c>
    </row>
    <row r="6" spans="1:7" s="527" customFormat="1" ht="47.25" customHeight="1" x14ac:dyDescent="0.2">
      <c r="A6" s="973"/>
      <c r="B6" s="974"/>
      <c r="C6" s="974"/>
      <c r="D6" s="833" t="s">
        <v>3039</v>
      </c>
      <c r="E6" s="833" t="s">
        <v>3450</v>
      </c>
      <c r="F6" s="974"/>
      <c r="G6" s="974"/>
    </row>
    <row r="7" spans="1:7" s="527" customFormat="1" ht="14.25" customHeight="1" x14ac:dyDescent="0.2">
      <c r="A7" s="531" t="s">
        <v>685</v>
      </c>
      <c r="B7" s="531" t="s">
        <v>224</v>
      </c>
      <c r="C7" s="531" t="s">
        <v>345</v>
      </c>
      <c r="D7" s="635" t="s">
        <v>619</v>
      </c>
      <c r="E7" s="681" t="s">
        <v>968</v>
      </c>
      <c r="F7" s="681" t="s">
        <v>655</v>
      </c>
      <c r="G7" s="681" t="s">
        <v>969</v>
      </c>
    </row>
    <row r="8" spans="1:7" s="532" customFormat="1" x14ac:dyDescent="0.2">
      <c r="A8" s="450" t="s">
        <v>541</v>
      </c>
      <c r="B8" s="456">
        <v>199338.00242054</v>
      </c>
      <c r="C8" s="456">
        <v>212474.87813381999</v>
      </c>
      <c r="D8" s="456">
        <v>257878.13765016</v>
      </c>
      <c r="E8" s="456">
        <v>204716.43983111999</v>
      </c>
      <c r="F8" s="456">
        <v>266281.42040309001</v>
      </c>
      <c r="G8" s="450" t="s">
        <v>542</v>
      </c>
    </row>
    <row r="9" spans="1:7" s="532" customFormat="1" ht="21" x14ac:dyDescent="0.2">
      <c r="A9" s="524" t="s">
        <v>1401</v>
      </c>
      <c r="B9" s="457">
        <v>101701.6554415</v>
      </c>
      <c r="C9" s="457">
        <v>111167.24274887001</v>
      </c>
      <c r="D9" s="457">
        <v>114576.12726266999</v>
      </c>
      <c r="E9" s="457">
        <v>90758.692865780002</v>
      </c>
      <c r="F9" s="457">
        <v>123399.18661783</v>
      </c>
      <c r="G9" s="524" t="s">
        <v>1402</v>
      </c>
    </row>
    <row r="10" spans="1:7" s="532" customFormat="1" x14ac:dyDescent="0.2">
      <c r="A10" s="452" t="s">
        <v>1915</v>
      </c>
      <c r="B10" s="458" t="s">
        <v>659</v>
      </c>
      <c r="C10" s="458" t="s">
        <v>659</v>
      </c>
      <c r="D10" s="458" t="s">
        <v>659</v>
      </c>
      <c r="E10" s="458" t="s">
        <v>659</v>
      </c>
      <c r="F10" s="458">
        <v>10183.1084567</v>
      </c>
      <c r="G10" s="452" t="s">
        <v>840</v>
      </c>
    </row>
    <row r="11" spans="1:7" s="532" customFormat="1" x14ac:dyDescent="0.2">
      <c r="A11" s="452" t="s">
        <v>1403</v>
      </c>
      <c r="B11" s="458">
        <v>28425.191699210001</v>
      </c>
      <c r="C11" s="458">
        <v>30046.57987338</v>
      </c>
      <c r="D11" s="458">
        <v>29622.184453149999</v>
      </c>
      <c r="E11" s="458">
        <v>24533.913063470001</v>
      </c>
      <c r="F11" s="458">
        <v>27491.95902165</v>
      </c>
      <c r="G11" s="452" t="s">
        <v>841</v>
      </c>
    </row>
    <row r="12" spans="1:7" s="532" customFormat="1" x14ac:dyDescent="0.2">
      <c r="A12" s="452" t="s">
        <v>1404</v>
      </c>
      <c r="B12" s="458">
        <v>21454.205823019998</v>
      </c>
      <c r="C12" s="458">
        <v>22076.939377210001</v>
      </c>
      <c r="D12" s="458">
        <v>24369.809882910002</v>
      </c>
      <c r="E12" s="458">
        <v>19977.74884557</v>
      </c>
      <c r="F12" s="458">
        <v>21622.33263529</v>
      </c>
      <c r="G12" s="452" t="s">
        <v>784</v>
      </c>
    </row>
    <row r="13" spans="1:7" s="532" customFormat="1" x14ac:dyDescent="0.2">
      <c r="A13" s="452" t="s">
        <v>1405</v>
      </c>
      <c r="B13" s="458">
        <v>19657.238611950001</v>
      </c>
      <c r="C13" s="458">
        <v>22796.049413870001</v>
      </c>
      <c r="D13" s="458">
        <v>22668.045502969999</v>
      </c>
      <c r="E13" s="458">
        <v>18195.516261690002</v>
      </c>
      <c r="F13" s="458">
        <v>35633.013491600002</v>
      </c>
      <c r="G13" s="452" t="s">
        <v>769</v>
      </c>
    </row>
    <row r="14" spans="1:7" s="532" customFormat="1" x14ac:dyDescent="0.2">
      <c r="A14" s="451" t="s">
        <v>1406</v>
      </c>
      <c r="B14" s="457">
        <v>2584.0639460000002</v>
      </c>
      <c r="C14" s="457">
        <v>1901.9334821899999</v>
      </c>
      <c r="D14" s="457">
        <v>1986.85400379</v>
      </c>
      <c r="E14" s="457">
        <v>1446.6453281700001</v>
      </c>
      <c r="F14" s="457">
        <v>1686.83129616</v>
      </c>
      <c r="G14" s="451" t="s">
        <v>17</v>
      </c>
    </row>
    <row r="15" spans="1:7" s="532" customFormat="1" ht="21" x14ac:dyDescent="0.2">
      <c r="A15" s="451" t="s">
        <v>1407</v>
      </c>
      <c r="B15" s="457">
        <v>2744.7590330399998</v>
      </c>
      <c r="C15" s="457">
        <v>3193.5269144600002</v>
      </c>
      <c r="D15" s="457">
        <v>4774.4303836999998</v>
      </c>
      <c r="E15" s="457">
        <v>4051.5756371699999</v>
      </c>
      <c r="F15" s="457">
        <v>5326.7993890999996</v>
      </c>
      <c r="G15" s="451" t="s">
        <v>647</v>
      </c>
    </row>
    <row r="16" spans="1:7" s="532" customFormat="1" x14ac:dyDescent="0.2">
      <c r="A16" s="451" t="s">
        <v>474</v>
      </c>
      <c r="B16" s="457">
        <v>92307.524000000005</v>
      </c>
      <c r="C16" s="457">
        <v>96212.174988300001</v>
      </c>
      <c r="D16" s="457">
        <v>136540.726</v>
      </c>
      <c r="E16" s="457">
        <v>108459.526</v>
      </c>
      <c r="F16" s="457">
        <v>135868.60310000001</v>
      </c>
      <c r="G16" s="451" t="s">
        <v>1408</v>
      </c>
    </row>
    <row r="17" spans="1:7" s="532" customFormat="1" x14ac:dyDescent="0.2">
      <c r="A17" s="450" t="s">
        <v>125</v>
      </c>
      <c r="B17" s="456">
        <v>199917.28522228001</v>
      </c>
      <c r="C17" s="456">
        <v>215691.07899754</v>
      </c>
      <c r="D17" s="456">
        <v>259538.86022726999</v>
      </c>
      <c r="E17" s="456">
        <v>200410.36756961999</v>
      </c>
      <c r="F17" s="456">
        <v>262463.16110560001</v>
      </c>
      <c r="G17" s="450" t="s">
        <v>628</v>
      </c>
    </row>
    <row r="18" spans="1:7" s="532" customFormat="1" ht="22.5" x14ac:dyDescent="0.2">
      <c r="A18" s="452" t="s">
        <v>1409</v>
      </c>
      <c r="B18" s="458">
        <v>10241.789962839999</v>
      </c>
      <c r="C18" s="458">
        <v>10233.43496753</v>
      </c>
      <c r="D18" s="458">
        <v>12110.743381280001</v>
      </c>
      <c r="E18" s="458">
        <v>9287.1395026400005</v>
      </c>
      <c r="F18" s="458">
        <v>10534.32657943</v>
      </c>
      <c r="G18" s="452" t="s">
        <v>157</v>
      </c>
    </row>
    <row r="19" spans="1:7" s="532" customFormat="1" x14ac:dyDescent="0.2">
      <c r="A19" s="452" t="s">
        <v>101</v>
      </c>
      <c r="B19" s="458">
        <v>749.41312963999997</v>
      </c>
      <c r="C19" s="458">
        <v>515.44069640999999</v>
      </c>
      <c r="D19" s="458">
        <v>615.58883990000004</v>
      </c>
      <c r="E19" s="458">
        <v>459.74814289</v>
      </c>
      <c r="F19" s="458">
        <v>631.95756005999999</v>
      </c>
      <c r="G19" s="452" t="s">
        <v>51</v>
      </c>
    </row>
    <row r="20" spans="1:7" s="532" customFormat="1" ht="45" x14ac:dyDescent="0.2">
      <c r="A20" s="452" t="s">
        <v>1410</v>
      </c>
      <c r="B20" s="458">
        <v>7585.2657134999999</v>
      </c>
      <c r="C20" s="458">
        <v>6500.24503181</v>
      </c>
      <c r="D20" s="458">
        <v>7180.1191086500003</v>
      </c>
      <c r="E20" s="458">
        <v>5410.2614163999997</v>
      </c>
      <c r="F20" s="458">
        <v>7089.5084985800004</v>
      </c>
      <c r="G20" s="452" t="s">
        <v>344</v>
      </c>
    </row>
    <row r="21" spans="1:7" s="532" customFormat="1" x14ac:dyDescent="0.2">
      <c r="A21" s="452" t="s">
        <v>48</v>
      </c>
      <c r="B21" s="458">
        <v>63424.055074229997</v>
      </c>
      <c r="C21" s="458">
        <v>68761.501749489995</v>
      </c>
      <c r="D21" s="458">
        <v>84364.963562959994</v>
      </c>
      <c r="E21" s="458">
        <v>68404.546457320001</v>
      </c>
      <c r="F21" s="458">
        <v>90630.461311930005</v>
      </c>
      <c r="G21" s="452" t="s">
        <v>49</v>
      </c>
    </row>
    <row r="22" spans="1:7" s="532" customFormat="1" x14ac:dyDescent="0.2">
      <c r="A22" s="452" t="s">
        <v>375</v>
      </c>
      <c r="B22" s="458">
        <v>17385.018864810001</v>
      </c>
      <c r="C22" s="458">
        <v>6730.7412307900004</v>
      </c>
      <c r="D22" s="458">
        <v>11145.155646949999</v>
      </c>
      <c r="E22" s="458">
        <v>6810.8279787000001</v>
      </c>
      <c r="F22" s="458">
        <v>13077.385319450001</v>
      </c>
      <c r="G22" s="452" t="s">
        <v>376</v>
      </c>
    </row>
    <row r="23" spans="1:7" s="532" customFormat="1" ht="22.5" x14ac:dyDescent="0.2">
      <c r="A23" s="452" t="s">
        <v>1411</v>
      </c>
      <c r="B23" s="458">
        <v>8986.2118741600007</v>
      </c>
      <c r="C23" s="458">
        <v>9684.8614304399998</v>
      </c>
      <c r="D23" s="458">
        <v>16943.168325660001</v>
      </c>
      <c r="E23" s="458">
        <v>12265.12488972</v>
      </c>
      <c r="F23" s="458">
        <v>14610.06879202</v>
      </c>
      <c r="G23" s="452" t="s">
        <v>34</v>
      </c>
    </row>
    <row r="24" spans="1:7" s="532" customFormat="1" ht="22.5" x14ac:dyDescent="0.2">
      <c r="A24" s="452" t="s">
        <v>66</v>
      </c>
      <c r="B24" s="458">
        <v>33079.084152820004</v>
      </c>
      <c r="C24" s="458">
        <v>46189.423542379998</v>
      </c>
      <c r="D24" s="458">
        <v>47895.037239420002</v>
      </c>
      <c r="E24" s="458">
        <v>36201.145166839997</v>
      </c>
      <c r="F24" s="458">
        <v>51842.755757109997</v>
      </c>
      <c r="G24" s="452" t="s">
        <v>588</v>
      </c>
    </row>
    <row r="25" spans="1:7" s="532" customFormat="1" ht="22.5" x14ac:dyDescent="0.2">
      <c r="A25" s="452" t="s">
        <v>515</v>
      </c>
      <c r="B25" s="458">
        <v>13102.35908432</v>
      </c>
      <c r="C25" s="458">
        <v>14071.28615867</v>
      </c>
      <c r="D25" s="458">
        <v>14592.702570490001</v>
      </c>
      <c r="E25" s="458">
        <v>11859.554962050001</v>
      </c>
      <c r="F25" s="458">
        <v>13802.49885731</v>
      </c>
      <c r="G25" s="452" t="s">
        <v>598</v>
      </c>
    </row>
    <row r="26" spans="1:7" s="532" customFormat="1" ht="22.5" x14ac:dyDescent="0.2">
      <c r="A26" s="452" t="s">
        <v>1412</v>
      </c>
      <c r="B26" s="458">
        <v>2486.5056478199999</v>
      </c>
      <c r="C26" s="458">
        <v>8439.1182525700005</v>
      </c>
      <c r="D26" s="458">
        <v>4301.5780964100004</v>
      </c>
      <c r="E26" s="458">
        <v>3602.1877891200002</v>
      </c>
      <c r="F26" s="458">
        <v>1025.5195620300001</v>
      </c>
      <c r="G26" s="452" t="s">
        <v>437</v>
      </c>
    </row>
    <row r="27" spans="1:7" s="532" customFormat="1" ht="56.25" x14ac:dyDescent="0.2">
      <c r="A27" s="452" t="s">
        <v>852</v>
      </c>
      <c r="B27" s="458">
        <v>18763.868507669999</v>
      </c>
      <c r="C27" s="458">
        <v>14555.071544660001</v>
      </c>
      <c r="D27" s="458">
        <v>24613.692188640001</v>
      </c>
      <c r="E27" s="458">
        <v>16132.21550486</v>
      </c>
      <c r="F27" s="458">
        <v>25270.031754759999</v>
      </c>
      <c r="G27" s="452" t="s">
        <v>1413</v>
      </c>
    </row>
    <row r="28" spans="1:7" s="532" customFormat="1" ht="33.75" x14ac:dyDescent="0.2">
      <c r="A28" s="452" t="s">
        <v>1414</v>
      </c>
      <c r="B28" s="458">
        <v>711.74042379000002</v>
      </c>
      <c r="C28" s="458">
        <v>679.59658138999998</v>
      </c>
      <c r="D28" s="458">
        <v>1194.8156205499999</v>
      </c>
      <c r="E28" s="458">
        <v>899.03133421999996</v>
      </c>
      <c r="F28" s="458">
        <v>435.37458384000001</v>
      </c>
      <c r="G28" s="452" t="s">
        <v>1415</v>
      </c>
    </row>
    <row r="29" spans="1:7" s="532" customFormat="1" x14ac:dyDescent="0.2">
      <c r="A29" s="452" t="s">
        <v>264</v>
      </c>
      <c r="B29" s="458">
        <v>15170.7659981</v>
      </c>
      <c r="C29" s="458">
        <v>18313.03854876</v>
      </c>
      <c r="D29" s="458">
        <v>19432.075207369999</v>
      </c>
      <c r="E29" s="458">
        <v>16330.35539078</v>
      </c>
      <c r="F29" s="458">
        <v>19189.110257240001</v>
      </c>
      <c r="G29" s="452" t="s">
        <v>1416</v>
      </c>
    </row>
    <row r="30" spans="1:7" s="532" customFormat="1" x14ac:dyDescent="0.2">
      <c r="A30" s="452" t="s">
        <v>740</v>
      </c>
      <c r="B30" s="458">
        <v>5959.2475417300002</v>
      </c>
      <c r="C30" s="458">
        <v>6004.8939495900004</v>
      </c>
      <c r="D30" s="458">
        <v>10857.30836644</v>
      </c>
      <c r="E30" s="458">
        <v>9168.5015340999998</v>
      </c>
      <c r="F30" s="458">
        <v>10814.40680991</v>
      </c>
      <c r="G30" s="452" t="s">
        <v>1417</v>
      </c>
    </row>
    <row r="31" spans="1:7" s="532" customFormat="1" x14ac:dyDescent="0.2">
      <c r="A31" s="452" t="s">
        <v>1418</v>
      </c>
      <c r="B31" s="458">
        <v>5.2096170500000003</v>
      </c>
      <c r="C31" s="458">
        <v>21.605553329999999</v>
      </c>
      <c r="D31" s="458">
        <v>64.71008655</v>
      </c>
      <c r="E31" s="458">
        <v>52.13603913</v>
      </c>
      <c r="F31" s="458">
        <v>159.31374943</v>
      </c>
      <c r="G31" s="452" t="s">
        <v>1419</v>
      </c>
    </row>
    <row r="32" spans="1:7" s="532" customFormat="1" x14ac:dyDescent="0.2">
      <c r="A32" s="452" t="s">
        <v>676</v>
      </c>
      <c r="B32" s="458">
        <v>2266.7496298000001</v>
      </c>
      <c r="C32" s="458">
        <v>4990.8197597199996</v>
      </c>
      <c r="D32" s="458">
        <v>4227.201986</v>
      </c>
      <c r="E32" s="458">
        <v>3527.5914608500002</v>
      </c>
      <c r="F32" s="458">
        <v>3350.4417125</v>
      </c>
      <c r="G32" s="452" t="s">
        <v>1420</v>
      </c>
    </row>
    <row r="33" spans="1:7" s="532" customFormat="1" ht="22.5" x14ac:dyDescent="0.2">
      <c r="A33" s="450" t="s">
        <v>846</v>
      </c>
      <c r="B33" s="456">
        <v>744.07537161000005</v>
      </c>
      <c r="C33" s="456">
        <v>3395.2857724</v>
      </c>
      <c r="D33" s="456">
        <v>3269.0111210499999</v>
      </c>
      <c r="E33" s="456">
        <v>3337.3639044500001</v>
      </c>
      <c r="F33" s="456">
        <v>1409.22888005</v>
      </c>
      <c r="G33" s="450" t="s">
        <v>730</v>
      </c>
    </row>
    <row r="34" spans="1:7" s="532" customFormat="1" x14ac:dyDescent="0.2">
      <c r="A34" s="451" t="s">
        <v>1421</v>
      </c>
      <c r="B34" s="457">
        <v>2291.4574105199999</v>
      </c>
      <c r="C34" s="457">
        <v>3823.953</v>
      </c>
      <c r="D34" s="457">
        <v>4158.7859809600004</v>
      </c>
      <c r="E34" s="457">
        <v>4133.6769489999997</v>
      </c>
      <c r="F34" s="457">
        <v>3860.9378900000002</v>
      </c>
      <c r="G34" s="451" t="s">
        <v>1422</v>
      </c>
    </row>
    <row r="35" spans="1:7" s="532" customFormat="1" ht="21" x14ac:dyDescent="0.2">
      <c r="A35" s="451" t="s">
        <v>1423</v>
      </c>
      <c r="B35" s="457">
        <v>1547.3820389099999</v>
      </c>
      <c r="C35" s="457">
        <v>428.66722759999999</v>
      </c>
      <c r="D35" s="457">
        <v>889.77485991000003</v>
      </c>
      <c r="E35" s="457">
        <v>796.31304454999997</v>
      </c>
      <c r="F35" s="457">
        <v>2451.7090099500001</v>
      </c>
      <c r="G35" s="451" t="s">
        <v>1424</v>
      </c>
    </row>
    <row r="36" spans="1:7" s="532" customFormat="1" ht="33.75" x14ac:dyDescent="0.2">
      <c r="A36" s="450" t="s">
        <v>870</v>
      </c>
      <c r="B36" s="456">
        <v>92.246009000000001</v>
      </c>
      <c r="C36" s="456">
        <v>1625.50372393</v>
      </c>
      <c r="D36" s="456">
        <v>-55.470835229999999</v>
      </c>
      <c r="E36" s="456">
        <v>-85.235867889999994</v>
      </c>
      <c r="F36" s="456">
        <v>2990.7636910000001</v>
      </c>
      <c r="G36" s="450" t="s">
        <v>845</v>
      </c>
    </row>
    <row r="37" spans="1:7" s="532" customFormat="1" ht="21" x14ac:dyDescent="0.2">
      <c r="A37" s="451" t="s">
        <v>1427</v>
      </c>
      <c r="B37" s="457">
        <v>493.473455</v>
      </c>
      <c r="C37" s="457">
        <v>2309.0142519999999</v>
      </c>
      <c r="D37" s="457">
        <v>1153.9949999999999</v>
      </c>
      <c r="E37" s="457">
        <v>998.57624999999996</v>
      </c>
      <c r="F37" s="457">
        <v>2995.0637820000002</v>
      </c>
      <c r="G37" s="451" t="s">
        <v>1428</v>
      </c>
    </row>
    <row r="38" spans="1:7" s="532" customFormat="1" ht="31.5" x14ac:dyDescent="0.2">
      <c r="A38" s="451" t="s">
        <v>1425</v>
      </c>
      <c r="B38" s="457">
        <v>401.22744599999999</v>
      </c>
      <c r="C38" s="457">
        <v>683.51052806999996</v>
      </c>
      <c r="D38" s="457">
        <v>1209.46583523</v>
      </c>
      <c r="E38" s="457">
        <v>1083.8121178900001</v>
      </c>
      <c r="F38" s="457">
        <v>4.3000910000000001</v>
      </c>
      <c r="G38" s="451" t="s">
        <v>1426</v>
      </c>
    </row>
    <row r="39" spans="1:7" s="532" customFormat="1" ht="22.5" x14ac:dyDescent="0.2">
      <c r="A39" s="450" t="s">
        <v>956</v>
      </c>
      <c r="B39" s="456">
        <v>-1415.60418235</v>
      </c>
      <c r="C39" s="456">
        <v>-8236.9903600500002</v>
      </c>
      <c r="D39" s="456">
        <v>-4874.2628629299998</v>
      </c>
      <c r="E39" s="456">
        <v>1053.9442249399999</v>
      </c>
      <c r="F39" s="456">
        <v>-581.73327356000004</v>
      </c>
      <c r="G39" s="450" t="s">
        <v>847</v>
      </c>
    </row>
    <row r="40" spans="1:7" s="532" customFormat="1" ht="33.75" x14ac:dyDescent="0.2">
      <c r="A40" s="450" t="s">
        <v>732</v>
      </c>
      <c r="B40" s="456">
        <v>1415.60418235</v>
      </c>
      <c r="C40" s="456">
        <v>8236.9903600500002</v>
      </c>
      <c r="D40" s="456">
        <v>4874.2628629299998</v>
      </c>
      <c r="E40" s="456">
        <v>-1053.9442249399999</v>
      </c>
      <c r="F40" s="456">
        <v>581.73327356000004</v>
      </c>
      <c r="G40" s="450" t="s">
        <v>1708</v>
      </c>
    </row>
    <row r="41" spans="1:7" s="532" customFormat="1" ht="19.7" customHeight="1" x14ac:dyDescent="0.2">
      <c r="A41" s="525" t="s">
        <v>626</v>
      </c>
      <c r="B41" s="459">
        <v>1415.60418235</v>
      </c>
      <c r="C41" s="459">
        <v>8236.9903600500002</v>
      </c>
      <c r="D41" s="459">
        <v>4874.2628629299998</v>
      </c>
      <c r="E41" s="459">
        <v>-1053.9442249399999</v>
      </c>
      <c r="F41" s="459">
        <v>581.73327356000004</v>
      </c>
      <c r="G41" s="525" t="s">
        <v>1429</v>
      </c>
    </row>
    <row r="42" spans="1:7" s="532" customFormat="1" ht="19.149999999999999" customHeight="1" x14ac:dyDescent="0.2">
      <c r="A42" s="452" t="s">
        <v>1430</v>
      </c>
      <c r="B42" s="458">
        <v>4593.0525873500001</v>
      </c>
      <c r="C42" s="458">
        <v>12002.96070505</v>
      </c>
      <c r="D42" s="458">
        <v>10004.92319657</v>
      </c>
      <c r="E42" s="458">
        <v>3697.3611055800002</v>
      </c>
      <c r="F42" s="458">
        <v>7247.6232735599997</v>
      </c>
      <c r="G42" s="526" t="s">
        <v>1431</v>
      </c>
    </row>
    <row r="43" spans="1:7" s="532" customFormat="1" ht="19.7" customHeight="1" x14ac:dyDescent="0.2">
      <c r="A43" s="452" t="s">
        <v>1432</v>
      </c>
      <c r="B43" s="458">
        <v>3177.4484050000001</v>
      </c>
      <c r="C43" s="458">
        <v>3765.9703450000002</v>
      </c>
      <c r="D43" s="458">
        <v>5130.6603336400003</v>
      </c>
      <c r="E43" s="458">
        <v>4751.3053305200001</v>
      </c>
      <c r="F43" s="458">
        <v>6665.89</v>
      </c>
      <c r="G43" s="452" t="s">
        <v>1433</v>
      </c>
    </row>
    <row r="44" spans="1:7" s="532" customFormat="1" ht="19.7" customHeight="1" x14ac:dyDescent="0.2">
      <c r="A44" s="525" t="s">
        <v>279</v>
      </c>
      <c r="B44" s="460" t="s">
        <v>659</v>
      </c>
      <c r="C44" s="460" t="s">
        <v>659</v>
      </c>
      <c r="D44" s="460" t="s">
        <v>659</v>
      </c>
      <c r="E44" s="460" t="s">
        <v>659</v>
      </c>
      <c r="F44" s="460" t="s">
        <v>659</v>
      </c>
      <c r="G44" s="525" t="s">
        <v>1434</v>
      </c>
    </row>
    <row r="45" spans="1:7" s="532" customFormat="1" ht="19.149999999999999" customHeigh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3622047244094491" right="0.23622047244094491" top="0.31496062992125984" bottom="0.27559055118110237"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theme="7" tint="0.59999389629810485"/>
  </sheetPr>
  <dimension ref="A1:G47"/>
  <sheetViews>
    <sheetView view="pageBreakPreview" topLeftCell="A7" zoomScale="80" zoomScaleNormal="100" zoomScaleSheetLayoutView="80" workbookViewId="0">
      <selection activeCell="G36" sqref="G36"/>
    </sheetView>
  </sheetViews>
  <sheetFormatPr defaultRowHeight="11.25" x14ac:dyDescent="0.2"/>
  <cols>
    <col min="1" max="1" width="33.140625" style="69" customWidth="1"/>
    <col min="2" max="6" width="11.85546875" style="69" customWidth="1"/>
    <col min="7" max="7" width="39.5703125" style="69" customWidth="1"/>
    <col min="8" max="8" width="4.7109375" style="69" customWidth="1"/>
    <col min="9" max="16384" width="9.140625" style="69"/>
  </cols>
  <sheetData>
    <row r="1" spans="1:7" s="527" customFormat="1" ht="17.25" customHeight="1" x14ac:dyDescent="0.2">
      <c r="A1" s="982" t="s">
        <v>1468</v>
      </c>
      <c r="B1" s="982"/>
      <c r="C1" s="982"/>
      <c r="D1" s="528"/>
      <c r="E1" s="528"/>
      <c r="F1" s="528"/>
      <c r="G1" s="638" t="s">
        <v>832</v>
      </c>
    </row>
    <row r="2" spans="1:7" s="527" customFormat="1" ht="15" customHeight="1" x14ac:dyDescent="0.2">
      <c r="A2" s="983" t="s">
        <v>1469</v>
      </c>
      <c r="B2" s="983"/>
      <c r="C2" s="983"/>
      <c r="D2" s="529"/>
      <c r="E2" s="529"/>
      <c r="F2" s="529"/>
      <c r="G2" s="637" t="s">
        <v>1398</v>
      </c>
    </row>
    <row r="3" spans="1:7" s="527" customFormat="1" ht="12.75" customHeight="1" x14ac:dyDescent="0.2">
      <c r="A3" s="983" t="s">
        <v>1399</v>
      </c>
      <c r="B3" s="983"/>
      <c r="C3" s="983"/>
      <c r="D3" s="529"/>
      <c r="E3" s="529"/>
      <c r="F3" s="529"/>
      <c r="G3" s="637" t="s">
        <v>1470</v>
      </c>
    </row>
    <row r="4" spans="1:7" s="527" customFormat="1" ht="12.75" customHeight="1" x14ac:dyDescent="0.2">
      <c r="A4" s="984" t="s">
        <v>148</v>
      </c>
      <c r="B4" s="984"/>
      <c r="C4" s="984"/>
      <c r="D4" s="530"/>
      <c r="E4" s="530"/>
      <c r="F4" s="530"/>
      <c r="G4" s="640" t="s">
        <v>693</v>
      </c>
    </row>
    <row r="5" spans="1:7" s="527" customFormat="1" ht="18" customHeight="1" x14ac:dyDescent="0.2">
      <c r="A5" s="973" t="s">
        <v>507</v>
      </c>
      <c r="B5" s="974" t="s">
        <v>1918</v>
      </c>
      <c r="C5" s="974" t="s">
        <v>2107</v>
      </c>
      <c r="D5" s="978" t="s">
        <v>2653</v>
      </c>
      <c r="E5" s="978"/>
      <c r="F5" s="974" t="s">
        <v>3451</v>
      </c>
      <c r="G5" s="974" t="s">
        <v>47</v>
      </c>
    </row>
    <row r="6" spans="1:7" s="527" customFormat="1" ht="48.75" customHeight="1" x14ac:dyDescent="0.2">
      <c r="A6" s="973"/>
      <c r="B6" s="974"/>
      <c r="C6" s="974"/>
      <c r="D6" s="833" t="s">
        <v>3039</v>
      </c>
      <c r="E6" s="833" t="s">
        <v>3450</v>
      </c>
      <c r="F6" s="974"/>
      <c r="G6" s="974"/>
    </row>
    <row r="7" spans="1:7" s="527" customFormat="1" ht="12.75" customHeight="1" x14ac:dyDescent="0.2">
      <c r="A7" s="531" t="s">
        <v>685</v>
      </c>
      <c r="B7" s="531" t="s">
        <v>224</v>
      </c>
      <c r="C7" s="531" t="s">
        <v>345</v>
      </c>
      <c r="D7" s="635" t="s">
        <v>619</v>
      </c>
      <c r="E7" s="681" t="s">
        <v>968</v>
      </c>
      <c r="F7" s="681" t="s">
        <v>655</v>
      </c>
      <c r="G7" s="681" t="s">
        <v>969</v>
      </c>
    </row>
    <row r="8" spans="1:7" s="532" customFormat="1" x14ac:dyDescent="0.2">
      <c r="A8" s="450" t="s">
        <v>541</v>
      </c>
      <c r="B8" s="456">
        <v>182139.70405365</v>
      </c>
      <c r="C8" s="456">
        <v>182173.76035974</v>
      </c>
      <c r="D8" s="456">
        <v>219519.58458250001</v>
      </c>
      <c r="E8" s="456">
        <v>178625.48577664001</v>
      </c>
      <c r="F8" s="456">
        <v>238454.18766036001</v>
      </c>
      <c r="G8" s="450" t="s">
        <v>542</v>
      </c>
    </row>
    <row r="9" spans="1:7" s="532" customFormat="1" ht="21" x14ac:dyDescent="0.2">
      <c r="A9" s="524" t="s">
        <v>1401</v>
      </c>
      <c r="B9" s="457">
        <v>35477.075627060003</v>
      </c>
      <c r="C9" s="457">
        <v>37045.309775790003</v>
      </c>
      <c r="D9" s="457">
        <v>39941.60799728</v>
      </c>
      <c r="E9" s="457">
        <v>31959.51982808</v>
      </c>
      <c r="F9" s="457">
        <v>42291.36166499</v>
      </c>
      <c r="G9" s="524" t="s">
        <v>1402</v>
      </c>
    </row>
    <row r="10" spans="1:7" s="532" customFormat="1" x14ac:dyDescent="0.2">
      <c r="A10" s="452" t="s">
        <v>1915</v>
      </c>
      <c r="B10" s="458" t="s">
        <v>659</v>
      </c>
      <c r="C10" s="458" t="s">
        <v>659</v>
      </c>
      <c r="D10" s="458" t="s">
        <v>659</v>
      </c>
      <c r="E10" s="458" t="s">
        <v>659</v>
      </c>
      <c r="F10" s="458">
        <v>6471.2293603899998</v>
      </c>
      <c r="G10" s="452" t="s">
        <v>840</v>
      </c>
    </row>
    <row r="11" spans="1:7" s="532" customFormat="1" x14ac:dyDescent="0.2">
      <c r="A11" s="452" t="s">
        <v>1403</v>
      </c>
      <c r="B11" s="458">
        <v>13522.92269551</v>
      </c>
      <c r="C11" s="458">
        <v>13642.66716071</v>
      </c>
      <c r="D11" s="458">
        <v>14391.915321549999</v>
      </c>
      <c r="E11" s="458">
        <v>11681.092129189999</v>
      </c>
      <c r="F11" s="458">
        <v>13331.961853839999</v>
      </c>
      <c r="G11" s="452" t="s">
        <v>841</v>
      </c>
    </row>
    <row r="12" spans="1:7" s="532" customFormat="1" x14ac:dyDescent="0.2">
      <c r="A12" s="452" t="s">
        <v>1404</v>
      </c>
      <c r="B12" s="458">
        <v>9156.6295367300008</v>
      </c>
      <c r="C12" s="458">
        <v>9576.9881645700007</v>
      </c>
      <c r="D12" s="458">
        <v>11129.628229800001</v>
      </c>
      <c r="E12" s="458">
        <v>8977.2141518699991</v>
      </c>
      <c r="F12" s="458">
        <v>9982.4988023499991</v>
      </c>
      <c r="G12" s="452" t="s">
        <v>784</v>
      </c>
    </row>
    <row r="13" spans="1:7" s="532" customFormat="1" x14ac:dyDescent="0.2">
      <c r="A13" s="452" t="s">
        <v>1405</v>
      </c>
      <c r="B13" s="458">
        <v>2582.5323861299998</v>
      </c>
      <c r="C13" s="458">
        <v>3830.4072431200002</v>
      </c>
      <c r="D13" s="458">
        <v>3338.7875647999999</v>
      </c>
      <c r="E13" s="458">
        <v>2808.4072983400001</v>
      </c>
      <c r="F13" s="458">
        <v>4567.2862132299997</v>
      </c>
      <c r="G13" s="452" t="s">
        <v>769</v>
      </c>
    </row>
    <row r="14" spans="1:7" s="532" customFormat="1" x14ac:dyDescent="0.2">
      <c r="A14" s="451" t="s">
        <v>1406</v>
      </c>
      <c r="B14" s="457">
        <v>1888.06017109</v>
      </c>
      <c r="C14" s="457">
        <v>1392.6117684000001</v>
      </c>
      <c r="D14" s="457">
        <v>1848.9457401899999</v>
      </c>
      <c r="E14" s="457">
        <v>1185.4995353300001</v>
      </c>
      <c r="F14" s="457">
        <v>2067.5201650200001</v>
      </c>
      <c r="G14" s="451" t="s">
        <v>17</v>
      </c>
    </row>
    <row r="15" spans="1:7" s="532" customFormat="1" ht="21" x14ac:dyDescent="0.2">
      <c r="A15" s="451" t="s">
        <v>1407</v>
      </c>
      <c r="B15" s="457">
        <v>3591.3580554999999</v>
      </c>
      <c r="C15" s="457">
        <v>3090.93790455</v>
      </c>
      <c r="D15" s="457">
        <v>5275.3738450299998</v>
      </c>
      <c r="E15" s="457">
        <v>4749.0594132300002</v>
      </c>
      <c r="F15" s="457">
        <v>1161.3523303500001</v>
      </c>
      <c r="G15" s="451" t="s">
        <v>647</v>
      </c>
    </row>
    <row r="16" spans="1:7" s="532" customFormat="1" x14ac:dyDescent="0.2">
      <c r="A16" s="451" t="s">
        <v>474</v>
      </c>
      <c r="B16" s="457">
        <v>141183.2102</v>
      </c>
      <c r="C16" s="457">
        <v>140644.900911</v>
      </c>
      <c r="D16" s="457">
        <v>172453.65700000001</v>
      </c>
      <c r="E16" s="457">
        <v>140731.40700000001</v>
      </c>
      <c r="F16" s="457">
        <v>192933.9535</v>
      </c>
      <c r="G16" s="451" t="s">
        <v>1408</v>
      </c>
    </row>
    <row r="17" spans="1:7" s="532" customFormat="1" x14ac:dyDescent="0.2">
      <c r="A17" s="450" t="s">
        <v>125</v>
      </c>
      <c r="B17" s="456">
        <v>182272.69742129999</v>
      </c>
      <c r="C17" s="456">
        <v>184352.24566305001</v>
      </c>
      <c r="D17" s="456">
        <v>224673.40585523</v>
      </c>
      <c r="E17" s="456">
        <v>184242.64652591999</v>
      </c>
      <c r="F17" s="456">
        <v>242411.01535832</v>
      </c>
      <c r="G17" s="450" t="s">
        <v>628</v>
      </c>
    </row>
    <row r="18" spans="1:7" s="532" customFormat="1" ht="22.5" x14ac:dyDescent="0.2">
      <c r="A18" s="452" t="s">
        <v>1409</v>
      </c>
      <c r="B18" s="458">
        <v>13629.565374780001</v>
      </c>
      <c r="C18" s="458">
        <v>11321.96816395</v>
      </c>
      <c r="D18" s="458">
        <v>8320.2815149100006</v>
      </c>
      <c r="E18" s="458">
        <v>6623.2707942999996</v>
      </c>
      <c r="F18" s="458">
        <v>8251.3560881800004</v>
      </c>
      <c r="G18" s="452" t="s">
        <v>157</v>
      </c>
    </row>
    <row r="19" spans="1:7" s="532" customFormat="1" x14ac:dyDescent="0.2">
      <c r="A19" s="452" t="s">
        <v>101</v>
      </c>
      <c r="B19" s="458">
        <v>425.67078301999999</v>
      </c>
      <c r="C19" s="458">
        <v>339.34295361</v>
      </c>
      <c r="D19" s="458">
        <v>446.1367194</v>
      </c>
      <c r="E19" s="458">
        <v>322.83569777999998</v>
      </c>
      <c r="F19" s="458">
        <v>421.51276283999999</v>
      </c>
      <c r="G19" s="452" t="s">
        <v>51</v>
      </c>
    </row>
    <row r="20" spans="1:7" s="532" customFormat="1" ht="33.75" x14ac:dyDescent="0.2">
      <c r="A20" s="452" t="s">
        <v>1410</v>
      </c>
      <c r="B20" s="458">
        <v>5456.6335797399997</v>
      </c>
      <c r="C20" s="458">
        <v>5292.1556062500003</v>
      </c>
      <c r="D20" s="458">
        <v>5822.1696265199998</v>
      </c>
      <c r="E20" s="458">
        <v>4444.3996934400002</v>
      </c>
      <c r="F20" s="458">
        <v>5231.0850223999996</v>
      </c>
      <c r="G20" s="452" t="s">
        <v>344</v>
      </c>
    </row>
    <row r="21" spans="1:7" s="532" customFormat="1" x14ac:dyDescent="0.2">
      <c r="A21" s="452" t="s">
        <v>48</v>
      </c>
      <c r="B21" s="458">
        <v>48606.973754270002</v>
      </c>
      <c r="C21" s="458">
        <v>54337.329111250001</v>
      </c>
      <c r="D21" s="458">
        <v>69813.348466309995</v>
      </c>
      <c r="E21" s="458">
        <v>57059.166557290002</v>
      </c>
      <c r="F21" s="458">
        <v>70992.589490800005</v>
      </c>
      <c r="G21" s="452" t="s">
        <v>49</v>
      </c>
    </row>
    <row r="22" spans="1:7" s="532" customFormat="1" x14ac:dyDescent="0.2">
      <c r="A22" s="452" t="s">
        <v>375</v>
      </c>
      <c r="B22" s="458">
        <v>12268.812700910001</v>
      </c>
      <c r="C22" s="458">
        <v>3578.4696193899999</v>
      </c>
      <c r="D22" s="458">
        <v>4936.3491098000004</v>
      </c>
      <c r="E22" s="458">
        <v>2935.03682243</v>
      </c>
      <c r="F22" s="458">
        <v>10419.537578719999</v>
      </c>
      <c r="G22" s="452" t="s">
        <v>376</v>
      </c>
    </row>
    <row r="23" spans="1:7" s="532" customFormat="1" ht="22.5" x14ac:dyDescent="0.2">
      <c r="A23" s="452" t="s">
        <v>1411</v>
      </c>
      <c r="B23" s="458">
        <v>7429.9959036600003</v>
      </c>
      <c r="C23" s="458">
        <v>7967.6263310200002</v>
      </c>
      <c r="D23" s="458">
        <v>11704.13543884</v>
      </c>
      <c r="E23" s="458">
        <v>9220.1482285300008</v>
      </c>
      <c r="F23" s="458">
        <v>10758.53992126</v>
      </c>
      <c r="G23" s="452" t="s">
        <v>34</v>
      </c>
    </row>
    <row r="24" spans="1:7" s="532" customFormat="1" x14ac:dyDescent="0.2">
      <c r="A24" s="452" t="s">
        <v>66</v>
      </c>
      <c r="B24" s="458">
        <v>22287.16658031</v>
      </c>
      <c r="C24" s="458">
        <v>25737.295378300001</v>
      </c>
      <c r="D24" s="458">
        <v>26988.398294760002</v>
      </c>
      <c r="E24" s="458">
        <v>19331.302786429998</v>
      </c>
      <c r="F24" s="458">
        <v>41185.730736979996</v>
      </c>
      <c r="G24" s="452" t="s">
        <v>588</v>
      </c>
    </row>
    <row r="25" spans="1:7" s="532" customFormat="1" ht="22.5" x14ac:dyDescent="0.2">
      <c r="A25" s="452" t="s">
        <v>515</v>
      </c>
      <c r="B25" s="458">
        <v>7208.8025309599998</v>
      </c>
      <c r="C25" s="458">
        <v>8062.2456087600003</v>
      </c>
      <c r="D25" s="458">
        <v>10833.86656228</v>
      </c>
      <c r="E25" s="458">
        <v>8997.7000514899992</v>
      </c>
      <c r="F25" s="458">
        <v>10483.89204732</v>
      </c>
      <c r="G25" s="452" t="s">
        <v>598</v>
      </c>
    </row>
    <row r="26" spans="1:7" s="532" customFormat="1" ht="22.5" x14ac:dyDescent="0.2">
      <c r="A26" s="452" t="s">
        <v>1412</v>
      </c>
      <c r="B26" s="458">
        <v>167.77329735000001</v>
      </c>
      <c r="C26" s="458">
        <v>170.68348832999999</v>
      </c>
      <c r="D26" s="458">
        <v>158.08602003999999</v>
      </c>
      <c r="E26" s="458">
        <v>100.55247300000001</v>
      </c>
      <c r="F26" s="458">
        <v>33.027712999999999</v>
      </c>
      <c r="G26" s="452" t="s">
        <v>437</v>
      </c>
    </row>
    <row r="27" spans="1:7" s="532" customFormat="1" ht="56.25" x14ac:dyDescent="0.2">
      <c r="A27" s="452" t="s">
        <v>852</v>
      </c>
      <c r="B27" s="458">
        <v>44843.850427030004</v>
      </c>
      <c r="C27" s="458">
        <v>38974.363852449998</v>
      </c>
      <c r="D27" s="458">
        <v>53292.143357000001</v>
      </c>
      <c r="E27" s="458">
        <v>46834.930007390001</v>
      </c>
      <c r="F27" s="458">
        <v>46909.326530849998</v>
      </c>
      <c r="G27" s="452" t="s">
        <v>1413</v>
      </c>
    </row>
    <row r="28" spans="1:7" s="532" customFormat="1" ht="22.5" x14ac:dyDescent="0.2">
      <c r="A28" s="452" t="s">
        <v>1414</v>
      </c>
      <c r="B28" s="458">
        <v>1805.79619301</v>
      </c>
      <c r="C28" s="458">
        <v>2669.1204259400001</v>
      </c>
      <c r="D28" s="458">
        <v>484.76273478000002</v>
      </c>
      <c r="E28" s="458">
        <v>375.77177022000001</v>
      </c>
      <c r="F28" s="458">
        <v>492.94061556999998</v>
      </c>
      <c r="G28" s="452" t="s">
        <v>1415</v>
      </c>
    </row>
    <row r="29" spans="1:7" s="532" customFormat="1" x14ac:dyDescent="0.2">
      <c r="A29" s="452" t="s">
        <v>264</v>
      </c>
      <c r="B29" s="458">
        <v>13906.21599036</v>
      </c>
      <c r="C29" s="458">
        <v>19130.511177069999</v>
      </c>
      <c r="D29" s="458">
        <v>21816.642393779999</v>
      </c>
      <c r="E29" s="458">
        <v>19361.23608545</v>
      </c>
      <c r="F29" s="458">
        <v>23476.97946816</v>
      </c>
      <c r="G29" s="452" t="s">
        <v>1416</v>
      </c>
    </row>
    <row r="30" spans="1:7" s="532" customFormat="1" x14ac:dyDescent="0.2">
      <c r="A30" s="452" t="s">
        <v>740</v>
      </c>
      <c r="B30" s="458">
        <v>3284.3691927099999</v>
      </c>
      <c r="C30" s="458">
        <v>3627.8371641200001</v>
      </c>
      <c r="D30" s="458">
        <v>5953.8935669700004</v>
      </c>
      <c r="E30" s="458">
        <v>4874.2400526800002</v>
      </c>
      <c r="F30" s="458">
        <v>9274.6169035999992</v>
      </c>
      <c r="G30" s="452" t="s">
        <v>1417</v>
      </c>
    </row>
    <row r="31" spans="1:7" s="532" customFormat="1" x14ac:dyDescent="0.2">
      <c r="A31" s="452" t="s">
        <v>1418</v>
      </c>
      <c r="B31" s="458">
        <v>6.97906125</v>
      </c>
      <c r="C31" s="458">
        <v>23.440110610000001</v>
      </c>
      <c r="D31" s="458">
        <v>360.67529638000002</v>
      </c>
      <c r="E31" s="458">
        <v>32.049392429999997</v>
      </c>
      <c r="F31" s="458">
        <v>151.27879619000001</v>
      </c>
      <c r="G31" s="452" t="s">
        <v>1419</v>
      </c>
    </row>
    <row r="32" spans="1:7" s="532" customFormat="1" x14ac:dyDescent="0.2">
      <c r="A32" s="452" t="s">
        <v>676</v>
      </c>
      <c r="B32" s="458">
        <v>944.09205194000003</v>
      </c>
      <c r="C32" s="458">
        <v>3119.8566719999999</v>
      </c>
      <c r="D32" s="458">
        <v>3742.51675346</v>
      </c>
      <c r="E32" s="458">
        <v>3730.0061130600002</v>
      </c>
      <c r="F32" s="458">
        <v>4328.6016824500002</v>
      </c>
      <c r="G32" s="452" t="s">
        <v>1420</v>
      </c>
    </row>
    <row r="33" spans="1:7" s="532" customFormat="1" x14ac:dyDescent="0.2">
      <c r="A33" s="450" t="s">
        <v>846</v>
      </c>
      <c r="B33" s="456">
        <v>2268.8561203499999</v>
      </c>
      <c r="C33" s="456">
        <v>2974.7886589999998</v>
      </c>
      <c r="D33" s="456">
        <v>-4826.4983929999999</v>
      </c>
      <c r="E33" s="456">
        <v>5242.0411192000001</v>
      </c>
      <c r="F33" s="456">
        <v>2731.1022451600002</v>
      </c>
      <c r="G33" s="450" t="s">
        <v>730</v>
      </c>
    </row>
    <row r="34" spans="1:7" s="532" customFormat="1" x14ac:dyDescent="0.2">
      <c r="A34" s="451" t="s">
        <v>1421</v>
      </c>
      <c r="B34" s="457">
        <v>4021.2387663499999</v>
      </c>
      <c r="C34" s="457">
        <v>3391.2698</v>
      </c>
      <c r="D34" s="457">
        <v>5989.7034999999996</v>
      </c>
      <c r="E34" s="457">
        <v>5982.9494999999997</v>
      </c>
      <c r="F34" s="457">
        <v>3831.2395999999999</v>
      </c>
      <c r="G34" s="451" t="s">
        <v>1422</v>
      </c>
    </row>
    <row r="35" spans="1:7" s="532" customFormat="1" x14ac:dyDescent="0.2">
      <c r="A35" s="451" t="s">
        <v>1423</v>
      </c>
      <c r="B35" s="457">
        <v>1752.382646</v>
      </c>
      <c r="C35" s="457">
        <v>416.48114099999998</v>
      </c>
      <c r="D35" s="457">
        <v>10816.201892999999</v>
      </c>
      <c r="E35" s="457">
        <v>740.90838080000003</v>
      </c>
      <c r="F35" s="457">
        <v>1100.1373548399999</v>
      </c>
      <c r="G35" s="451" t="s">
        <v>1424</v>
      </c>
    </row>
    <row r="36" spans="1:7" s="532" customFormat="1" ht="33.75" x14ac:dyDescent="0.2">
      <c r="A36" s="450" t="s">
        <v>870</v>
      </c>
      <c r="B36" s="456">
        <v>1220.0142788799999</v>
      </c>
      <c r="C36" s="456">
        <v>1928.2018203099999</v>
      </c>
      <c r="D36" s="456">
        <v>1138.5206989999999</v>
      </c>
      <c r="E36" s="456">
        <v>1130.3106990000001</v>
      </c>
      <c r="F36" s="456">
        <v>3379.6361259999999</v>
      </c>
      <c r="G36" s="450" t="s">
        <v>845</v>
      </c>
    </row>
    <row r="37" spans="1:7" s="532" customFormat="1" x14ac:dyDescent="0.2">
      <c r="A37" s="451" t="s">
        <v>1427</v>
      </c>
      <c r="B37" s="457">
        <v>1262.182</v>
      </c>
      <c r="C37" s="457">
        <v>1943.29</v>
      </c>
      <c r="D37" s="457">
        <v>1148.5070000000001</v>
      </c>
      <c r="E37" s="457">
        <v>1140.297</v>
      </c>
      <c r="F37" s="457">
        <v>3385.76</v>
      </c>
      <c r="G37" s="451" t="s">
        <v>1428</v>
      </c>
    </row>
    <row r="38" spans="1:7" s="532" customFormat="1" ht="21" x14ac:dyDescent="0.2">
      <c r="A38" s="451" t="s">
        <v>1425</v>
      </c>
      <c r="B38" s="457">
        <v>42.167721120000003</v>
      </c>
      <c r="C38" s="457">
        <v>15.08817969</v>
      </c>
      <c r="D38" s="457">
        <v>9.9863009999999992</v>
      </c>
      <c r="E38" s="457">
        <v>9.9863009999999992</v>
      </c>
      <c r="F38" s="457">
        <v>6.1238739999999998</v>
      </c>
      <c r="G38" s="451" t="s">
        <v>1426</v>
      </c>
    </row>
    <row r="39" spans="1:7" s="532" customFormat="1" ht="22.5" x14ac:dyDescent="0.2">
      <c r="A39" s="450" t="s">
        <v>956</v>
      </c>
      <c r="B39" s="456">
        <v>-3621.8637668800002</v>
      </c>
      <c r="C39" s="456">
        <v>-7081.4757826200002</v>
      </c>
      <c r="D39" s="456">
        <v>-1465.84357873</v>
      </c>
      <c r="E39" s="456">
        <v>-11989.51256748</v>
      </c>
      <c r="F39" s="456">
        <v>-10067.566069119999</v>
      </c>
      <c r="G39" s="450" t="s">
        <v>847</v>
      </c>
    </row>
    <row r="40" spans="1:7" s="532" customFormat="1" ht="33.75" x14ac:dyDescent="0.2">
      <c r="A40" s="450" t="s">
        <v>732</v>
      </c>
      <c r="B40" s="456">
        <v>3621.8637668800002</v>
      </c>
      <c r="C40" s="456">
        <v>7081.4757826200002</v>
      </c>
      <c r="D40" s="456">
        <v>1465.84357873</v>
      </c>
      <c r="E40" s="456">
        <v>11989.51256748</v>
      </c>
      <c r="F40" s="456">
        <v>10067.566069119999</v>
      </c>
      <c r="G40" s="450" t="s">
        <v>1708</v>
      </c>
    </row>
    <row r="41" spans="1:7" s="532" customFormat="1" x14ac:dyDescent="0.2">
      <c r="A41" s="525" t="s">
        <v>626</v>
      </c>
      <c r="B41" s="459">
        <v>3621.8637668800002</v>
      </c>
      <c r="C41" s="459">
        <v>7081.4757826200002</v>
      </c>
      <c r="D41" s="459">
        <v>1465.84357873</v>
      </c>
      <c r="E41" s="459">
        <v>11989.51256748</v>
      </c>
      <c r="F41" s="459">
        <v>10067.566069119999</v>
      </c>
      <c r="G41" s="525" t="s">
        <v>1429</v>
      </c>
    </row>
    <row r="42" spans="1:7" s="532" customFormat="1" x14ac:dyDescent="0.2">
      <c r="A42" s="452" t="s">
        <v>1430</v>
      </c>
      <c r="B42" s="458">
        <v>5691.3410400800003</v>
      </c>
      <c r="C42" s="458">
        <v>10891.67659662</v>
      </c>
      <c r="D42" s="458">
        <v>14296.71058873</v>
      </c>
      <c r="E42" s="458">
        <v>14564.96956748</v>
      </c>
      <c r="F42" s="458">
        <v>17325.467069120001</v>
      </c>
      <c r="G42" s="526" t="s">
        <v>1431</v>
      </c>
    </row>
    <row r="43" spans="1:7" s="532" customFormat="1" x14ac:dyDescent="0.2">
      <c r="A43" s="452" t="s">
        <v>1432</v>
      </c>
      <c r="B43" s="458">
        <v>2069.4772732000001</v>
      </c>
      <c r="C43" s="458">
        <v>3810.2008139999998</v>
      </c>
      <c r="D43" s="458">
        <v>12830.86701</v>
      </c>
      <c r="E43" s="458">
        <v>2575.4569999999999</v>
      </c>
      <c r="F43" s="458">
        <v>7257.9009999999998</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42" right="0.18" top="0.36" bottom="0.34" header="0.5" footer="0.35"/>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theme="7" tint="0.59999389629810485"/>
  </sheetPr>
  <dimension ref="A1:G47"/>
  <sheetViews>
    <sheetView view="pageBreakPreview" zoomScaleNormal="100" zoomScaleSheetLayoutView="100" workbookViewId="0">
      <pane xSplit="1" ySplit="8" topLeftCell="B36" activePane="bottomRight" state="frozen"/>
      <selection activeCell="A12" sqref="A12"/>
      <selection pane="topRight" activeCell="A12" sqref="A12"/>
      <selection pane="bottomLeft" activeCell="A12" sqref="A12"/>
      <selection pane="bottomRight" activeCell="C53" sqref="C53"/>
    </sheetView>
  </sheetViews>
  <sheetFormatPr defaultRowHeight="11.25" x14ac:dyDescent="0.2"/>
  <cols>
    <col min="1" max="1" width="31.28515625" style="69" customWidth="1"/>
    <col min="2" max="6" width="11.5703125" style="69" customWidth="1"/>
    <col min="7" max="7" width="33.85546875" style="69" customWidth="1"/>
    <col min="8" max="8" width="4.7109375" style="69" customWidth="1"/>
    <col min="9" max="16384" width="9.140625" style="69"/>
  </cols>
  <sheetData>
    <row r="1" spans="1:7" s="527" customFormat="1" ht="17.25" customHeight="1" x14ac:dyDescent="0.2">
      <c r="A1" s="528" t="s">
        <v>1471</v>
      </c>
      <c r="B1" s="528"/>
      <c r="C1" s="528"/>
      <c r="D1" s="534"/>
      <c r="E1" s="638"/>
      <c r="F1" s="534"/>
      <c r="G1" s="534" t="s">
        <v>1472</v>
      </c>
    </row>
    <row r="2" spans="1:7" s="527" customFormat="1" ht="15" customHeight="1" x14ac:dyDescent="0.2">
      <c r="A2" s="986" t="s">
        <v>2618</v>
      </c>
      <c r="B2" s="986"/>
      <c r="C2" s="986"/>
      <c r="D2" s="535"/>
      <c r="E2" s="637"/>
      <c r="F2" s="535"/>
      <c r="G2" s="535" t="s">
        <v>1398</v>
      </c>
    </row>
    <row r="3" spans="1:7" s="527" customFormat="1" ht="12.75" customHeight="1" x14ac:dyDescent="0.2">
      <c r="A3" s="986" t="s">
        <v>1399</v>
      </c>
      <c r="B3" s="986"/>
      <c r="C3" s="986"/>
      <c r="D3" s="535"/>
      <c r="E3" s="637"/>
      <c r="F3" s="535"/>
      <c r="G3" s="535" t="s">
        <v>2259</v>
      </c>
    </row>
    <row r="4" spans="1:7" s="527" customFormat="1" ht="12.75" customHeight="1" x14ac:dyDescent="0.2">
      <c r="A4" s="985" t="s">
        <v>148</v>
      </c>
      <c r="B4" s="985"/>
      <c r="C4" s="985"/>
      <c r="D4" s="536"/>
      <c r="E4" s="640"/>
      <c r="F4" s="536"/>
      <c r="G4" s="536" t="s">
        <v>693</v>
      </c>
    </row>
    <row r="5" spans="1:7" s="527" customFormat="1" ht="18" customHeight="1" x14ac:dyDescent="0.2">
      <c r="A5" s="973" t="s">
        <v>507</v>
      </c>
      <c r="B5" s="974" t="s">
        <v>1918</v>
      </c>
      <c r="C5" s="974" t="s">
        <v>2107</v>
      </c>
      <c r="D5" s="978" t="s">
        <v>2653</v>
      </c>
      <c r="E5" s="978"/>
      <c r="F5" s="974" t="s">
        <v>3451</v>
      </c>
      <c r="G5" s="974" t="s">
        <v>47</v>
      </c>
    </row>
    <row r="6" spans="1:7" s="527" customFormat="1" ht="40.5" customHeight="1" x14ac:dyDescent="0.2">
      <c r="A6" s="973"/>
      <c r="B6" s="974"/>
      <c r="C6" s="974"/>
      <c r="D6" s="833" t="s">
        <v>3039</v>
      </c>
      <c r="E6" s="833" t="s">
        <v>3450</v>
      </c>
      <c r="F6" s="974"/>
      <c r="G6" s="974"/>
    </row>
    <row r="7" spans="1:7" s="527" customFormat="1" x14ac:dyDescent="0.2">
      <c r="A7" s="531" t="s">
        <v>685</v>
      </c>
      <c r="B7" s="531" t="s">
        <v>224</v>
      </c>
      <c r="C7" s="531" t="s">
        <v>345</v>
      </c>
      <c r="D7" s="635" t="s">
        <v>619</v>
      </c>
      <c r="E7" s="681" t="s">
        <v>968</v>
      </c>
      <c r="F7" s="681" t="s">
        <v>655</v>
      </c>
      <c r="G7" s="681" t="s">
        <v>969</v>
      </c>
    </row>
    <row r="8" spans="1:7" s="532" customFormat="1" x14ac:dyDescent="0.2">
      <c r="A8" s="450" t="s">
        <v>541</v>
      </c>
      <c r="B8" s="456">
        <v>590157.58177783003</v>
      </c>
      <c r="C8" s="456">
        <v>555277.36898497003</v>
      </c>
      <c r="D8" s="456">
        <v>757296.38671639003</v>
      </c>
      <c r="E8" s="456">
        <v>585471.53971110994</v>
      </c>
      <c r="F8" s="456">
        <v>612979.05180108</v>
      </c>
      <c r="G8" s="537" t="s">
        <v>542</v>
      </c>
    </row>
    <row r="9" spans="1:7" s="532" customFormat="1" ht="21" x14ac:dyDescent="0.2">
      <c r="A9" s="524" t="s">
        <v>1401</v>
      </c>
      <c r="B9" s="457">
        <v>115388.37461412</v>
      </c>
      <c r="C9" s="457">
        <v>91849.416069850005</v>
      </c>
      <c r="D9" s="457">
        <v>59788.722842590003</v>
      </c>
      <c r="E9" s="457">
        <v>44580.551997789997</v>
      </c>
      <c r="F9" s="457">
        <v>56163.741448350003</v>
      </c>
      <c r="G9" s="538" t="s">
        <v>1402</v>
      </c>
    </row>
    <row r="10" spans="1:7" s="532" customFormat="1" x14ac:dyDescent="0.2">
      <c r="A10" s="452" t="s">
        <v>1915</v>
      </c>
      <c r="B10" s="458" t="s">
        <v>659</v>
      </c>
      <c r="C10" s="458" t="s">
        <v>659</v>
      </c>
      <c r="D10" s="458" t="s">
        <v>659</v>
      </c>
      <c r="E10" s="458" t="s">
        <v>659</v>
      </c>
      <c r="F10" s="458">
        <v>3903.20285956</v>
      </c>
      <c r="G10" s="539" t="s">
        <v>840</v>
      </c>
    </row>
    <row r="11" spans="1:7" s="532" customFormat="1" x14ac:dyDescent="0.2">
      <c r="A11" s="452" t="s">
        <v>1403</v>
      </c>
      <c r="B11" s="458">
        <v>37515.752509919999</v>
      </c>
      <c r="C11" s="458">
        <v>31729.06371807</v>
      </c>
      <c r="D11" s="458">
        <v>20528.922051140002</v>
      </c>
      <c r="E11" s="458">
        <v>15806.88014336</v>
      </c>
      <c r="F11" s="458">
        <v>21179.087202549999</v>
      </c>
      <c r="G11" s="539" t="s">
        <v>841</v>
      </c>
    </row>
    <row r="12" spans="1:7" s="532" customFormat="1" x14ac:dyDescent="0.2">
      <c r="A12" s="452" t="s">
        <v>1404</v>
      </c>
      <c r="B12" s="458">
        <v>29285.650185909999</v>
      </c>
      <c r="C12" s="458">
        <v>24201.48656845</v>
      </c>
      <c r="D12" s="458">
        <v>18857.336043800002</v>
      </c>
      <c r="E12" s="458">
        <v>14559.246626030001</v>
      </c>
      <c r="F12" s="458">
        <v>18576.630765819998</v>
      </c>
      <c r="G12" s="539" t="s">
        <v>784</v>
      </c>
    </row>
    <row r="13" spans="1:7" s="532" customFormat="1" x14ac:dyDescent="0.2">
      <c r="A13" s="452" t="s">
        <v>1405</v>
      </c>
      <c r="B13" s="458">
        <v>19328.99200314</v>
      </c>
      <c r="C13" s="458">
        <v>10307.324203730001</v>
      </c>
      <c r="D13" s="458">
        <v>455.70057321000002</v>
      </c>
      <c r="E13" s="458">
        <v>378.71132825000001</v>
      </c>
      <c r="F13" s="458">
        <v>326.43141954999999</v>
      </c>
      <c r="G13" s="539" t="s">
        <v>769</v>
      </c>
    </row>
    <row r="14" spans="1:7" s="532" customFormat="1" x14ac:dyDescent="0.2">
      <c r="A14" s="451" t="s">
        <v>1406</v>
      </c>
      <c r="B14" s="457">
        <v>5472.2060969699996</v>
      </c>
      <c r="C14" s="457">
        <v>5112.2087648699999</v>
      </c>
      <c r="D14" s="457">
        <v>3577.51033981</v>
      </c>
      <c r="E14" s="457">
        <v>2032.4154503699999</v>
      </c>
      <c r="F14" s="457">
        <v>5398.4037454299996</v>
      </c>
      <c r="G14" s="540" t="s">
        <v>17</v>
      </c>
    </row>
    <row r="15" spans="1:7" s="532" customFormat="1" ht="21" x14ac:dyDescent="0.2">
      <c r="A15" s="451" t="s">
        <v>1407</v>
      </c>
      <c r="B15" s="457">
        <v>3553.76606674</v>
      </c>
      <c r="C15" s="457">
        <v>3973.8321502499998</v>
      </c>
      <c r="D15" s="457">
        <v>785.07609998999999</v>
      </c>
      <c r="E15" s="457">
        <v>617.72186294999995</v>
      </c>
      <c r="F15" s="457">
        <v>1319.6582323</v>
      </c>
      <c r="G15" s="540" t="s">
        <v>647</v>
      </c>
    </row>
    <row r="16" spans="1:7" s="532" customFormat="1" x14ac:dyDescent="0.2">
      <c r="A16" s="451" t="s">
        <v>474</v>
      </c>
      <c r="B16" s="457">
        <v>465743.23499999999</v>
      </c>
      <c r="C16" s="457">
        <v>454341.91200000001</v>
      </c>
      <c r="D16" s="457">
        <v>693145.07743399998</v>
      </c>
      <c r="E16" s="457">
        <v>538240.8504</v>
      </c>
      <c r="F16" s="457">
        <v>550097.24837499997</v>
      </c>
      <c r="G16" s="540" t="s">
        <v>1408</v>
      </c>
    </row>
    <row r="17" spans="1:7" s="532" customFormat="1" x14ac:dyDescent="0.2">
      <c r="A17" s="450" t="s">
        <v>125</v>
      </c>
      <c r="B17" s="456">
        <v>591124.11985835002</v>
      </c>
      <c r="C17" s="456">
        <v>549531.99536826997</v>
      </c>
      <c r="D17" s="456">
        <v>755523.55492340995</v>
      </c>
      <c r="E17" s="456">
        <v>566393.79778622999</v>
      </c>
      <c r="F17" s="456">
        <v>683279.00504524005</v>
      </c>
      <c r="G17" s="537" t="s">
        <v>628</v>
      </c>
    </row>
    <row r="18" spans="1:7" s="532" customFormat="1" ht="22.5" x14ac:dyDescent="0.2">
      <c r="A18" s="452" t="s">
        <v>1409</v>
      </c>
      <c r="B18" s="458">
        <v>13562.86996699</v>
      </c>
      <c r="C18" s="458">
        <v>16156.122008349999</v>
      </c>
      <c r="D18" s="458">
        <v>32889.116437969999</v>
      </c>
      <c r="E18" s="458">
        <v>24627.713830029999</v>
      </c>
      <c r="F18" s="458">
        <v>39297.087769979997</v>
      </c>
      <c r="G18" s="539" t="s">
        <v>157</v>
      </c>
    </row>
    <row r="19" spans="1:7" s="532" customFormat="1" x14ac:dyDescent="0.2">
      <c r="A19" s="452" t="s">
        <v>101</v>
      </c>
      <c r="B19" s="458">
        <v>3422.3395245000002</v>
      </c>
      <c r="C19" s="458">
        <v>4443.6873401100002</v>
      </c>
      <c r="D19" s="458">
        <v>6979.90077595</v>
      </c>
      <c r="E19" s="458">
        <v>5043.9201383</v>
      </c>
      <c r="F19" s="458">
        <v>2381.2393932499999</v>
      </c>
      <c r="G19" s="539" t="s">
        <v>51</v>
      </c>
    </row>
    <row r="20" spans="1:7" s="532" customFormat="1" ht="33.75" x14ac:dyDescent="0.2">
      <c r="A20" s="452" t="s">
        <v>1410</v>
      </c>
      <c r="B20" s="458">
        <v>14457.23782894</v>
      </c>
      <c r="C20" s="458">
        <v>13383.025139150001</v>
      </c>
      <c r="D20" s="458">
        <v>11075.015660049999</v>
      </c>
      <c r="E20" s="458">
        <v>9341.7281065900006</v>
      </c>
      <c r="F20" s="458">
        <v>8456.5451269299992</v>
      </c>
      <c r="G20" s="539" t="s">
        <v>344</v>
      </c>
    </row>
    <row r="21" spans="1:7" s="532" customFormat="1" x14ac:dyDescent="0.2">
      <c r="A21" s="452" t="s">
        <v>48</v>
      </c>
      <c r="B21" s="458">
        <v>261590.66718311</v>
      </c>
      <c r="C21" s="458">
        <v>254805.22996977001</v>
      </c>
      <c r="D21" s="458">
        <v>270133.53520394</v>
      </c>
      <c r="E21" s="458">
        <v>218886.19200044</v>
      </c>
      <c r="F21" s="458">
        <v>279226.86487549997</v>
      </c>
      <c r="G21" s="539" t="s">
        <v>49</v>
      </c>
    </row>
    <row r="22" spans="1:7" s="532" customFormat="1" x14ac:dyDescent="0.2">
      <c r="A22" s="452" t="s">
        <v>375</v>
      </c>
      <c r="B22" s="458">
        <v>54190.245534579997</v>
      </c>
      <c r="C22" s="458">
        <v>24852.066002790001</v>
      </c>
      <c r="D22" s="458">
        <v>19559.38649556</v>
      </c>
      <c r="E22" s="458">
        <v>16443.508144849999</v>
      </c>
      <c r="F22" s="458">
        <v>13082.25681992</v>
      </c>
      <c r="G22" s="539" t="s">
        <v>376</v>
      </c>
    </row>
    <row r="23" spans="1:7" s="532" customFormat="1" ht="22.5" x14ac:dyDescent="0.2">
      <c r="A23" s="452" t="s">
        <v>1411</v>
      </c>
      <c r="B23" s="458">
        <v>33503.211370229998</v>
      </c>
      <c r="C23" s="458">
        <v>31426.715558340002</v>
      </c>
      <c r="D23" s="458">
        <v>92750.390165179997</v>
      </c>
      <c r="E23" s="458">
        <v>65376.018486740002</v>
      </c>
      <c r="F23" s="458">
        <v>40479.69954324</v>
      </c>
      <c r="G23" s="539" t="s">
        <v>34</v>
      </c>
    </row>
    <row r="24" spans="1:7" s="532" customFormat="1" ht="22.5" x14ac:dyDescent="0.2">
      <c r="A24" s="452" t="s">
        <v>66</v>
      </c>
      <c r="B24" s="458">
        <v>74743.130417079999</v>
      </c>
      <c r="C24" s="458">
        <v>50420.5022417</v>
      </c>
      <c r="D24" s="458">
        <v>92645.858228130004</v>
      </c>
      <c r="E24" s="458">
        <v>59247.969962410003</v>
      </c>
      <c r="F24" s="458">
        <v>106653.93829967</v>
      </c>
      <c r="G24" s="539" t="s">
        <v>588</v>
      </c>
    </row>
    <row r="25" spans="1:7" s="532" customFormat="1" ht="22.5" x14ac:dyDescent="0.2">
      <c r="A25" s="452" t="s">
        <v>515</v>
      </c>
      <c r="B25" s="458">
        <v>32725.264099790002</v>
      </c>
      <c r="C25" s="458">
        <v>30068.650127839999</v>
      </c>
      <c r="D25" s="458">
        <v>22029.486238099998</v>
      </c>
      <c r="E25" s="458">
        <v>17188.670150729999</v>
      </c>
      <c r="F25" s="458">
        <v>28717.292436920001</v>
      </c>
      <c r="G25" s="539" t="s">
        <v>598</v>
      </c>
    </row>
    <row r="26" spans="1:7" s="532" customFormat="1" ht="22.5" x14ac:dyDescent="0.2">
      <c r="A26" s="452" t="s">
        <v>1412</v>
      </c>
      <c r="B26" s="458">
        <v>24758.25034622</v>
      </c>
      <c r="C26" s="458">
        <v>22670.941256490001</v>
      </c>
      <c r="D26" s="458">
        <v>25895.370073919999</v>
      </c>
      <c r="E26" s="458">
        <v>18788.05918366</v>
      </c>
      <c r="F26" s="458">
        <v>16629.197549839999</v>
      </c>
      <c r="G26" s="539" t="s">
        <v>437</v>
      </c>
    </row>
    <row r="27" spans="1:7" s="532" customFormat="1" ht="56.25" x14ac:dyDescent="0.2">
      <c r="A27" s="452" t="s">
        <v>852</v>
      </c>
      <c r="B27" s="458">
        <v>35548.32544298</v>
      </c>
      <c r="C27" s="458">
        <v>33701.010018790003</v>
      </c>
      <c r="D27" s="458">
        <v>43015.148063430002</v>
      </c>
      <c r="E27" s="458">
        <v>26299.246180059999</v>
      </c>
      <c r="F27" s="458">
        <v>48095.228682909998</v>
      </c>
      <c r="G27" s="539" t="s">
        <v>1413</v>
      </c>
    </row>
    <row r="28" spans="1:7" s="532" customFormat="1" ht="33.75" x14ac:dyDescent="0.2">
      <c r="A28" s="452" t="s">
        <v>1414</v>
      </c>
      <c r="B28" s="458">
        <v>2204.9368814200002</v>
      </c>
      <c r="C28" s="458">
        <v>1939.8795327400001</v>
      </c>
      <c r="D28" s="458">
        <v>27251.03798053</v>
      </c>
      <c r="E28" s="458">
        <v>16587.316695919999</v>
      </c>
      <c r="F28" s="458">
        <v>8270.0750637300007</v>
      </c>
      <c r="G28" s="539" t="s">
        <v>1415</v>
      </c>
    </row>
    <row r="29" spans="1:7" s="532" customFormat="1" x14ac:dyDescent="0.2">
      <c r="A29" s="452" t="s">
        <v>264</v>
      </c>
      <c r="B29" s="458">
        <v>29516.251438340001</v>
      </c>
      <c r="C29" s="458">
        <v>34453.652558050002</v>
      </c>
      <c r="D29" s="458">
        <v>49243.192386739996</v>
      </c>
      <c r="E29" s="458">
        <v>39608.653066660001</v>
      </c>
      <c r="F29" s="458">
        <v>43162.964937060002</v>
      </c>
      <c r="G29" s="539" t="s">
        <v>1416</v>
      </c>
    </row>
    <row r="30" spans="1:7" s="532" customFormat="1" x14ac:dyDescent="0.2">
      <c r="A30" s="452" t="s">
        <v>740</v>
      </c>
      <c r="B30" s="458">
        <v>7092.9723020600004</v>
      </c>
      <c r="C30" s="458">
        <v>7673.4359657799996</v>
      </c>
      <c r="D30" s="458">
        <v>17711.986168769999</v>
      </c>
      <c r="E30" s="458">
        <v>12038.134099999999</v>
      </c>
      <c r="F30" s="458">
        <v>36954.189755790001</v>
      </c>
      <c r="G30" s="539" t="s">
        <v>1417</v>
      </c>
    </row>
    <row r="31" spans="1:7" s="532" customFormat="1" x14ac:dyDescent="0.2">
      <c r="A31" s="452" t="s">
        <v>1418</v>
      </c>
      <c r="B31" s="458">
        <v>104.56552211</v>
      </c>
      <c r="C31" s="458">
        <v>86.198432370000006</v>
      </c>
      <c r="D31" s="458">
        <v>85.74842314</v>
      </c>
      <c r="E31" s="458">
        <v>34.313117839999997</v>
      </c>
      <c r="F31" s="458">
        <v>421.09659049999999</v>
      </c>
      <c r="G31" s="539" t="s">
        <v>1419</v>
      </c>
    </row>
    <row r="32" spans="1:7" s="532" customFormat="1" x14ac:dyDescent="0.2">
      <c r="A32" s="452" t="s">
        <v>676</v>
      </c>
      <c r="B32" s="458">
        <v>3703.8519999999999</v>
      </c>
      <c r="C32" s="458">
        <v>23450.879216000001</v>
      </c>
      <c r="D32" s="458">
        <v>44258.382621999997</v>
      </c>
      <c r="E32" s="458">
        <v>36882.354621999999</v>
      </c>
      <c r="F32" s="458">
        <v>11451.3282</v>
      </c>
      <c r="G32" s="539" t="s">
        <v>1420</v>
      </c>
    </row>
    <row r="33" spans="1:7" s="532" customFormat="1" x14ac:dyDescent="0.2">
      <c r="A33" s="450" t="s">
        <v>846</v>
      </c>
      <c r="B33" s="456">
        <v>2636.6842093099999</v>
      </c>
      <c r="C33" s="456">
        <v>5504.9875027099997</v>
      </c>
      <c r="D33" s="456">
        <v>8354.39425089</v>
      </c>
      <c r="E33" s="456">
        <v>7774.24349179</v>
      </c>
      <c r="F33" s="456">
        <v>2492.1055580299999</v>
      </c>
      <c r="G33" s="537" t="s">
        <v>730</v>
      </c>
    </row>
    <row r="34" spans="1:7" s="532" customFormat="1" x14ac:dyDescent="0.2">
      <c r="A34" s="451" t="s">
        <v>1421</v>
      </c>
      <c r="B34" s="457">
        <v>8652.6779999999999</v>
      </c>
      <c r="C34" s="457">
        <v>7305.7572280000004</v>
      </c>
      <c r="D34" s="457">
        <v>10746.239</v>
      </c>
      <c r="E34" s="457">
        <v>10025.598</v>
      </c>
      <c r="F34" s="457">
        <v>7809.1965</v>
      </c>
      <c r="G34" s="540" t="s">
        <v>1422</v>
      </c>
    </row>
    <row r="35" spans="1:7" s="532" customFormat="1" x14ac:dyDescent="0.2">
      <c r="A35" s="451" t="s">
        <v>1423</v>
      </c>
      <c r="B35" s="457">
        <v>6015.9937906900004</v>
      </c>
      <c r="C35" s="457">
        <v>1800.76972529</v>
      </c>
      <c r="D35" s="457">
        <v>2391.8447491100001</v>
      </c>
      <c r="E35" s="457">
        <v>2251.3545082099999</v>
      </c>
      <c r="F35" s="457">
        <v>5317.0909419700001</v>
      </c>
      <c r="G35" s="540" t="s">
        <v>1424</v>
      </c>
    </row>
    <row r="36" spans="1:7" s="532" customFormat="1" ht="33.75" x14ac:dyDescent="0.2">
      <c r="A36" s="450" t="s">
        <v>870</v>
      </c>
      <c r="B36" s="456">
        <v>1620.6914499899999</v>
      </c>
      <c r="C36" s="456">
        <v>3047.8910000000001</v>
      </c>
      <c r="D36" s="456">
        <v>5273.1424999999999</v>
      </c>
      <c r="E36" s="456">
        <v>5113.4539699999996</v>
      </c>
      <c r="F36" s="456">
        <v>1033.808262</v>
      </c>
      <c r="G36" s="537" t="s">
        <v>845</v>
      </c>
    </row>
    <row r="37" spans="1:7" s="532" customFormat="1" ht="21" customHeight="1" x14ac:dyDescent="0.2">
      <c r="A37" s="451" t="s">
        <v>1427</v>
      </c>
      <c r="B37" s="457">
        <v>2276.5009999899999</v>
      </c>
      <c r="C37" s="457">
        <v>3047.8910000000001</v>
      </c>
      <c r="D37" s="457">
        <v>5273.1424999999999</v>
      </c>
      <c r="E37" s="457">
        <v>5113.4539699999996</v>
      </c>
      <c r="F37" s="457">
        <v>1036.8914870000001</v>
      </c>
      <c r="G37" s="540" t="s">
        <v>1428</v>
      </c>
    </row>
    <row r="38" spans="1:7" s="532" customFormat="1" ht="21" x14ac:dyDescent="0.2">
      <c r="A38" s="451" t="s">
        <v>1425</v>
      </c>
      <c r="B38" s="457">
        <v>655.80954999999994</v>
      </c>
      <c r="C38" s="457"/>
      <c r="D38" s="457"/>
      <c r="E38" s="457"/>
      <c r="F38" s="457">
        <v>3.0832250000000001</v>
      </c>
      <c r="G38" s="540" t="s">
        <v>1426</v>
      </c>
    </row>
    <row r="39" spans="1:7" s="532" customFormat="1" ht="22.5" x14ac:dyDescent="0.2">
      <c r="A39" s="450" t="s">
        <v>956</v>
      </c>
      <c r="B39" s="456">
        <v>-5223.91373982</v>
      </c>
      <c r="C39" s="456">
        <v>-2807.5048860100001</v>
      </c>
      <c r="D39" s="456">
        <v>-11854.70495791</v>
      </c>
      <c r="E39" s="456">
        <v>6190.0444630900001</v>
      </c>
      <c r="F39" s="456">
        <v>-73825.867064189995</v>
      </c>
      <c r="G39" s="537" t="s">
        <v>847</v>
      </c>
    </row>
    <row r="40" spans="1:7" s="532" customFormat="1" ht="33.75" x14ac:dyDescent="0.2">
      <c r="A40" s="450" t="s">
        <v>732</v>
      </c>
      <c r="B40" s="456">
        <v>5223.91373982</v>
      </c>
      <c r="C40" s="456">
        <v>2807.5048860100001</v>
      </c>
      <c r="D40" s="456">
        <v>11854.70495791</v>
      </c>
      <c r="E40" s="456">
        <v>-6190.0444630900001</v>
      </c>
      <c r="F40" s="456">
        <v>73825.867064189995</v>
      </c>
      <c r="G40" s="537" t="s">
        <v>1708</v>
      </c>
    </row>
    <row r="41" spans="1:7" s="532" customFormat="1" x14ac:dyDescent="0.2">
      <c r="A41" s="525" t="s">
        <v>626</v>
      </c>
      <c r="B41" s="459">
        <v>5223.91373982</v>
      </c>
      <c r="C41" s="459">
        <v>2807.5048860100001</v>
      </c>
      <c r="D41" s="459">
        <v>11854.70495791</v>
      </c>
      <c r="E41" s="459">
        <v>-6190.0444630900001</v>
      </c>
      <c r="F41" s="459">
        <v>73825.867064189995</v>
      </c>
      <c r="G41" s="541" t="s">
        <v>1429</v>
      </c>
    </row>
    <row r="42" spans="1:7" s="532" customFormat="1" x14ac:dyDescent="0.2">
      <c r="A42" s="452" t="s">
        <v>1430</v>
      </c>
      <c r="B42" s="458">
        <v>11458.01124682</v>
      </c>
      <c r="C42" s="458">
        <v>4573.2213940199999</v>
      </c>
      <c r="D42" s="458">
        <v>14199.769221209999</v>
      </c>
      <c r="E42" s="458">
        <v>-4321.8133630900002</v>
      </c>
      <c r="F42" s="458">
        <v>76030.595741390003</v>
      </c>
      <c r="G42" s="542" t="s">
        <v>1431</v>
      </c>
    </row>
    <row r="43" spans="1:7" s="532" customFormat="1" x14ac:dyDescent="0.2">
      <c r="A43" s="452" t="s">
        <v>1432</v>
      </c>
      <c r="B43" s="458">
        <v>6234.0975070000004</v>
      </c>
      <c r="C43" s="458">
        <v>1765.7165080100001</v>
      </c>
      <c r="D43" s="458">
        <v>2345.0642633000002</v>
      </c>
      <c r="E43" s="458">
        <v>1868.2311</v>
      </c>
      <c r="F43" s="458">
        <v>2204.7286772000002</v>
      </c>
      <c r="G43" s="539" t="s">
        <v>1433</v>
      </c>
    </row>
    <row r="44" spans="1:7" s="532" customFormat="1" x14ac:dyDescent="0.2">
      <c r="A44" s="525" t="s">
        <v>279</v>
      </c>
      <c r="B44" s="460" t="s">
        <v>659</v>
      </c>
      <c r="C44" s="460" t="s">
        <v>659</v>
      </c>
      <c r="D44" s="460" t="s">
        <v>659</v>
      </c>
      <c r="E44" s="460" t="s">
        <v>659</v>
      </c>
      <c r="F44" s="460" t="s">
        <v>659</v>
      </c>
      <c r="G44" s="541" t="s">
        <v>1434</v>
      </c>
    </row>
    <row r="45" spans="1:7" s="532" customFormat="1" x14ac:dyDescent="0.2">
      <c r="A45" s="452" t="s">
        <v>1430</v>
      </c>
      <c r="B45" s="461" t="s">
        <v>659</v>
      </c>
      <c r="C45" s="461" t="s">
        <v>659</v>
      </c>
      <c r="D45" s="461" t="s">
        <v>659</v>
      </c>
      <c r="E45" s="461" t="s">
        <v>659</v>
      </c>
      <c r="F45" s="461" t="s">
        <v>659</v>
      </c>
      <c r="G45" s="539" t="s">
        <v>1431</v>
      </c>
    </row>
    <row r="46" spans="1:7" s="532" customFormat="1" x14ac:dyDescent="0.2">
      <c r="A46" s="454" t="s">
        <v>1432</v>
      </c>
      <c r="B46" s="462" t="s">
        <v>659</v>
      </c>
      <c r="C46" s="462" t="s">
        <v>659</v>
      </c>
      <c r="D46" s="462" t="s">
        <v>659</v>
      </c>
      <c r="E46" s="462" t="s">
        <v>659</v>
      </c>
      <c r="F46" s="462" t="s">
        <v>659</v>
      </c>
      <c r="G46" s="543" t="s">
        <v>1433</v>
      </c>
    </row>
    <row r="47" spans="1:7" s="527" customFormat="1" ht="28.7" customHeight="1" x14ac:dyDescent="0.2"/>
  </sheetData>
  <mergeCells count="9">
    <mergeCell ref="A4:C4"/>
    <mergeCell ref="A2:C2"/>
    <mergeCell ref="A3:C3"/>
    <mergeCell ref="G5:G6"/>
    <mergeCell ref="A5:A6"/>
    <mergeCell ref="B5:B6"/>
    <mergeCell ref="C5:C6"/>
    <mergeCell ref="F5:F6"/>
    <mergeCell ref="D5:E5"/>
  </mergeCells>
  <phoneticPr fontId="12" type="noConversion"/>
  <pageMargins left="0.19685039370078741" right="0.23622047244094491" top="0.39370078740157483" bottom="0.31496062992125984" header="0.39370078740157483" footer="0.31496062992125984"/>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theme="7" tint="0.59999389629810485"/>
  </sheetPr>
  <dimension ref="A1:G47"/>
  <sheetViews>
    <sheetView view="pageBreakPreview" topLeftCell="A10" zoomScale="85" zoomScaleNormal="100" zoomScaleSheetLayoutView="85" workbookViewId="0">
      <selection activeCell="E8" sqref="E8:F46"/>
    </sheetView>
  </sheetViews>
  <sheetFormatPr defaultRowHeight="11.25" x14ac:dyDescent="0.2"/>
  <cols>
    <col min="1" max="1" width="32.28515625" style="69" customWidth="1"/>
    <col min="2" max="6" width="11.28515625" style="69" customWidth="1"/>
    <col min="7" max="7" width="33.28515625" style="69" customWidth="1"/>
    <col min="8" max="8" width="4.7109375" style="69" customWidth="1"/>
    <col min="9" max="16384" width="9.140625" style="69"/>
  </cols>
  <sheetData>
    <row r="1" spans="1:7" s="527" customFormat="1" ht="17.25" customHeight="1" x14ac:dyDescent="0.2">
      <c r="A1" s="982" t="s">
        <v>1473</v>
      </c>
      <c r="B1" s="982"/>
      <c r="C1" s="982"/>
      <c r="D1" s="528"/>
      <c r="E1" s="528"/>
      <c r="F1" s="528"/>
      <c r="G1" s="638" t="s">
        <v>824</v>
      </c>
    </row>
    <row r="2" spans="1:7" s="527" customFormat="1" ht="15" customHeight="1" x14ac:dyDescent="0.2">
      <c r="A2" s="983" t="s">
        <v>1474</v>
      </c>
      <c r="B2" s="983"/>
      <c r="C2" s="983"/>
      <c r="D2" s="529"/>
      <c r="E2" s="529"/>
      <c r="F2" s="529"/>
      <c r="G2" s="637" t="s">
        <v>1398</v>
      </c>
    </row>
    <row r="3" spans="1:7" s="527" customFormat="1" ht="12.75" customHeight="1" x14ac:dyDescent="0.2">
      <c r="A3" s="983" t="s">
        <v>1399</v>
      </c>
      <c r="B3" s="983"/>
      <c r="C3" s="983"/>
      <c r="D3" s="529"/>
      <c r="E3" s="529"/>
      <c r="F3" s="529"/>
      <c r="G3" s="637" t="s">
        <v>1475</v>
      </c>
    </row>
    <row r="4" spans="1:7" s="527" customFormat="1" ht="12.75" customHeight="1" x14ac:dyDescent="0.2">
      <c r="A4" s="984" t="s">
        <v>148</v>
      </c>
      <c r="B4" s="984"/>
      <c r="C4" s="984"/>
      <c r="D4" s="530"/>
      <c r="E4" s="530"/>
      <c r="F4" s="530"/>
      <c r="G4" s="640" t="s">
        <v>693</v>
      </c>
    </row>
    <row r="5" spans="1:7" s="527" customFormat="1" ht="15.75" customHeight="1" x14ac:dyDescent="0.2">
      <c r="A5" s="973" t="s">
        <v>507</v>
      </c>
      <c r="B5" s="974" t="s">
        <v>1918</v>
      </c>
      <c r="C5" s="974" t="s">
        <v>2107</v>
      </c>
      <c r="D5" s="978" t="s">
        <v>2653</v>
      </c>
      <c r="E5" s="978"/>
      <c r="F5" s="974" t="s">
        <v>3451</v>
      </c>
      <c r="G5" s="974" t="s">
        <v>47</v>
      </c>
    </row>
    <row r="6" spans="1:7" s="527" customFormat="1" ht="51.75" customHeight="1" x14ac:dyDescent="0.2">
      <c r="A6" s="973"/>
      <c r="B6" s="974"/>
      <c r="C6" s="974"/>
      <c r="D6" s="833" t="s">
        <v>3039</v>
      </c>
      <c r="E6" s="833" t="s">
        <v>3450</v>
      </c>
      <c r="F6" s="974"/>
      <c r="G6" s="974"/>
    </row>
    <row r="7" spans="1:7" s="527" customFormat="1" ht="12.75" customHeight="1" x14ac:dyDescent="0.2">
      <c r="A7" s="531" t="s">
        <v>685</v>
      </c>
      <c r="B7" s="531" t="s">
        <v>224</v>
      </c>
      <c r="C7" s="531" t="s">
        <v>345</v>
      </c>
      <c r="D7" s="635" t="s">
        <v>619</v>
      </c>
      <c r="E7" s="681" t="s">
        <v>968</v>
      </c>
      <c r="F7" s="681" t="s">
        <v>655</v>
      </c>
      <c r="G7" s="681" t="s">
        <v>969</v>
      </c>
    </row>
    <row r="8" spans="1:7" s="532" customFormat="1" x14ac:dyDescent="0.2">
      <c r="A8" s="450" t="s">
        <v>541</v>
      </c>
      <c r="B8" s="456">
        <v>535590.96077955002</v>
      </c>
      <c r="C8" s="456">
        <v>496727.62699406</v>
      </c>
      <c r="D8" s="456">
        <v>581708.26244351</v>
      </c>
      <c r="E8" s="456">
        <v>455891.98561028001</v>
      </c>
      <c r="F8" s="456">
        <v>665448.57975969999</v>
      </c>
      <c r="G8" s="450" t="s">
        <v>542</v>
      </c>
    </row>
    <row r="9" spans="1:7" s="532" customFormat="1" ht="21" x14ac:dyDescent="0.2">
      <c r="A9" s="524" t="s">
        <v>1401</v>
      </c>
      <c r="B9" s="457">
        <v>372012.49900239002</v>
      </c>
      <c r="C9" s="457">
        <v>407977.298007</v>
      </c>
      <c r="D9" s="457">
        <v>434719.32712716999</v>
      </c>
      <c r="E9" s="457">
        <v>354765.16478489997</v>
      </c>
      <c r="F9" s="457">
        <v>480682.67931912001</v>
      </c>
      <c r="G9" s="524" t="s">
        <v>1402</v>
      </c>
    </row>
    <row r="10" spans="1:7" s="532" customFormat="1" x14ac:dyDescent="0.2">
      <c r="A10" s="452" t="s">
        <v>1915</v>
      </c>
      <c r="B10" s="458" t="s">
        <v>659</v>
      </c>
      <c r="C10" s="458" t="s">
        <v>659</v>
      </c>
      <c r="D10" s="458" t="s">
        <v>659</v>
      </c>
      <c r="E10" s="458" t="s">
        <v>659</v>
      </c>
      <c r="F10" s="458">
        <v>139504.82527393999</v>
      </c>
      <c r="G10" s="452" t="s">
        <v>840</v>
      </c>
    </row>
    <row r="11" spans="1:7" s="532" customFormat="1" x14ac:dyDescent="0.2">
      <c r="A11" s="452" t="s">
        <v>1403</v>
      </c>
      <c r="B11" s="458">
        <v>184930.89886654</v>
      </c>
      <c r="C11" s="458">
        <v>208588.42659384999</v>
      </c>
      <c r="D11" s="458">
        <v>211709.66906740001</v>
      </c>
      <c r="E11" s="458">
        <v>176205.6590859</v>
      </c>
      <c r="F11" s="458">
        <v>174341.08286567</v>
      </c>
      <c r="G11" s="452" t="s">
        <v>841</v>
      </c>
    </row>
    <row r="12" spans="1:7" s="532" customFormat="1" x14ac:dyDescent="0.2">
      <c r="A12" s="452" t="s">
        <v>1404</v>
      </c>
      <c r="B12" s="458">
        <v>123069.60515621</v>
      </c>
      <c r="C12" s="458">
        <v>127877.8720547</v>
      </c>
      <c r="D12" s="458">
        <v>145735.18655288001</v>
      </c>
      <c r="E12" s="458">
        <v>117253.01824220001</v>
      </c>
      <c r="F12" s="458">
        <v>111229.21052074</v>
      </c>
      <c r="G12" s="452" t="s">
        <v>784</v>
      </c>
    </row>
    <row r="13" spans="1:7" s="532" customFormat="1" x14ac:dyDescent="0.2">
      <c r="A13" s="452" t="s">
        <v>1405</v>
      </c>
      <c r="B13" s="458">
        <v>8732.3325329399995</v>
      </c>
      <c r="C13" s="458">
        <v>11484.20221431</v>
      </c>
      <c r="D13" s="458">
        <v>14022.4390879</v>
      </c>
      <c r="E13" s="458">
        <v>11785.1948772</v>
      </c>
      <c r="F13" s="458">
        <v>13852.40585458</v>
      </c>
      <c r="G13" s="452" t="s">
        <v>769</v>
      </c>
    </row>
    <row r="14" spans="1:7" s="532" customFormat="1" x14ac:dyDescent="0.2">
      <c r="A14" s="451" t="s">
        <v>1406</v>
      </c>
      <c r="B14" s="457">
        <v>54218.799937019998</v>
      </c>
      <c r="C14" s="457">
        <v>11429.219203090001</v>
      </c>
      <c r="D14" s="457">
        <v>8550.7703922500004</v>
      </c>
      <c r="E14" s="457">
        <v>6972.9007385699997</v>
      </c>
      <c r="F14" s="457">
        <v>7878.2998839600004</v>
      </c>
      <c r="G14" s="451" t="s">
        <v>17</v>
      </c>
    </row>
    <row r="15" spans="1:7" s="532" customFormat="1" ht="21" x14ac:dyDescent="0.2">
      <c r="A15" s="451" t="s">
        <v>1407</v>
      </c>
      <c r="B15" s="457">
        <v>12530.615840140001</v>
      </c>
      <c r="C15" s="457">
        <v>9985.6937839700004</v>
      </c>
      <c r="D15" s="457">
        <v>15455.34792409</v>
      </c>
      <c r="E15" s="457">
        <v>14089.10368681</v>
      </c>
      <c r="F15" s="457">
        <v>8754.4137566200006</v>
      </c>
      <c r="G15" s="451" t="s">
        <v>647</v>
      </c>
    </row>
    <row r="16" spans="1:7" s="532" customFormat="1" x14ac:dyDescent="0.2">
      <c r="A16" s="451" t="s">
        <v>474</v>
      </c>
      <c r="B16" s="457">
        <v>96829.046000000002</v>
      </c>
      <c r="C16" s="457">
        <v>67335.415999999997</v>
      </c>
      <c r="D16" s="457">
        <v>122982.817</v>
      </c>
      <c r="E16" s="457">
        <v>80064.816399999996</v>
      </c>
      <c r="F16" s="457">
        <v>168133.1868</v>
      </c>
      <c r="G16" s="451" t="s">
        <v>1408</v>
      </c>
    </row>
    <row r="17" spans="1:7" s="532" customFormat="1" x14ac:dyDescent="0.2">
      <c r="A17" s="450" t="s">
        <v>125</v>
      </c>
      <c r="B17" s="456">
        <v>501415.42080596997</v>
      </c>
      <c r="C17" s="456">
        <v>488693.74244578998</v>
      </c>
      <c r="D17" s="456">
        <v>550500.52552949998</v>
      </c>
      <c r="E17" s="456">
        <v>415796.59710945003</v>
      </c>
      <c r="F17" s="456">
        <v>594446.76331952005</v>
      </c>
      <c r="G17" s="450" t="s">
        <v>628</v>
      </c>
    </row>
    <row r="18" spans="1:7" s="532" customFormat="1" ht="22.5" x14ac:dyDescent="0.2">
      <c r="A18" s="452" t="s">
        <v>1409</v>
      </c>
      <c r="B18" s="458">
        <v>9020.4120546499998</v>
      </c>
      <c r="C18" s="458">
        <v>12710.603401279999</v>
      </c>
      <c r="D18" s="458">
        <v>9474.1718372199994</v>
      </c>
      <c r="E18" s="458">
        <v>6593.7768058399997</v>
      </c>
      <c r="F18" s="458">
        <v>7115.5988862100003</v>
      </c>
      <c r="G18" s="452" t="s">
        <v>157</v>
      </c>
    </row>
    <row r="19" spans="1:7" s="532" customFormat="1" x14ac:dyDescent="0.2">
      <c r="A19" s="452" t="s">
        <v>101</v>
      </c>
      <c r="B19" s="458">
        <v>5272.7396370400002</v>
      </c>
      <c r="C19" s="458">
        <v>2594.80095906</v>
      </c>
      <c r="D19" s="458">
        <v>3361.9780837600001</v>
      </c>
      <c r="E19" s="458">
        <v>2994.7270204400002</v>
      </c>
      <c r="F19" s="458">
        <v>2819.5537786700002</v>
      </c>
      <c r="G19" s="452" t="s">
        <v>51</v>
      </c>
    </row>
    <row r="20" spans="1:7" s="532" customFormat="1" ht="33.75" x14ac:dyDescent="0.2">
      <c r="A20" s="452" t="s">
        <v>1410</v>
      </c>
      <c r="B20" s="458">
        <v>23503.250583960002</v>
      </c>
      <c r="C20" s="458">
        <v>16672.507704420001</v>
      </c>
      <c r="D20" s="458">
        <v>17075.266199490001</v>
      </c>
      <c r="E20" s="458">
        <v>12470.146718260001</v>
      </c>
      <c r="F20" s="458">
        <v>14965.28906103</v>
      </c>
      <c r="G20" s="452" t="s">
        <v>344</v>
      </c>
    </row>
    <row r="21" spans="1:7" s="532" customFormat="1" x14ac:dyDescent="0.2">
      <c r="A21" s="452" t="s">
        <v>48</v>
      </c>
      <c r="B21" s="458">
        <v>100931.400177</v>
      </c>
      <c r="C21" s="458">
        <v>104320.29926024</v>
      </c>
      <c r="D21" s="458">
        <v>130709.21409923</v>
      </c>
      <c r="E21" s="458">
        <v>105057.00179989</v>
      </c>
      <c r="F21" s="458">
        <v>144763.55624362</v>
      </c>
      <c r="G21" s="452" t="s">
        <v>49</v>
      </c>
    </row>
    <row r="22" spans="1:7" s="532" customFormat="1" x14ac:dyDescent="0.2">
      <c r="A22" s="452" t="s">
        <v>375</v>
      </c>
      <c r="B22" s="458">
        <v>52108.580255699999</v>
      </c>
      <c r="C22" s="458">
        <v>17097.309070380001</v>
      </c>
      <c r="D22" s="458">
        <v>9996.4913947799996</v>
      </c>
      <c r="E22" s="458">
        <v>7811.5550182799998</v>
      </c>
      <c r="F22" s="458">
        <v>38807.803307009999</v>
      </c>
      <c r="G22" s="452" t="s">
        <v>376</v>
      </c>
    </row>
    <row r="23" spans="1:7" s="532" customFormat="1" ht="22.5" x14ac:dyDescent="0.2">
      <c r="A23" s="452" t="s">
        <v>1411</v>
      </c>
      <c r="B23" s="458">
        <v>17987.963818370001</v>
      </c>
      <c r="C23" s="458">
        <v>19675.5554711</v>
      </c>
      <c r="D23" s="458">
        <v>30573.384238440001</v>
      </c>
      <c r="E23" s="458">
        <v>22514.062520029998</v>
      </c>
      <c r="F23" s="458">
        <v>25519.148646559999</v>
      </c>
      <c r="G23" s="452" t="s">
        <v>34</v>
      </c>
    </row>
    <row r="24" spans="1:7" s="532" customFormat="1" ht="22.5" x14ac:dyDescent="0.2">
      <c r="A24" s="452" t="s">
        <v>66</v>
      </c>
      <c r="B24" s="458">
        <v>77562.250277259998</v>
      </c>
      <c r="C24" s="458">
        <v>95430.98626079</v>
      </c>
      <c r="D24" s="458">
        <v>106235.5455797</v>
      </c>
      <c r="E24" s="458">
        <v>74307.492004200001</v>
      </c>
      <c r="F24" s="458">
        <v>109443.84894746001</v>
      </c>
      <c r="G24" s="452" t="s">
        <v>588</v>
      </c>
    </row>
    <row r="25" spans="1:7" s="532" customFormat="1" ht="22.5" x14ac:dyDescent="0.2">
      <c r="A25" s="452" t="s">
        <v>515</v>
      </c>
      <c r="B25" s="458">
        <v>26802.846840049999</v>
      </c>
      <c r="C25" s="458">
        <v>23954.400121139999</v>
      </c>
      <c r="D25" s="458">
        <v>25451.640985869999</v>
      </c>
      <c r="E25" s="458">
        <v>18543.77980298</v>
      </c>
      <c r="F25" s="458">
        <v>18577.786752479999</v>
      </c>
      <c r="G25" s="452" t="s">
        <v>598</v>
      </c>
    </row>
    <row r="26" spans="1:7" s="532" customFormat="1" ht="22.5" x14ac:dyDescent="0.2">
      <c r="A26" s="452" t="s">
        <v>1412</v>
      </c>
      <c r="B26" s="458">
        <v>18138.549712669999</v>
      </c>
      <c r="C26" s="458">
        <v>5592.7405349299997</v>
      </c>
      <c r="D26" s="458">
        <v>4623.28062168</v>
      </c>
      <c r="E26" s="458">
        <v>4400.1508947599996</v>
      </c>
      <c r="F26" s="458">
        <v>7284.4097911199997</v>
      </c>
      <c r="G26" s="452" t="s">
        <v>437</v>
      </c>
    </row>
    <row r="27" spans="1:7" s="532" customFormat="1" ht="45" customHeight="1" x14ac:dyDescent="0.2">
      <c r="A27" s="452" t="s">
        <v>852</v>
      </c>
      <c r="B27" s="458">
        <v>18223.019711789999</v>
      </c>
      <c r="C27" s="458">
        <v>11528.9913173</v>
      </c>
      <c r="D27" s="458">
        <v>12684.249571849999</v>
      </c>
      <c r="E27" s="458">
        <v>8146.0228657799998</v>
      </c>
      <c r="F27" s="458">
        <v>7171.9358815100004</v>
      </c>
      <c r="G27" s="452" t="s">
        <v>1413</v>
      </c>
    </row>
    <row r="28" spans="1:7" s="532" customFormat="1" ht="33.75" x14ac:dyDescent="0.2">
      <c r="A28" s="452" t="s">
        <v>1414</v>
      </c>
      <c r="B28" s="458">
        <v>2485.6323068699999</v>
      </c>
      <c r="C28" s="458">
        <v>6332.8516767299998</v>
      </c>
      <c r="D28" s="458">
        <v>3114.0919750899998</v>
      </c>
      <c r="E28" s="458">
        <v>2308.0822600800002</v>
      </c>
      <c r="F28" s="458">
        <v>4984.7410286900003</v>
      </c>
      <c r="G28" s="452" t="s">
        <v>1415</v>
      </c>
    </row>
    <row r="29" spans="1:7" s="532" customFormat="1" x14ac:dyDescent="0.2">
      <c r="A29" s="452" t="s">
        <v>264</v>
      </c>
      <c r="B29" s="458">
        <v>35070.747738279999</v>
      </c>
      <c r="C29" s="458">
        <v>51378.793440729998</v>
      </c>
      <c r="D29" s="458">
        <v>60379.871015889999</v>
      </c>
      <c r="E29" s="458">
        <v>41968.876597690003</v>
      </c>
      <c r="F29" s="458">
        <v>47781.929307849998</v>
      </c>
      <c r="G29" s="452" t="s">
        <v>1416</v>
      </c>
    </row>
    <row r="30" spans="1:7" s="532" customFormat="1" x14ac:dyDescent="0.2">
      <c r="A30" s="452" t="s">
        <v>740</v>
      </c>
      <c r="B30" s="458">
        <v>11263.145165940001</v>
      </c>
      <c r="C30" s="458">
        <v>11130.3478669</v>
      </c>
      <c r="D30" s="458">
        <v>17291.405431840001</v>
      </c>
      <c r="E30" s="458">
        <v>12538.68660236</v>
      </c>
      <c r="F30" s="458">
        <v>22673.161608089998</v>
      </c>
      <c r="G30" s="452" t="s">
        <v>1417</v>
      </c>
    </row>
    <row r="31" spans="1:7" s="532" customFormat="1" x14ac:dyDescent="0.2">
      <c r="A31" s="452" t="s">
        <v>1418</v>
      </c>
      <c r="B31" s="458">
        <v>533.96735576000003</v>
      </c>
      <c r="C31" s="458">
        <v>38.161637880000001</v>
      </c>
      <c r="D31" s="458">
        <v>59.370048859999997</v>
      </c>
      <c r="E31" s="458">
        <v>37.121753060000003</v>
      </c>
      <c r="F31" s="458">
        <v>1089.95429863</v>
      </c>
      <c r="G31" s="452" t="s">
        <v>1419</v>
      </c>
    </row>
    <row r="32" spans="1:7" s="532" customFormat="1" x14ac:dyDescent="0.2">
      <c r="A32" s="452" t="s">
        <v>676</v>
      </c>
      <c r="B32" s="458">
        <v>102510.91517063</v>
      </c>
      <c r="C32" s="458">
        <v>110235.39372291</v>
      </c>
      <c r="D32" s="458">
        <v>119470.5644458</v>
      </c>
      <c r="E32" s="458">
        <v>96105.114445800005</v>
      </c>
      <c r="F32" s="458">
        <v>141448.04578059001</v>
      </c>
      <c r="G32" s="452" t="s">
        <v>1420</v>
      </c>
    </row>
    <row r="33" spans="1:7" s="532" customFormat="1" ht="12.75" customHeight="1" x14ac:dyDescent="0.2">
      <c r="A33" s="450" t="s">
        <v>846</v>
      </c>
      <c r="B33" s="456">
        <v>12759.489317</v>
      </c>
      <c r="C33" s="456">
        <v>10074.314679999999</v>
      </c>
      <c r="D33" s="456">
        <v>5851.6610992799997</v>
      </c>
      <c r="E33" s="456">
        <v>7496.8824923299999</v>
      </c>
      <c r="F33" s="456">
        <v>19504.290007920001</v>
      </c>
      <c r="G33" s="450" t="s">
        <v>730</v>
      </c>
    </row>
    <row r="34" spans="1:7" s="532" customFormat="1" x14ac:dyDescent="0.2">
      <c r="A34" s="451" t="s">
        <v>1421</v>
      </c>
      <c r="B34" s="457">
        <v>13231.343000000001</v>
      </c>
      <c r="C34" s="457">
        <v>10078.692999999999</v>
      </c>
      <c r="D34" s="457">
        <v>7948.2030000000004</v>
      </c>
      <c r="E34" s="457">
        <v>7598.2030000000004</v>
      </c>
      <c r="F34" s="457">
        <v>19507.335999999999</v>
      </c>
      <c r="G34" s="451" t="s">
        <v>1422</v>
      </c>
    </row>
    <row r="35" spans="1:7" s="532" customFormat="1" x14ac:dyDescent="0.2">
      <c r="A35" s="451" t="s">
        <v>1423</v>
      </c>
      <c r="B35" s="457">
        <v>471.85368299999999</v>
      </c>
      <c r="C35" s="457">
        <v>4.3783200000000004</v>
      </c>
      <c r="D35" s="457">
        <v>2096.5419007199998</v>
      </c>
      <c r="E35" s="457">
        <v>101.32050767</v>
      </c>
      <c r="F35" s="457">
        <v>3.04599208</v>
      </c>
      <c r="G35" s="451" t="s">
        <v>1424</v>
      </c>
    </row>
    <row r="36" spans="1:7" s="532" customFormat="1" ht="33.75" x14ac:dyDescent="0.2">
      <c r="A36" s="450" t="s">
        <v>870</v>
      </c>
      <c r="B36" s="456">
        <v>25852.38253829</v>
      </c>
      <c r="C36" s="456">
        <v>31460.5894333</v>
      </c>
      <c r="D36" s="456">
        <v>24203.52927553</v>
      </c>
      <c r="E36" s="456">
        <v>14461.15929247</v>
      </c>
      <c r="F36" s="456">
        <v>21947.864555119999</v>
      </c>
      <c r="G36" s="450" t="s">
        <v>845</v>
      </c>
    </row>
    <row r="37" spans="1:7" s="532" customFormat="1" ht="21" x14ac:dyDescent="0.2">
      <c r="A37" s="451" t="s">
        <v>1427</v>
      </c>
      <c r="B37" s="457">
        <v>27062.347547130001</v>
      </c>
      <c r="C37" s="457">
        <v>34514.898699999998</v>
      </c>
      <c r="D37" s="457">
        <v>26966.861128799999</v>
      </c>
      <c r="E37" s="457">
        <v>17112.056499999999</v>
      </c>
      <c r="F37" s="457">
        <v>22627.6114308</v>
      </c>
      <c r="G37" s="451" t="s">
        <v>1428</v>
      </c>
    </row>
    <row r="38" spans="1:7" s="532" customFormat="1" ht="21" x14ac:dyDescent="0.2">
      <c r="A38" s="451" t="s">
        <v>1425</v>
      </c>
      <c r="B38" s="457">
        <v>1209.9650088400001</v>
      </c>
      <c r="C38" s="457">
        <v>3054.3092667000001</v>
      </c>
      <c r="D38" s="457">
        <v>2763.33185327</v>
      </c>
      <c r="E38" s="457">
        <v>2650.8972075299998</v>
      </c>
      <c r="F38" s="457">
        <v>679.74687568000002</v>
      </c>
      <c r="G38" s="451" t="s">
        <v>1426</v>
      </c>
    </row>
    <row r="39" spans="1:7" s="532" customFormat="1" ht="22.5" x14ac:dyDescent="0.2">
      <c r="A39" s="450" t="s">
        <v>956</v>
      </c>
      <c r="B39" s="456">
        <v>-4436.3318817099998</v>
      </c>
      <c r="C39" s="456">
        <v>-33501.019565030001</v>
      </c>
      <c r="D39" s="456">
        <v>1152.5465392000001</v>
      </c>
      <c r="E39" s="456">
        <v>18137.346716029999</v>
      </c>
      <c r="F39" s="456">
        <v>29549.661877139999</v>
      </c>
      <c r="G39" s="450" t="s">
        <v>847</v>
      </c>
    </row>
    <row r="40" spans="1:7" s="532" customFormat="1" ht="33.75" x14ac:dyDescent="0.2">
      <c r="A40" s="450" t="s">
        <v>732</v>
      </c>
      <c r="B40" s="456">
        <v>4436.3318817099998</v>
      </c>
      <c r="C40" s="456">
        <v>33501.019565030001</v>
      </c>
      <c r="D40" s="456">
        <v>-1152.5465392000001</v>
      </c>
      <c r="E40" s="456">
        <v>-18137.346716029999</v>
      </c>
      <c r="F40" s="456">
        <v>-29549.661877139999</v>
      </c>
      <c r="G40" s="450" t="s">
        <v>1708</v>
      </c>
    </row>
    <row r="41" spans="1:7" s="532" customFormat="1" x14ac:dyDescent="0.2">
      <c r="A41" s="525" t="s">
        <v>626</v>
      </c>
      <c r="B41" s="459">
        <v>4436.3318817099998</v>
      </c>
      <c r="C41" s="459">
        <v>33501.019565030001</v>
      </c>
      <c r="D41" s="459">
        <v>-1152.5465392000001</v>
      </c>
      <c r="E41" s="459">
        <v>-18137.346716029999</v>
      </c>
      <c r="F41" s="459">
        <v>-29549.661877139999</v>
      </c>
      <c r="G41" s="525" t="s">
        <v>1429</v>
      </c>
    </row>
    <row r="42" spans="1:7" s="532" customFormat="1" x14ac:dyDescent="0.2">
      <c r="A42" s="452" t="s">
        <v>1430</v>
      </c>
      <c r="B42" s="458">
        <v>4932.23061917</v>
      </c>
      <c r="C42" s="458">
        <v>36383.701565030002</v>
      </c>
      <c r="D42" s="458">
        <v>6937.3656127100003</v>
      </c>
      <c r="E42" s="458">
        <v>-13917.490716030001</v>
      </c>
      <c r="F42" s="458">
        <v>-20166.514086970001</v>
      </c>
      <c r="G42" s="526" t="s">
        <v>1431</v>
      </c>
    </row>
    <row r="43" spans="1:7" s="532" customFormat="1" x14ac:dyDescent="0.2">
      <c r="A43" s="452" t="s">
        <v>1432</v>
      </c>
      <c r="B43" s="458">
        <v>495.89873746000001</v>
      </c>
      <c r="C43" s="458">
        <v>2882.6819999999998</v>
      </c>
      <c r="D43" s="458">
        <v>8089.9121519099999</v>
      </c>
      <c r="E43" s="458">
        <v>4219.8559999999998</v>
      </c>
      <c r="F43" s="458">
        <v>9383.14779017</v>
      </c>
      <c r="G43" s="452" t="s">
        <v>1433</v>
      </c>
    </row>
    <row r="44" spans="1:7" s="532" customFormat="1" x14ac:dyDescent="0.2">
      <c r="A44" s="525" t="s">
        <v>279</v>
      </c>
      <c r="B44" s="458" t="s">
        <v>659</v>
      </c>
      <c r="C44" s="458" t="s">
        <v>659</v>
      </c>
      <c r="D44" s="458" t="s">
        <v>659</v>
      </c>
      <c r="E44" s="458" t="s">
        <v>659</v>
      </c>
      <c r="F44" s="458" t="s">
        <v>659</v>
      </c>
      <c r="G44" s="525" t="s">
        <v>1434</v>
      </c>
    </row>
    <row r="45" spans="1:7" s="532" customFormat="1" x14ac:dyDescent="0.2">
      <c r="A45" s="452" t="s">
        <v>1430</v>
      </c>
      <c r="B45" s="458" t="s">
        <v>659</v>
      </c>
      <c r="C45" s="458" t="s">
        <v>659</v>
      </c>
      <c r="D45" s="458" t="s">
        <v>659</v>
      </c>
      <c r="E45" s="458" t="s">
        <v>659</v>
      </c>
      <c r="F45" s="458" t="s">
        <v>659</v>
      </c>
      <c r="G45" s="452" t="s">
        <v>1431</v>
      </c>
    </row>
    <row r="46" spans="1:7" s="532" customFormat="1" x14ac:dyDescent="0.2">
      <c r="A46" s="454" t="s">
        <v>1432</v>
      </c>
      <c r="B46" s="458" t="s">
        <v>659</v>
      </c>
      <c r="C46" s="458" t="s">
        <v>659</v>
      </c>
      <c r="D46" s="458" t="s">
        <v>659</v>
      </c>
      <c r="E46" s="458" t="s">
        <v>659</v>
      </c>
      <c r="F46" s="458"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3622047244094491" right="0.15748031496062992" top="0.39370078740157483" bottom="0.15748031496062992" header="0.43307086614173229" footer="0.23622047244094491"/>
  <pageSetup paperSize="9" scale="7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theme="7" tint="0.59999389629810485"/>
  </sheetPr>
  <dimension ref="A1:G47"/>
  <sheetViews>
    <sheetView view="pageBreakPreview" zoomScale="80" zoomScaleNormal="100" zoomScaleSheetLayoutView="80" workbookViewId="0">
      <selection activeCell="C28" sqref="C28"/>
    </sheetView>
  </sheetViews>
  <sheetFormatPr defaultRowHeight="11.25" x14ac:dyDescent="0.2"/>
  <cols>
    <col min="1" max="1" width="33.85546875" style="69" customWidth="1"/>
    <col min="2" max="6" width="11.7109375" style="69" customWidth="1"/>
    <col min="7" max="7" width="37.28515625" style="69" customWidth="1"/>
    <col min="8" max="8" width="4.7109375" style="69" customWidth="1"/>
    <col min="9" max="16384" width="9.140625" style="69"/>
  </cols>
  <sheetData>
    <row r="1" spans="1:7" s="527" customFormat="1" ht="17.25" customHeight="1" x14ac:dyDescent="0.2">
      <c r="A1" s="982" t="s">
        <v>855</v>
      </c>
      <c r="B1" s="982"/>
      <c r="C1" s="982"/>
      <c r="D1" s="528"/>
      <c r="E1" s="528"/>
      <c r="F1" s="528"/>
      <c r="G1" s="638" t="s">
        <v>770</v>
      </c>
    </row>
    <row r="2" spans="1:7" s="527" customFormat="1" ht="15" customHeight="1" x14ac:dyDescent="0.2">
      <c r="A2" s="983" t="s">
        <v>2750</v>
      </c>
      <c r="B2" s="983"/>
      <c r="C2" s="983"/>
      <c r="D2" s="529"/>
      <c r="E2" s="529"/>
      <c r="F2" s="529"/>
      <c r="G2" s="637" t="s">
        <v>1398</v>
      </c>
    </row>
    <row r="3" spans="1:7" s="527" customFormat="1" ht="12.75" customHeight="1" x14ac:dyDescent="0.2">
      <c r="A3" s="983" t="s">
        <v>1399</v>
      </c>
      <c r="B3" s="983"/>
      <c r="C3" s="983"/>
      <c r="D3" s="529"/>
      <c r="E3" s="529"/>
      <c r="F3" s="529"/>
      <c r="G3" s="637" t="s">
        <v>2751</v>
      </c>
    </row>
    <row r="4" spans="1:7" s="527" customFormat="1" ht="12.75" customHeight="1" x14ac:dyDescent="0.2">
      <c r="A4" s="984" t="s">
        <v>148</v>
      </c>
      <c r="B4" s="984"/>
      <c r="C4" s="984"/>
      <c r="D4" s="530"/>
      <c r="E4" s="530"/>
      <c r="F4" s="530"/>
      <c r="G4" s="640" t="s">
        <v>693</v>
      </c>
    </row>
    <row r="5" spans="1:7" s="527" customFormat="1" ht="18" customHeight="1" x14ac:dyDescent="0.2">
      <c r="A5" s="973" t="s">
        <v>507</v>
      </c>
      <c r="B5" s="974" t="s">
        <v>1918</v>
      </c>
      <c r="C5" s="974" t="s">
        <v>2107</v>
      </c>
      <c r="D5" s="978" t="s">
        <v>2653</v>
      </c>
      <c r="E5" s="978"/>
      <c r="F5" s="974" t="s">
        <v>3451</v>
      </c>
      <c r="G5" s="974" t="s">
        <v>47</v>
      </c>
    </row>
    <row r="6" spans="1:7" s="527" customFormat="1" ht="49.5" customHeight="1" x14ac:dyDescent="0.2">
      <c r="A6" s="973"/>
      <c r="B6" s="974"/>
      <c r="C6" s="974"/>
      <c r="D6" s="833" t="s">
        <v>3039</v>
      </c>
      <c r="E6" s="833" t="s">
        <v>3450</v>
      </c>
      <c r="F6" s="974"/>
      <c r="G6" s="974"/>
    </row>
    <row r="7" spans="1:7" s="527" customFormat="1" ht="13.5" customHeight="1" x14ac:dyDescent="0.2">
      <c r="A7" s="531" t="s">
        <v>685</v>
      </c>
      <c r="B7" s="531" t="s">
        <v>224</v>
      </c>
      <c r="C7" s="531" t="s">
        <v>345</v>
      </c>
      <c r="D7" s="635" t="s">
        <v>619</v>
      </c>
      <c r="E7" s="681" t="s">
        <v>968</v>
      </c>
      <c r="F7" s="681" t="s">
        <v>655</v>
      </c>
      <c r="G7" s="681" t="s">
        <v>969</v>
      </c>
    </row>
    <row r="8" spans="1:7" s="532" customFormat="1" ht="13.5" customHeight="1" x14ac:dyDescent="0.2">
      <c r="A8" s="450" t="s">
        <v>541</v>
      </c>
      <c r="B8" s="456">
        <v>469354.24440854002</v>
      </c>
      <c r="C8" s="456">
        <v>412480.99742531002</v>
      </c>
      <c r="D8" s="456">
        <v>476186.11163578997</v>
      </c>
      <c r="E8" s="456">
        <v>329094.57885712001</v>
      </c>
      <c r="F8" s="456">
        <v>462088.62613006</v>
      </c>
      <c r="G8" s="450" t="s">
        <v>542</v>
      </c>
    </row>
    <row r="9" spans="1:7" s="532" customFormat="1" ht="21" x14ac:dyDescent="0.2">
      <c r="A9" s="524" t="s">
        <v>1401</v>
      </c>
      <c r="B9" s="457">
        <v>226697.91195586001</v>
      </c>
      <c r="C9" s="457">
        <v>248289.98366689001</v>
      </c>
      <c r="D9" s="457">
        <v>258705.38407912001</v>
      </c>
      <c r="E9" s="457">
        <v>199465.18634581001</v>
      </c>
      <c r="F9" s="457">
        <v>257354.59397287999</v>
      </c>
      <c r="G9" s="524" t="s">
        <v>1402</v>
      </c>
    </row>
    <row r="10" spans="1:7" s="532" customFormat="1" x14ac:dyDescent="0.2">
      <c r="A10" s="452" t="s">
        <v>1915</v>
      </c>
      <c r="B10" s="458" t="s">
        <v>659</v>
      </c>
      <c r="C10" s="458" t="s">
        <v>659</v>
      </c>
      <c r="D10" s="458" t="s">
        <v>659</v>
      </c>
      <c r="E10" s="458" t="s">
        <v>659</v>
      </c>
      <c r="F10" s="458">
        <v>55850.080867960001</v>
      </c>
      <c r="G10" s="452" t="s">
        <v>840</v>
      </c>
    </row>
    <row r="11" spans="1:7" s="532" customFormat="1" x14ac:dyDescent="0.2">
      <c r="A11" s="452" t="s">
        <v>1403</v>
      </c>
      <c r="B11" s="458">
        <v>105234.35798648999</v>
      </c>
      <c r="C11" s="458">
        <v>115240.90193452001</v>
      </c>
      <c r="D11" s="458">
        <v>118261.4385181</v>
      </c>
      <c r="E11" s="458">
        <v>92301.832014810003</v>
      </c>
      <c r="F11" s="458">
        <v>97209.925284190002</v>
      </c>
      <c r="G11" s="452" t="s">
        <v>841</v>
      </c>
    </row>
    <row r="12" spans="1:7" s="532" customFormat="1" x14ac:dyDescent="0.2">
      <c r="A12" s="452" t="s">
        <v>1404</v>
      </c>
      <c r="B12" s="458">
        <v>78983.279867449994</v>
      </c>
      <c r="C12" s="458">
        <v>84888.272968410005</v>
      </c>
      <c r="D12" s="458">
        <v>88220.360837960005</v>
      </c>
      <c r="E12" s="458">
        <v>67667.023364549997</v>
      </c>
      <c r="F12" s="458">
        <v>69989.065880869995</v>
      </c>
      <c r="G12" s="452" t="s">
        <v>784</v>
      </c>
    </row>
    <row r="13" spans="1:7" s="532" customFormat="1" x14ac:dyDescent="0.2">
      <c r="A13" s="452" t="s">
        <v>1405</v>
      </c>
      <c r="B13" s="458">
        <v>225.11200234</v>
      </c>
      <c r="C13" s="458">
        <v>220.66533330999999</v>
      </c>
      <c r="D13" s="458">
        <v>227.18977153</v>
      </c>
      <c r="E13" s="458">
        <v>190.17246901999999</v>
      </c>
      <c r="F13" s="458">
        <v>164.36907245</v>
      </c>
      <c r="G13" s="452" t="s">
        <v>769</v>
      </c>
    </row>
    <row r="14" spans="1:7" s="532" customFormat="1" x14ac:dyDescent="0.2">
      <c r="A14" s="451" t="s">
        <v>1406</v>
      </c>
      <c r="B14" s="457">
        <v>7273.8802528300002</v>
      </c>
      <c r="C14" s="457">
        <v>7427.7528502699997</v>
      </c>
      <c r="D14" s="457">
        <v>10292.47313394</v>
      </c>
      <c r="E14" s="457">
        <v>7386.1152012399998</v>
      </c>
      <c r="F14" s="457">
        <v>9389.67457397</v>
      </c>
      <c r="G14" s="451" t="s">
        <v>17</v>
      </c>
    </row>
    <row r="15" spans="1:7" s="532" customFormat="1" ht="21" x14ac:dyDescent="0.2">
      <c r="A15" s="451" t="s">
        <v>1407</v>
      </c>
      <c r="B15" s="457">
        <v>9997.0774998500001</v>
      </c>
      <c r="C15" s="457">
        <v>12226.038047149999</v>
      </c>
      <c r="D15" s="457">
        <v>16652.962422730001</v>
      </c>
      <c r="E15" s="457">
        <v>10524.96431007</v>
      </c>
      <c r="F15" s="457">
        <v>7026.23008321</v>
      </c>
      <c r="G15" s="451" t="s">
        <v>647</v>
      </c>
    </row>
    <row r="16" spans="1:7" s="532" customFormat="1" x14ac:dyDescent="0.2">
      <c r="A16" s="451" t="s">
        <v>474</v>
      </c>
      <c r="B16" s="457">
        <v>225385.37469999999</v>
      </c>
      <c r="C16" s="457">
        <v>144537.22286099999</v>
      </c>
      <c r="D16" s="457">
        <v>190535.29199999999</v>
      </c>
      <c r="E16" s="457">
        <v>111718.31299999999</v>
      </c>
      <c r="F16" s="457">
        <v>188318.1275</v>
      </c>
      <c r="G16" s="451" t="s">
        <v>1408</v>
      </c>
    </row>
    <row r="17" spans="1:7" s="532" customFormat="1" x14ac:dyDescent="0.2">
      <c r="A17" s="450" t="s">
        <v>125</v>
      </c>
      <c r="B17" s="456">
        <v>415136.98021867999</v>
      </c>
      <c r="C17" s="456">
        <v>398085.41575226001</v>
      </c>
      <c r="D17" s="456">
        <v>443843.24781834002</v>
      </c>
      <c r="E17" s="456">
        <v>297902.55745773</v>
      </c>
      <c r="F17" s="456">
        <v>418759.18403855001</v>
      </c>
      <c r="G17" s="450" t="s">
        <v>628</v>
      </c>
    </row>
    <row r="18" spans="1:7" s="532" customFormat="1" ht="22.5" x14ac:dyDescent="0.2">
      <c r="A18" s="452" t="s">
        <v>1409</v>
      </c>
      <c r="B18" s="458">
        <v>4470.20072764</v>
      </c>
      <c r="C18" s="458">
        <v>11340.809147170001</v>
      </c>
      <c r="D18" s="458">
        <v>15095.535709149999</v>
      </c>
      <c r="E18" s="458">
        <v>10511.77591045</v>
      </c>
      <c r="F18" s="458">
        <v>16473.08803979</v>
      </c>
      <c r="G18" s="452" t="s">
        <v>157</v>
      </c>
    </row>
    <row r="19" spans="1:7" s="532" customFormat="1" x14ac:dyDescent="0.2">
      <c r="A19" s="452" t="s">
        <v>101</v>
      </c>
      <c r="B19" s="458">
        <v>1302.8338821</v>
      </c>
      <c r="C19" s="458">
        <v>2124.38238327</v>
      </c>
      <c r="D19" s="458">
        <v>834.62141465000002</v>
      </c>
      <c r="E19" s="458">
        <v>460.85174289000003</v>
      </c>
      <c r="F19" s="458">
        <v>1687.99503476</v>
      </c>
      <c r="G19" s="452" t="s">
        <v>51</v>
      </c>
    </row>
    <row r="20" spans="1:7" s="532" customFormat="1" ht="33.75" x14ac:dyDescent="0.2">
      <c r="A20" s="452" t="s">
        <v>1410</v>
      </c>
      <c r="B20" s="458">
        <v>11247.22550647</v>
      </c>
      <c r="C20" s="458">
        <v>11404.105887219999</v>
      </c>
      <c r="D20" s="458">
        <v>12854.62501299</v>
      </c>
      <c r="E20" s="458">
        <v>9983.5925537700004</v>
      </c>
      <c r="F20" s="458">
        <v>13532.39653899</v>
      </c>
      <c r="G20" s="452" t="s">
        <v>344</v>
      </c>
    </row>
    <row r="21" spans="1:7" s="532" customFormat="1" x14ac:dyDescent="0.2">
      <c r="A21" s="452" t="s">
        <v>48</v>
      </c>
      <c r="B21" s="458">
        <v>63915.490148190001</v>
      </c>
      <c r="C21" s="458">
        <v>77600.022921960001</v>
      </c>
      <c r="D21" s="458">
        <v>103669.73709299001</v>
      </c>
      <c r="E21" s="458">
        <v>82186.302893030006</v>
      </c>
      <c r="F21" s="458">
        <v>102154.88510217999</v>
      </c>
      <c r="G21" s="452" t="s">
        <v>49</v>
      </c>
    </row>
    <row r="22" spans="1:7" s="532" customFormat="1" x14ac:dyDescent="0.2">
      <c r="A22" s="452" t="s">
        <v>375</v>
      </c>
      <c r="B22" s="458">
        <v>27810.617781749999</v>
      </c>
      <c r="C22" s="458">
        <v>11762.011548959999</v>
      </c>
      <c r="D22" s="458">
        <v>13430.94417617</v>
      </c>
      <c r="E22" s="458">
        <v>8468.1994781400008</v>
      </c>
      <c r="F22" s="458">
        <v>15761.455876350001</v>
      </c>
      <c r="G22" s="452" t="s">
        <v>376</v>
      </c>
    </row>
    <row r="23" spans="1:7" s="532" customFormat="1" ht="22.5" x14ac:dyDescent="0.2">
      <c r="A23" s="452" t="s">
        <v>1411</v>
      </c>
      <c r="B23" s="458">
        <v>11672.91790799</v>
      </c>
      <c r="C23" s="458">
        <v>11801.9175419</v>
      </c>
      <c r="D23" s="458">
        <v>19152.717708479999</v>
      </c>
      <c r="E23" s="458">
        <v>13612.978346309999</v>
      </c>
      <c r="F23" s="458">
        <v>15414.53196765</v>
      </c>
      <c r="G23" s="452" t="s">
        <v>34</v>
      </c>
    </row>
    <row r="24" spans="1:7" s="532" customFormat="1" x14ac:dyDescent="0.2">
      <c r="A24" s="452" t="s">
        <v>66</v>
      </c>
      <c r="B24" s="458">
        <v>117461.78114563</v>
      </c>
      <c r="C24" s="458">
        <v>102862.86839919</v>
      </c>
      <c r="D24" s="458">
        <v>104978.60793191</v>
      </c>
      <c r="E24" s="458">
        <v>66469.913685360007</v>
      </c>
      <c r="F24" s="458">
        <v>112206.64723143</v>
      </c>
      <c r="G24" s="452" t="s">
        <v>588</v>
      </c>
    </row>
    <row r="25" spans="1:7" s="532" customFormat="1" ht="22.5" x14ac:dyDescent="0.2">
      <c r="A25" s="452" t="s">
        <v>515</v>
      </c>
      <c r="B25" s="458">
        <v>25731.21256747</v>
      </c>
      <c r="C25" s="458">
        <v>30441.91381939</v>
      </c>
      <c r="D25" s="458">
        <v>24114.504420419998</v>
      </c>
      <c r="E25" s="458">
        <v>18310.070640850001</v>
      </c>
      <c r="F25" s="458">
        <v>15648.60731564</v>
      </c>
      <c r="G25" s="452" t="s">
        <v>598</v>
      </c>
    </row>
    <row r="26" spans="1:7" s="532" customFormat="1" ht="22.5" x14ac:dyDescent="0.2">
      <c r="A26" s="452" t="s">
        <v>1412</v>
      </c>
      <c r="B26" s="458">
        <v>47549.745047620003</v>
      </c>
      <c r="C26" s="458">
        <v>33196.79614482</v>
      </c>
      <c r="D26" s="458">
        <v>25672.25119209</v>
      </c>
      <c r="E26" s="458">
        <v>17847.120048500001</v>
      </c>
      <c r="F26" s="458">
        <v>21847.738695</v>
      </c>
      <c r="G26" s="452" t="s">
        <v>437</v>
      </c>
    </row>
    <row r="27" spans="1:7" s="532" customFormat="1" ht="56.25" x14ac:dyDescent="0.2">
      <c r="A27" s="452" t="s">
        <v>852</v>
      </c>
      <c r="B27" s="458">
        <v>7579.9723964000004</v>
      </c>
      <c r="C27" s="458">
        <v>3544.9532881199998</v>
      </c>
      <c r="D27" s="458">
        <v>2407.5589531099999</v>
      </c>
      <c r="E27" s="458">
        <v>1708.6196970799999</v>
      </c>
      <c r="F27" s="458">
        <v>7804.0342709799997</v>
      </c>
      <c r="G27" s="452" t="s">
        <v>1413</v>
      </c>
    </row>
    <row r="28" spans="1:7" s="532" customFormat="1" ht="33.75" x14ac:dyDescent="0.2">
      <c r="A28" s="452" t="s">
        <v>1414</v>
      </c>
      <c r="B28" s="458">
        <v>2125.8283814299998</v>
      </c>
      <c r="C28" s="458">
        <v>1735.71</v>
      </c>
      <c r="D28" s="458">
        <v>1813.0927635999999</v>
      </c>
      <c r="E28" s="458">
        <v>1334.7179976</v>
      </c>
      <c r="F28" s="458">
        <v>2078.6362433700001</v>
      </c>
      <c r="G28" s="452" t="s">
        <v>1415</v>
      </c>
    </row>
    <row r="29" spans="1:7" s="532" customFormat="1" x14ac:dyDescent="0.2">
      <c r="A29" s="452" t="s">
        <v>264</v>
      </c>
      <c r="B29" s="458">
        <v>63329.65676451</v>
      </c>
      <c r="C29" s="458">
        <v>64829.088836579998</v>
      </c>
      <c r="D29" s="458">
        <v>41617.016933680003</v>
      </c>
      <c r="E29" s="458">
        <v>30615.364473639998</v>
      </c>
      <c r="F29" s="458">
        <v>44893.734079610003</v>
      </c>
      <c r="G29" s="452" t="s">
        <v>1416</v>
      </c>
    </row>
    <row r="30" spans="1:7" s="532" customFormat="1" x14ac:dyDescent="0.2">
      <c r="A30" s="452" t="s">
        <v>740</v>
      </c>
      <c r="B30" s="458">
        <v>8269.2414923100005</v>
      </c>
      <c r="C30" s="458">
        <v>10392.609192190001</v>
      </c>
      <c r="D30" s="458">
        <v>45542.568773079998</v>
      </c>
      <c r="E30" s="458">
        <v>10167.2727753</v>
      </c>
      <c r="F30" s="458">
        <v>13728.270959949999</v>
      </c>
      <c r="G30" s="452" t="s">
        <v>1417</v>
      </c>
    </row>
    <row r="31" spans="1:7" s="532" customFormat="1" x14ac:dyDescent="0.2">
      <c r="A31" s="452" t="s">
        <v>1418</v>
      </c>
      <c r="B31" s="458">
        <v>703.83696846999999</v>
      </c>
      <c r="C31" s="458">
        <v>1408.99218161</v>
      </c>
      <c r="D31" s="458">
        <v>324.84912945000002</v>
      </c>
      <c r="E31" s="458">
        <v>317.61545624000001</v>
      </c>
      <c r="F31" s="458">
        <v>927.45566985000005</v>
      </c>
      <c r="G31" s="452" t="s">
        <v>1419</v>
      </c>
    </row>
    <row r="32" spans="1:7" s="532" customFormat="1" x14ac:dyDescent="0.2">
      <c r="A32" s="452" t="s">
        <v>676</v>
      </c>
      <c r="B32" s="458">
        <v>21966.419500700002</v>
      </c>
      <c r="C32" s="458">
        <v>23639.234459880001</v>
      </c>
      <c r="D32" s="458">
        <v>32334.616606570002</v>
      </c>
      <c r="E32" s="458">
        <v>25908.161758570001</v>
      </c>
      <c r="F32" s="458">
        <v>34599.707012999999</v>
      </c>
      <c r="G32" s="452" t="s">
        <v>1420</v>
      </c>
    </row>
    <row r="33" spans="1:7" s="532" customFormat="1" x14ac:dyDescent="0.2">
      <c r="A33" s="450" t="s">
        <v>846</v>
      </c>
      <c r="B33" s="456">
        <v>2011.39937072</v>
      </c>
      <c r="C33" s="456">
        <v>7194.5360000000001</v>
      </c>
      <c r="D33" s="456">
        <v>8562.187484</v>
      </c>
      <c r="E33" s="456">
        <v>9928.6110000000008</v>
      </c>
      <c r="F33" s="456">
        <v>4715.6046669999996</v>
      </c>
      <c r="G33" s="450" t="s">
        <v>730</v>
      </c>
    </row>
    <row r="34" spans="1:7" s="532" customFormat="1" x14ac:dyDescent="0.2">
      <c r="A34" s="451" t="s">
        <v>1421</v>
      </c>
      <c r="B34" s="457">
        <v>2156.0450000000001</v>
      </c>
      <c r="C34" s="457">
        <v>7212.0370000000003</v>
      </c>
      <c r="D34" s="457">
        <v>10767.652</v>
      </c>
      <c r="E34" s="457">
        <v>9928.616</v>
      </c>
      <c r="F34" s="457">
        <v>4999.692</v>
      </c>
      <c r="G34" s="451" t="s">
        <v>1422</v>
      </c>
    </row>
    <row r="35" spans="1:7" s="532" customFormat="1" x14ac:dyDescent="0.2">
      <c r="A35" s="451" t="s">
        <v>1423</v>
      </c>
      <c r="B35" s="457">
        <v>144.64562928000001</v>
      </c>
      <c r="C35" s="457">
        <v>17.501000000000001</v>
      </c>
      <c r="D35" s="457">
        <v>2205.464516</v>
      </c>
      <c r="E35" s="457">
        <v>5.0000000000000001E-3</v>
      </c>
      <c r="F35" s="457">
        <v>284.087333</v>
      </c>
      <c r="G35" s="451" t="s">
        <v>1424</v>
      </c>
    </row>
    <row r="36" spans="1:7" s="532" customFormat="1" ht="33.75" x14ac:dyDescent="0.2">
      <c r="A36" s="450" t="s">
        <v>870</v>
      </c>
      <c r="B36" s="456">
        <v>77416.517261999994</v>
      </c>
      <c r="C36" s="456">
        <v>21571.415517000001</v>
      </c>
      <c r="D36" s="456">
        <v>22417.454966969999</v>
      </c>
      <c r="E36" s="456">
        <v>20864.73155022</v>
      </c>
      <c r="F36" s="456">
        <v>52255.622369999997</v>
      </c>
      <c r="G36" s="450" t="s">
        <v>845</v>
      </c>
    </row>
    <row r="37" spans="1:7" s="532" customFormat="1" x14ac:dyDescent="0.2">
      <c r="A37" s="451" t="s">
        <v>1427</v>
      </c>
      <c r="B37" s="457">
        <v>77535.089739999996</v>
      </c>
      <c r="C37" s="457">
        <v>21573.469799999999</v>
      </c>
      <c r="D37" s="457">
        <v>23159.398000000001</v>
      </c>
      <c r="E37" s="457">
        <v>20862.699000000001</v>
      </c>
      <c r="F37" s="457">
        <v>52255.622369999997</v>
      </c>
      <c r="G37" s="451" t="s">
        <v>1428</v>
      </c>
    </row>
    <row r="38" spans="1:7" s="532" customFormat="1" ht="21" x14ac:dyDescent="0.2">
      <c r="A38" s="451" t="s">
        <v>1425</v>
      </c>
      <c r="B38" s="457">
        <v>118.572478</v>
      </c>
      <c r="C38" s="457">
        <v>2.0542829999999999</v>
      </c>
      <c r="D38" s="457">
        <v>741.94303303000004</v>
      </c>
      <c r="E38" s="457">
        <v>-2.0325502200000001</v>
      </c>
      <c r="F38" s="457"/>
      <c r="G38" s="451" t="s">
        <v>1426</v>
      </c>
    </row>
    <row r="39" spans="1:7" s="532" customFormat="1" ht="22.5" x14ac:dyDescent="0.2">
      <c r="A39" s="450" t="s">
        <v>956</v>
      </c>
      <c r="B39" s="456">
        <v>-25210.652442859999</v>
      </c>
      <c r="C39" s="456">
        <v>-14370.36984395</v>
      </c>
      <c r="D39" s="456">
        <v>1363.2213664799999</v>
      </c>
      <c r="E39" s="456">
        <v>398.67884916999998</v>
      </c>
      <c r="F39" s="456">
        <v>-13641.784945490001</v>
      </c>
      <c r="G39" s="450" t="s">
        <v>847</v>
      </c>
    </row>
    <row r="40" spans="1:7" s="532" customFormat="1" ht="33.75" x14ac:dyDescent="0.2">
      <c r="A40" s="450" t="s">
        <v>732</v>
      </c>
      <c r="B40" s="456">
        <v>25210.652442859999</v>
      </c>
      <c r="C40" s="456">
        <v>14370.36984395</v>
      </c>
      <c r="D40" s="456">
        <v>-1363.2213664799999</v>
      </c>
      <c r="E40" s="456">
        <v>-398.67884916999998</v>
      </c>
      <c r="F40" s="456">
        <v>13641.784945490001</v>
      </c>
      <c r="G40" s="450" t="s">
        <v>1708</v>
      </c>
    </row>
    <row r="41" spans="1:7" s="532" customFormat="1" x14ac:dyDescent="0.2">
      <c r="A41" s="525" t="s">
        <v>626</v>
      </c>
      <c r="B41" s="459">
        <v>25210.652442859999</v>
      </c>
      <c r="C41" s="459">
        <v>14370.36984395</v>
      </c>
      <c r="D41" s="459">
        <v>-1363.2213664799999</v>
      </c>
      <c r="E41" s="459">
        <v>-398.67884916999998</v>
      </c>
      <c r="F41" s="459">
        <v>13641.784945490001</v>
      </c>
      <c r="G41" s="525" t="s">
        <v>1429</v>
      </c>
    </row>
    <row r="42" spans="1:7" s="532" customFormat="1" x14ac:dyDescent="0.2">
      <c r="A42" s="452" t="s">
        <v>1430</v>
      </c>
      <c r="B42" s="458">
        <v>25355.298072140002</v>
      </c>
      <c r="C42" s="458">
        <v>18570.36984395</v>
      </c>
      <c r="D42" s="458">
        <v>19676.885453520001</v>
      </c>
      <c r="E42" s="458">
        <v>19523.553150830001</v>
      </c>
      <c r="F42" s="458">
        <v>24759.38834949</v>
      </c>
      <c r="G42" s="526" t="s">
        <v>1431</v>
      </c>
    </row>
    <row r="43" spans="1:7" s="532" customFormat="1" x14ac:dyDescent="0.2">
      <c r="A43" s="452" t="s">
        <v>1432</v>
      </c>
      <c r="B43" s="458">
        <v>144.64562928000001</v>
      </c>
      <c r="C43" s="458">
        <v>4200</v>
      </c>
      <c r="D43" s="458">
        <v>21040.106820000001</v>
      </c>
      <c r="E43" s="458">
        <v>19922.232</v>
      </c>
      <c r="F43" s="458">
        <v>11117.603404</v>
      </c>
      <c r="G43" s="452" t="s">
        <v>1433</v>
      </c>
    </row>
    <row r="44" spans="1:7" s="532" customFormat="1" x14ac:dyDescent="0.2">
      <c r="A44" s="525" t="s">
        <v>279</v>
      </c>
      <c r="B44" s="460" t="s">
        <v>659</v>
      </c>
      <c r="C44" s="460" t="s">
        <v>659</v>
      </c>
      <c r="D44" s="460" t="s">
        <v>659</v>
      </c>
      <c r="E44" s="460" t="s">
        <v>659</v>
      </c>
      <c r="F44" s="460" t="s">
        <v>659</v>
      </c>
      <c r="G44" s="525" t="s">
        <v>1434</v>
      </c>
    </row>
    <row r="45" spans="1:7" s="532" customFormat="1" x14ac:dyDescent="0.2">
      <c r="A45" s="452" t="s">
        <v>1430</v>
      </c>
      <c r="B45" s="461" t="s">
        <v>659</v>
      </c>
      <c r="C45" s="461" t="s">
        <v>659</v>
      </c>
      <c r="D45" s="461" t="s">
        <v>659</v>
      </c>
      <c r="E45" s="461" t="s">
        <v>659</v>
      </c>
      <c r="F45" s="461" t="s">
        <v>659</v>
      </c>
      <c r="G45" s="452" t="s">
        <v>1431</v>
      </c>
    </row>
    <row r="46" spans="1:7" s="532" customFormat="1" x14ac:dyDescent="0.2">
      <c r="A46" s="454" t="s">
        <v>1432</v>
      </c>
      <c r="B46" s="462" t="s">
        <v>659</v>
      </c>
      <c r="C46" s="462" t="s">
        <v>659</v>
      </c>
      <c r="D46" s="462" t="s">
        <v>659</v>
      </c>
      <c r="E46" s="462" t="s">
        <v>659</v>
      </c>
      <c r="F46" s="462" t="s">
        <v>659</v>
      </c>
      <c r="G46" s="454" t="s">
        <v>1433</v>
      </c>
    </row>
    <row r="47" spans="1:7" s="527"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 right="0.17" top="0.31" bottom="0.22" header="0.3" footer="0.24"/>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7"/>
  <sheetViews>
    <sheetView view="pageBreakPreview" topLeftCell="A4" zoomScale="80" zoomScaleSheetLayoutView="80" workbookViewId="0">
      <selection activeCell="D6" sqref="D6"/>
    </sheetView>
  </sheetViews>
  <sheetFormatPr defaultRowHeight="11.25" x14ac:dyDescent="0.2"/>
  <cols>
    <col min="1" max="1" width="36.140625" style="69" customWidth="1"/>
    <col min="2" max="5" width="13.5703125" style="69" customWidth="1"/>
    <col min="6" max="6" width="36" style="69" customWidth="1"/>
    <col min="7" max="7" width="4.7109375" style="69" customWidth="1"/>
    <col min="8" max="16384" width="9.140625" style="69"/>
  </cols>
  <sheetData>
    <row r="1" spans="1:6" s="527" customFormat="1" ht="17.25" customHeight="1" x14ac:dyDescent="0.2">
      <c r="A1" s="706" t="s">
        <v>2260</v>
      </c>
      <c r="B1" s="528"/>
      <c r="C1" s="528"/>
      <c r="D1" s="528"/>
      <c r="E1" s="528"/>
      <c r="F1" s="638" t="s">
        <v>2261</v>
      </c>
    </row>
    <row r="2" spans="1:6" s="527" customFormat="1" ht="15" customHeight="1" x14ac:dyDescent="0.2">
      <c r="A2" s="707" t="s">
        <v>2258</v>
      </c>
      <c r="B2" s="529"/>
      <c r="C2" s="529"/>
      <c r="D2" s="529"/>
      <c r="E2" s="529"/>
      <c r="F2" s="637" t="s">
        <v>1398</v>
      </c>
    </row>
    <row r="3" spans="1:6" s="527" customFormat="1" ht="12.75" customHeight="1" x14ac:dyDescent="0.2">
      <c r="A3" s="707" t="s">
        <v>1399</v>
      </c>
      <c r="B3" s="529"/>
      <c r="C3" s="529"/>
      <c r="D3" s="529"/>
      <c r="E3" s="529"/>
      <c r="F3" s="637" t="s">
        <v>2257</v>
      </c>
    </row>
    <row r="4" spans="1:6" s="527" customFormat="1" ht="12.75" customHeight="1" x14ac:dyDescent="0.2">
      <c r="A4" s="544" t="s">
        <v>148</v>
      </c>
      <c r="B4" s="648"/>
      <c r="C4" s="648"/>
      <c r="D4" s="648"/>
      <c r="E4" s="648"/>
      <c r="F4" s="639" t="s">
        <v>693</v>
      </c>
    </row>
    <row r="5" spans="1:6" s="527" customFormat="1" ht="18" customHeight="1" x14ac:dyDescent="0.2">
      <c r="A5" s="973" t="s">
        <v>507</v>
      </c>
      <c r="B5" s="987" t="s">
        <v>2107</v>
      </c>
      <c r="C5" s="978" t="s">
        <v>2653</v>
      </c>
      <c r="D5" s="978"/>
      <c r="E5" s="974" t="s">
        <v>3451</v>
      </c>
      <c r="F5" s="987" t="s">
        <v>47</v>
      </c>
    </row>
    <row r="6" spans="1:6" s="527" customFormat="1" ht="45" customHeight="1" x14ac:dyDescent="0.2">
      <c r="A6" s="973"/>
      <c r="B6" s="988"/>
      <c r="C6" s="833" t="s">
        <v>3039</v>
      </c>
      <c r="D6" s="833" t="s">
        <v>3450</v>
      </c>
      <c r="E6" s="974"/>
      <c r="F6" s="988"/>
    </row>
    <row r="7" spans="1:6" s="527" customFormat="1" ht="17.25" customHeight="1" x14ac:dyDescent="0.2">
      <c r="A7" s="705" t="s">
        <v>685</v>
      </c>
      <c r="B7" s="705" t="s">
        <v>224</v>
      </c>
      <c r="C7" s="705" t="s">
        <v>345</v>
      </c>
      <c r="D7" s="705" t="s">
        <v>619</v>
      </c>
      <c r="E7" s="705" t="s">
        <v>968</v>
      </c>
      <c r="F7" s="705" t="s">
        <v>655</v>
      </c>
    </row>
    <row r="8" spans="1:6" s="532" customFormat="1" ht="13.5" customHeight="1" x14ac:dyDescent="0.2">
      <c r="A8" s="450" t="s">
        <v>541</v>
      </c>
      <c r="B8" s="456">
        <v>67663.385463910003</v>
      </c>
      <c r="C8" s="456">
        <v>231371.82423194</v>
      </c>
      <c r="D8" s="456">
        <v>164760.17824623999</v>
      </c>
      <c r="E8" s="456">
        <v>302570.58057796001</v>
      </c>
      <c r="F8" s="450" t="s">
        <v>542</v>
      </c>
    </row>
    <row r="9" spans="1:6" s="532" customFormat="1" ht="21" x14ac:dyDescent="0.2">
      <c r="A9" s="524" t="s">
        <v>1401</v>
      </c>
      <c r="B9" s="457">
        <v>37203.486290159999</v>
      </c>
      <c r="C9" s="457">
        <v>91632.6017288</v>
      </c>
      <c r="D9" s="457">
        <v>73127.766139560001</v>
      </c>
      <c r="E9" s="457">
        <v>103733.04315500001</v>
      </c>
      <c r="F9" s="524" t="s">
        <v>1402</v>
      </c>
    </row>
    <row r="10" spans="1:6" s="532" customFormat="1" x14ac:dyDescent="0.2">
      <c r="A10" s="452" t="s">
        <v>1915</v>
      </c>
      <c r="B10" s="458" t="s">
        <v>659</v>
      </c>
      <c r="C10" s="458" t="s">
        <v>659</v>
      </c>
      <c r="D10" s="458" t="s">
        <v>659</v>
      </c>
      <c r="E10" s="458">
        <v>10257.56298454</v>
      </c>
      <c r="F10" s="452" t="s">
        <v>840</v>
      </c>
    </row>
    <row r="11" spans="1:6" s="532" customFormat="1" x14ac:dyDescent="0.2">
      <c r="A11" s="452" t="s">
        <v>1403</v>
      </c>
      <c r="B11" s="458">
        <v>9406.6438227199997</v>
      </c>
      <c r="C11" s="458">
        <v>22208.513988170002</v>
      </c>
      <c r="D11" s="458">
        <v>17887.83947988</v>
      </c>
      <c r="E11" s="458">
        <v>19706.925207169999</v>
      </c>
      <c r="F11" s="452" t="s">
        <v>841</v>
      </c>
    </row>
    <row r="12" spans="1:6" s="532" customFormat="1" x14ac:dyDescent="0.2">
      <c r="A12" s="452" t="s">
        <v>1404</v>
      </c>
      <c r="B12" s="458">
        <v>7577.1547441599996</v>
      </c>
      <c r="C12" s="458">
        <v>18948.012575929999</v>
      </c>
      <c r="D12" s="458">
        <v>15231.30497829</v>
      </c>
      <c r="E12" s="458">
        <v>16220.64152195</v>
      </c>
      <c r="F12" s="452" t="s">
        <v>784</v>
      </c>
    </row>
    <row r="13" spans="1:6" s="532" customFormat="1" x14ac:dyDescent="0.2">
      <c r="A13" s="452" t="s">
        <v>1405</v>
      </c>
      <c r="B13" s="458">
        <v>13752.83210817</v>
      </c>
      <c r="C13" s="458">
        <v>30293.89727184</v>
      </c>
      <c r="D13" s="458">
        <v>24786.837711519998</v>
      </c>
      <c r="E13" s="458">
        <v>45854.516011829997</v>
      </c>
      <c r="F13" s="452" t="s">
        <v>769</v>
      </c>
    </row>
    <row r="14" spans="1:6" s="532" customFormat="1" x14ac:dyDescent="0.2">
      <c r="A14" s="451" t="s">
        <v>1406</v>
      </c>
      <c r="B14" s="457">
        <v>486.30859074</v>
      </c>
      <c r="C14" s="457">
        <v>2580.4072801799998</v>
      </c>
      <c r="D14" s="457">
        <v>1298.3729065499999</v>
      </c>
      <c r="E14" s="457">
        <v>1361.50615737</v>
      </c>
      <c r="F14" s="451" t="s">
        <v>17</v>
      </c>
    </row>
    <row r="15" spans="1:6" s="532" customFormat="1" ht="21" x14ac:dyDescent="0.2">
      <c r="A15" s="451" t="s">
        <v>1407</v>
      </c>
      <c r="B15" s="457">
        <v>898.95858300999998</v>
      </c>
      <c r="C15" s="457">
        <v>3641.97122296</v>
      </c>
      <c r="D15" s="457">
        <v>2666.3512001300001</v>
      </c>
      <c r="E15" s="457">
        <v>5172.3302655899997</v>
      </c>
      <c r="F15" s="451" t="s">
        <v>647</v>
      </c>
    </row>
    <row r="16" spans="1:6" s="532" customFormat="1" x14ac:dyDescent="0.2">
      <c r="A16" s="451" t="s">
        <v>474</v>
      </c>
      <c r="B16" s="457">
        <v>29074.632000000001</v>
      </c>
      <c r="C16" s="457">
        <v>133516.84400000001</v>
      </c>
      <c r="D16" s="457">
        <v>87667.687999999995</v>
      </c>
      <c r="E16" s="457">
        <v>192303.701</v>
      </c>
      <c r="F16" s="451" t="s">
        <v>1408</v>
      </c>
    </row>
    <row r="17" spans="1:6" s="532" customFormat="1" x14ac:dyDescent="0.2">
      <c r="A17" s="450" t="s">
        <v>125</v>
      </c>
      <c r="B17" s="456">
        <v>74945.517791129998</v>
      </c>
      <c r="C17" s="456">
        <v>232405.19610902999</v>
      </c>
      <c r="D17" s="456">
        <v>167150.09904552999</v>
      </c>
      <c r="E17" s="456">
        <v>309880.83017514</v>
      </c>
      <c r="F17" s="450" t="s">
        <v>628</v>
      </c>
    </row>
    <row r="18" spans="1:6" s="532" customFormat="1" ht="22.5" x14ac:dyDescent="0.2">
      <c r="A18" s="452" t="s">
        <v>1409</v>
      </c>
      <c r="B18" s="458">
        <v>1155.5234957499999</v>
      </c>
      <c r="C18" s="458">
        <v>2676.5454702000002</v>
      </c>
      <c r="D18" s="458">
        <v>1930.3809840700001</v>
      </c>
      <c r="E18" s="458">
        <v>3304.8874234099999</v>
      </c>
      <c r="F18" s="452" t="s">
        <v>157</v>
      </c>
    </row>
    <row r="19" spans="1:6" s="532" customFormat="1" x14ac:dyDescent="0.2">
      <c r="A19" s="452" t="s">
        <v>101</v>
      </c>
      <c r="B19" s="458">
        <v>39.949401170000002</v>
      </c>
      <c r="C19" s="458">
        <v>218.88725185000001</v>
      </c>
      <c r="D19" s="458">
        <v>193.37545557000001</v>
      </c>
      <c r="E19" s="458">
        <v>950.09929167999996</v>
      </c>
      <c r="F19" s="452" t="s">
        <v>51</v>
      </c>
    </row>
    <row r="20" spans="1:6" s="532" customFormat="1" ht="33.75" x14ac:dyDescent="0.2">
      <c r="A20" s="452" t="s">
        <v>1410</v>
      </c>
      <c r="B20" s="458">
        <v>1839.8890219</v>
      </c>
      <c r="C20" s="458">
        <v>7499.9581312399996</v>
      </c>
      <c r="D20" s="458">
        <v>5933.5756616099998</v>
      </c>
      <c r="E20" s="458">
        <v>6147.7123623300004</v>
      </c>
      <c r="F20" s="452" t="s">
        <v>344</v>
      </c>
    </row>
    <row r="21" spans="1:6" s="532" customFormat="1" x14ac:dyDescent="0.2">
      <c r="A21" s="452" t="s">
        <v>48</v>
      </c>
      <c r="B21" s="458">
        <v>31946.332991719999</v>
      </c>
      <c r="C21" s="458">
        <v>85281.814880320002</v>
      </c>
      <c r="D21" s="458">
        <v>69075.079115</v>
      </c>
      <c r="E21" s="458">
        <v>103215.96961314</v>
      </c>
      <c r="F21" s="452" t="s">
        <v>49</v>
      </c>
    </row>
    <row r="22" spans="1:6" s="532" customFormat="1" x14ac:dyDescent="0.2">
      <c r="A22" s="452" t="s">
        <v>375</v>
      </c>
      <c r="B22" s="458">
        <v>114.79254758</v>
      </c>
      <c r="C22" s="458">
        <v>4814.8070138100002</v>
      </c>
      <c r="D22" s="458">
        <v>3521.2188682199999</v>
      </c>
      <c r="E22" s="458">
        <v>16517.997061180002</v>
      </c>
      <c r="F22" s="452" t="s">
        <v>376</v>
      </c>
    </row>
    <row r="23" spans="1:6" s="532" customFormat="1" ht="22.5" x14ac:dyDescent="0.2">
      <c r="A23" s="452" t="s">
        <v>1411</v>
      </c>
      <c r="B23" s="458">
        <v>5040.6884829299997</v>
      </c>
      <c r="C23" s="458">
        <v>40281.39276689</v>
      </c>
      <c r="D23" s="458">
        <v>24157.06905441</v>
      </c>
      <c r="E23" s="458">
        <v>22815.215301349999</v>
      </c>
      <c r="F23" s="452" t="s">
        <v>34</v>
      </c>
    </row>
    <row r="24" spans="1:6" s="532" customFormat="1" x14ac:dyDescent="0.2">
      <c r="A24" s="452" t="s">
        <v>66</v>
      </c>
      <c r="B24" s="458">
        <v>18867.300039990001</v>
      </c>
      <c r="C24" s="458">
        <v>50827.74567348</v>
      </c>
      <c r="D24" s="458">
        <v>33201.485847819997</v>
      </c>
      <c r="E24" s="458">
        <v>74110.400657659993</v>
      </c>
      <c r="F24" s="452" t="s">
        <v>588</v>
      </c>
    </row>
    <row r="25" spans="1:6" s="532" customFormat="1" ht="22.5" x14ac:dyDescent="0.2">
      <c r="A25" s="452" t="s">
        <v>515</v>
      </c>
      <c r="B25" s="458">
        <v>3539.51669227</v>
      </c>
      <c r="C25" s="458">
        <v>14450.51665625</v>
      </c>
      <c r="D25" s="458">
        <v>11915.15452283</v>
      </c>
      <c r="E25" s="458">
        <v>22039.408260790002</v>
      </c>
      <c r="F25" s="452" t="s">
        <v>598</v>
      </c>
    </row>
    <row r="26" spans="1:6" s="532" customFormat="1" ht="22.5" x14ac:dyDescent="0.2">
      <c r="A26" s="452" t="s">
        <v>1412</v>
      </c>
      <c r="B26" s="458">
        <v>2147.6706578799999</v>
      </c>
      <c r="C26" s="458">
        <v>4685.5323809600004</v>
      </c>
      <c r="D26" s="458">
        <v>2104.1981649999998</v>
      </c>
      <c r="E26" s="458">
        <v>13249.173063050001</v>
      </c>
      <c r="F26" s="452" t="s">
        <v>437</v>
      </c>
    </row>
    <row r="27" spans="1:6" s="532" customFormat="1" ht="45" x14ac:dyDescent="0.2">
      <c r="A27" s="452" t="s">
        <v>852</v>
      </c>
      <c r="B27" s="458">
        <v>1204.4631640499999</v>
      </c>
      <c r="C27" s="458">
        <v>4470.5135615299996</v>
      </c>
      <c r="D27" s="458">
        <v>2928.9169496300001</v>
      </c>
      <c r="E27" s="458">
        <v>7441.2488031599996</v>
      </c>
      <c r="F27" s="452" t="s">
        <v>1413</v>
      </c>
    </row>
    <row r="28" spans="1:6" s="532" customFormat="1" ht="33.75" x14ac:dyDescent="0.2">
      <c r="A28" s="452" t="s">
        <v>1414</v>
      </c>
      <c r="B28" s="458">
        <v>358.16200220000002</v>
      </c>
      <c r="C28" s="458">
        <v>2216.8478214100001</v>
      </c>
      <c r="D28" s="458">
        <v>1372.0489723000001</v>
      </c>
      <c r="E28" s="458">
        <v>470.24483959000003</v>
      </c>
      <c r="F28" s="452" t="s">
        <v>1415</v>
      </c>
    </row>
    <row r="29" spans="1:6" s="532" customFormat="1" x14ac:dyDescent="0.2">
      <c r="A29" s="452" t="s">
        <v>264</v>
      </c>
      <c r="B29" s="458">
        <v>4608.9166442899996</v>
      </c>
      <c r="C29" s="458">
        <v>9731.2336995000005</v>
      </c>
      <c r="D29" s="458">
        <v>7094.7572492600002</v>
      </c>
      <c r="E29" s="458">
        <v>22624.719236329998</v>
      </c>
      <c r="F29" s="452" t="s">
        <v>1416</v>
      </c>
    </row>
    <row r="30" spans="1:6" s="532" customFormat="1" x14ac:dyDescent="0.2">
      <c r="A30" s="452" t="s">
        <v>740</v>
      </c>
      <c r="B30" s="458">
        <v>2155.5437588999998</v>
      </c>
      <c r="C30" s="458">
        <v>2009.66728799</v>
      </c>
      <c r="D30" s="458">
        <v>1780.92992581</v>
      </c>
      <c r="E30" s="458">
        <v>10972.02271182</v>
      </c>
      <c r="F30" s="452" t="s">
        <v>1417</v>
      </c>
    </row>
    <row r="31" spans="1:6" s="532" customFormat="1" x14ac:dyDescent="0.2">
      <c r="A31" s="452" t="s">
        <v>1418</v>
      </c>
      <c r="B31" s="458">
        <v>10.5048905</v>
      </c>
      <c r="C31" s="458">
        <v>956.00556159999996</v>
      </c>
      <c r="D31" s="458">
        <v>38.620322000000002</v>
      </c>
      <c r="E31" s="458">
        <v>477.72419665000001</v>
      </c>
      <c r="F31" s="452" t="s">
        <v>1419</v>
      </c>
    </row>
    <row r="32" spans="1:6" s="532" customFormat="1" x14ac:dyDescent="0.2">
      <c r="A32" s="452" t="s">
        <v>676</v>
      </c>
      <c r="B32" s="458">
        <v>1916.2639999999999</v>
      </c>
      <c r="C32" s="458">
        <v>2283.7279520000002</v>
      </c>
      <c r="D32" s="458">
        <v>1903.2879519999999</v>
      </c>
      <c r="E32" s="458">
        <v>5544.007353</v>
      </c>
      <c r="F32" s="452" t="s">
        <v>1420</v>
      </c>
    </row>
    <row r="33" spans="1:6" s="532" customFormat="1" x14ac:dyDescent="0.2">
      <c r="A33" s="450" t="s">
        <v>846</v>
      </c>
      <c r="B33" s="456">
        <v>11029.5</v>
      </c>
      <c r="C33" s="456">
        <v>1268.076</v>
      </c>
      <c r="D33" s="456">
        <v>818.07600000000002</v>
      </c>
      <c r="E33" s="456">
        <v>2391.3380000000002</v>
      </c>
      <c r="F33" s="450" t="s">
        <v>730</v>
      </c>
    </row>
    <row r="34" spans="1:6" s="532" customFormat="1" x14ac:dyDescent="0.2">
      <c r="A34" s="451" t="s">
        <v>1421</v>
      </c>
      <c r="B34" s="457">
        <v>11029.5</v>
      </c>
      <c r="C34" s="457">
        <v>1268.076</v>
      </c>
      <c r="D34" s="457">
        <v>818.07600000000002</v>
      </c>
      <c r="E34" s="457">
        <v>2391.3380000000002</v>
      </c>
      <c r="F34" s="451" t="s">
        <v>1422</v>
      </c>
    </row>
    <row r="35" spans="1:6" s="532" customFormat="1" x14ac:dyDescent="0.2">
      <c r="A35" s="451" t="s">
        <v>1423</v>
      </c>
      <c r="B35" s="457"/>
      <c r="C35" s="457"/>
      <c r="D35" s="457"/>
      <c r="E35" s="457">
        <v>0</v>
      </c>
      <c r="F35" s="451" t="s">
        <v>1424</v>
      </c>
    </row>
    <row r="36" spans="1:6" s="532" customFormat="1" ht="22.5" x14ac:dyDescent="0.2">
      <c r="A36" s="450" t="s">
        <v>870</v>
      </c>
      <c r="B36" s="456">
        <v>1500</v>
      </c>
      <c r="C36" s="456">
        <v>2270.707879</v>
      </c>
      <c r="D36" s="456">
        <v>1489.528879</v>
      </c>
      <c r="E36" s="456">
        <v>13258.61448</v>
      </c>
      <c r="F36" s="450" t="s">
        <v>845</v>
      </c>
    </row>
    <row r="37" spans="1:6" s="532" customFormat="1" x14ac:dyDescent="0.2">
      <c r="A37" s="451" t="s">
        <v>1427</v>
      </c>
      <c r="B37" s="457">
        <v>1500</v>
      </c>
      <c r="C37" s="457">
        <v>2489.6959999999999</v>
      </c>
      <c r="D37" s="457">
        <v>1708.5170000000001</v>
      </c>
      <c r="E37" s="457">
        <v>13258.61448</v>
      </c>
      <c r="F37" s="451" t="s">
        <v>1428</v>
      </c>
    </row>
    <row r="38" spans="1:6" s="532" customFormat="1" ht="21" x14ac:dyDescent="0.2">
      <c r="A38" s="451" t="s">
        <v>1425</v>
      </c>
      <c r="B38" s="458" t="s">
        <v>659</v>
      </c>
      <c r="C38" s="457">
        <v>218.98812100000001</v>
      </c>
      <c r="D38" s="457">
        <v>218.98812100000001</v>
      </c>
      <c r="E38" s="458"/>
      <c r="F38" s="451" t="s">
        <v>1426</v>
      </c>
    </row>
    <row r="39" spans="1:6" s="532" customFormat="1" ht="22.5" x14ac:dyDescent="0.2">
      <c r="A39" s="450" t="s">
        <v>956</v>
      </c>
      <c r="B39" s="456">
        <v>-19811.632327219999</v>
      </c>
      <c r="C39" s="456">
        <v>-4572.1557560900001</v>
      </c>
      <c r="D39" s="456">
        <v>-4697.5256782899996</v>
      </c>
      <c r="E39" s="456">
        <v>-22960.202077180002</v>
      </c>
      <c r="F39" s="450" t="s">
        <v>847</v>
      </c>
    </row>
    <row r="40" spans="1:6" s="532" customFormat="1" ht="33.75" x14ac:dyDescent="0.2">
      <c r="A40" s="450" t="s">
        <v>732</v>
      </c>
      <c r="B40" s="456">
        <v>19811.632327219999</v>
      </c>
      <c r="C40" s="456">
        <v>4572.1557560900001</v>
      </c>
      <c r="D40" s="456">
        <v>4697.5256782899996</v>
      </c>
      <c r="E40" s="456">
        <v>22960.202077180002</v>
      </c>
      <c r="F40" s="450" t="s">
        <v>1708</v>
      </c>
    </row>
    <row r="41" spans="1:6" s="532" customFormat="1" x14ac:dyDescent="0.2">
      <c r="A41" s="525" t="s">
        <v>626</v>
      </c>
      <c r="B41" s="459">
        <v>19811.632327219999</v>
      </c>
      <c r="C41" s="459">
        <v>4572.1557560900001</v>
      </c>
      <c r="D41" s="459">
        <v>4697.5256782899996</v>
      </c>
      <c r="E41" s="459">
        <v>22960.202077180002</v>
      </c>
      <c r="F41" s="525" t="s">
        <v>1429</v>
      </c>
    </row>
    <row r="42" spans="1:6" s="532" customFormat="1" x14ac:dyDescent="0.2">
      <c r="A42" s="452" t="s">
        <v>1430</v>
      </c>
      <c r="B42" s="458">
        <v>21461.632327219999</v>
      </c>
      <c r="C42" s="458">
        <v>9645.5007560899994</v>
      </c>
      <c r="D42" s="458">
        <v>7470.8706782899999</v>
      </c>
      <c r="E42" s="458">
        <v>33993.039077180001</v>
      </c>
      <c r="F42" s="526" t="s">
        <v>1431</v>
      </c>
    </row>
    <row r="43" spans="1:6" s="532" customFormat="1" x14ac:dyDescent="0.2">
      <c r="A43" s="452" t="s">
        <v>1432</v>
      </c>
      <c r="B43" s="458">
        <v>1650</v>
      </c>
      <c r="C43" s="458">
        <v>5073.3450000000003</v>
      </c>
      <c r="D43" s="458">
        <v>2773.3449999999998</v>
      </c>
      <c r="E43" s="458">
        <v>11032.837</v>
      </c>
      <c r="F43" s="452" t="s">
        <v>1433</v>
      </c>
    </row>
    <row r="44" spans="1:6" s="532" customFormat="1" x14ac:dyDescent="0.2">
      <c r="A44" s="525" t="s">
        <v>279</v>
      </c>
      <c r="B44" s="460" t="s">
        <v>659</v>
      </c>
      <c r="C44" s="460" t="s">
        <v>659</v>
      </c>
      <c r="D44" s="460" t="s">
        <v>659</v>
      </c>
      <c r="E44" s="460" t="s">
        <v>659</v>
      </c>
      <c r="F44" s="525" t="s">
        <v>1434</v>
      </c>
    </row>
    <row r="45" spans="1:6" s="532" customFormat="1" x14ac:dyDescent="0.2">
      <c r="A45" s="452" t="s">
        <v>1430</v>
      </c>
      <c r="B45" s="461" t="s">
        <v>659</v>
      </c>
      <c r="C45" s="461" t="s">
        <v>659</v>
      </c>
      <c r="D45" s="461" t="s">
        <v>659</v>
      </c>
      <c r="E45" s="461" t="s">
        <v>659</v>
      </c>
      <c r="F45" s="452" t="s">
        <v>1431</v>
      </c>
    </row>
    <row r="46" spans="1:6" s="532" customFormat="1" x14ac:dyDescent="0.2">
      <c r="A46" s="454" t="s">
        <v>1432</v>
      </c>
      <c r="B46" s="462" t="s">
        <v>659</v>
      </c>
      <c r="C46" s="462" t="s">
        <v>659</v>
      </c>
      <c r="D46" s="462" t="s">
        <v>659</v>
      </c>
      <c r="E46" s="462" t="s">
        <v>659</v>
      </c>
      <c r="F46" s="454" t="s">
        <v>1433</v>
      </c>
    </row>
    <row r="47" spans="1:6" s="527" customFormat="1" ht="28.7" customHeight="1" x14ac:dyDescent="0.2"/>
  </sheetData>
  <mergeCells count="5">
    <mergeCell ref="A5:A6"/>
    <mergeCell ref="F5:F6"/>
    <mergeCell ref="B5:B6"/>
    <mergeCell ref="C5:D5"/>
    <mergeCell ref="E5:E6"/>
  </mergeCells>
  <pageMargins left="0.3" right="0.17" top="0.31" bottom="0.22" header="0.3" footer="0.24"/>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48"/>
  <sheetViews>
    <sheetView view="pageBreakPreview" zoomScale="85" zoomScaleNormal="100" zoomScaleSheetLayoutView="85" workbookViewId="0">
      <pane xSplit="1" ySplit="8" topLeftCell="B12" activePane="bottomRight" state="frozen"/>
      <selection activeCell="A12" sqref="A12"/>
      <selection pane="topRight" activeCell="A12" sqref="A12"/>
      <selection pane="bottomLeft" activeCell="A12" sqref="A12"/>
      <selection pane="bottomRight" activeCell="C14" sqref="C14"/>
    </sheetView>
  </sheetViews>
  <sheetFormatPr defaultRowHeight="12" x14ac:dyDescent="0.2"/>
  <cols>
    <col min="1" max="1" width="36" style="299" customWidth="1"/>
    <col min="2" max="3" width="18.140625" style="299" customWidth="1"/>
    <col min="4" max="4" width="18.140625" style="323" customWidth="1"/>
    <col min="5" max="5" width="36" style="331" customWidth="1"/>
    <col min="6" max="6" width="9.140625" style="324"/>
    <col min="7" max="16384" width="9.140625" style="299"/>
  </cols>
  <sheetData>
    <row r="1" spans="1:6" s="318" customFormat="1" x14ac:dyDescent="0.2">
      <c r="A1" s="316" t="s">
        <v>930</v>
      </c>
      <c r="B1" s="316"/>
      <c r="C1" s="316"/>
      <c r="D1" s="316"/>
      <c r="E1" s="340" t="s">
        <v>931</v>
      </c>
      <c r="F1" s="317"/>
    </row>
    <row r="2" spans="1:6" s="319" customFormat="1" x14ac:dyDescent="0.2">
      <c r="A2" s="990"/>
      <c r="B2" s="990"/>
      <c r="C2" s="990"/>
      <c r="D2" s="990"/>
      <c r="E2" s="341"/>
      <c r="F2" s="320"/>
    </row>
    <row r="3" spans="1:6" s="318" customFormat="1" ht="31.5" customHeight="1" x14ac:dyDescent="0.2">
      <c r="A3" s="991" t="s">
        <v>3185</v>
      </c>
      <c r="B3" s="991"/>
      <c r="C3" s="991"/>
      <c r="D3" s="991"/>
      <c r="E3" s="991"/>
      <c r="F3" s="317"/>
    </row>
    <row r="4" spans="1:6" x14ac:dyDescent="0.2">
      <c r="A4" s="321" t="s">
        <v>932</v>
      </c>
      <c r="B4" s="322"/>
      <c r="E4" s="342" t="s">
        <v>933</v>
      </c>
    </row>
    <row r="5" spans="1:6" s="326" customFormat="1" ht="10.5" customHeight="1" x14ac:dyDescent="0.2">
      <c r="A5" s="992" t="s">
        <v>934</v>
      </c>
      <c r="B5" s="994" t="s">
        <v>3186</v>
      </c>
      <c r="C5" s="994" t="s">
        <v>3577</v>
      </c>
      <c r="D5" s="994" t="s">
        <v>2271</v>
      </c>
      <c r="E5" s="996" t="s">
        <v>343</v>
      </c>
      <c r="F5" s="325"/>
    </row>
    <row r="6" spans="1:6" s="326" customFormat="1" ht="73.5" customHeight="1" x14ac:dyDescent="0.2">
      <c r="A6" s="993"/>
      <c r="B6" s="995"/>
      <c r="C6" s="995"/>
      <c r="D6" s="995"/>
      <c r="E6" s="997"/>
      <c r="F6" s="325"/>
    </row>
    <row r="7" spans="1:6" x14ac:dyDescent="0.2">
      <c r="A7" s="407">
        <v>1</v>
      </c>
      <c r="B7" s="408">
        <v>2</v>
      </c>
      <c r="C7" s="408">
        <v>3</v>
      </c>
      <c r="D7" s="408">
        <v>4</v>
      </c>
      <c r="E7" s="409">
        <v>5</v>
      </c>
    </row>
    <row r="8" spans="1:6" x14ac:dyDescent="0.2">
      <c r="A8" s="298" t="s">
        <v>541</v>
      </c>
      <c r="B8" s="410">
        <v>10337744.0701</v>
      </c>
      <c r="C8" s="410">
        <v>7929771.3703256994</v>
      </c>
      <c r="D8" s="410">
        <v>76.706980909510875</v>
      </c>
      <c r="E8" s="344" t="s">
        <v>542</v>
      </c>
      <c r="F8" s="314"/>
    </row>
    <row r="9" spans="1:6" x14ac:dyDescent="0.2">
      <c r="A9" s="300" t="s">
        <v>935</v>
      </c>
      <c r="B9" s="410">
        <v>10009339.5616</v>
      </c>
      <c r="C9" s="410">
        <v>7532187.0735253002</v>
      </c>
      <c r="D9" s="410">
        <v>75.251589050109857</v>
      </c>
      <c r="E9" s="376" t="s">
        <v>936</v>
      </c>
      <c r="F9" s="314"/>
    </row>
    <row r="10" spans="1:6" x14ac:dyDescent="0.2">
      <c r="A10" s="300" t="s">
        <v>937</v>
      </c>
      <c r="B10" s="410">
        <v>216552.4958</v>
      </c>
      <c r="C10" s="410">
        <v>320504.94025050005</v>
      </c>
      <c r="D10" s="410">
        <v>148.00334628630034</v>
      </c>
      <c r="E10" s="376" t="s">
        <v>938</v>
      </c>
      <c r="F10" s="314"/>
    </row>
    <row r="11" spans="1:6" ht="24" x14ac:dyDescent="0.2">
      <c r="A11" s="300" t="s">
        <v>939</v>
      </c>
      <c r="B11" s="410">
        <v>111852.01270000001</v>
      </c>
      <c r="C11" s="410">
        <v>77079.356549899996</v>
      </c>
      <c r="D11" s="410">
        <v>68.911908412981106</v>
      </c>
      <c r="E11" s="376" t="s">
        <v>940</v>
      </c>
      <c r="F11" s="314"/>
    </row>
    <row r="12" spans="1:6" x14ac:dyDescent="0.2">
      <c r="A12" s="300" t="s">
        <v>1758</v>
      </c>
      <c r="B12" s="410">
        <v>0</v>
      </c>
      <c r="C12" s="410">
        <v>0</v>
      </c>
      <c r="D12" s="410">
        <v>0</v>
      </c>
      <c r="E12" s="376" t="s">
        <v>1757</v>
      </c>
      <c r="F12" s="314"/>
    </row>
    <row r="13" spans="1:6" s="301" customFormat="1" ht="36.75" customHeight="1" x14ac:dyDescent="0.2">
      <c r="A13" s="300" t="s">
        <v>3294</v>
      </c>
      <c r="B13" s="410">
        <v>0</v>
      </c>
      <c r="C13" s="410">
        <v>20591.232</v>
      </c>
      <c r="D13" s="410">
        <v>0</v>
      </c>
      <c r="E13" s="376" t="s">
        <v>3295</v>
      </c>
      <c r="F13" s="314"/>
    </row>
    <row r="14" spans="1:6" s="301" customFormat="1" ht="36" x14ac:dyDescent="0.2">
      <c r="A14" s="300" t="s">
        <v>3284</v>
      </c>
      <c r="B14" s="410">
        <v>682240.61</v>
      </c>
      <c r="C14" s="410">
        <v>1218462.0549999999</v>
      </c>
      <c r="D14" s="410">
        <v>178.59711619922479</v>
      </c>
      <c r="E14" s="376" t="s">
        <v>3283</v>
      </c>
      <c r="F14" s="314"/>
    </row>
    <row r="15" spans="1:6" x14ac:dyDescent="0.2">
      <c r="A15" s="300" t="s">
        <v>3286</v>
      </c>
      <c r="B15" s="410">
        <v>17021517.542099997</v>
      </c>
      <c r="C15" s="410">
        <v>12901081.146394799</v>
      </c>
      <c r="D15" s="410">
        <v>75.792778842932421</v>
      </c>
      <c r="E15" s="376" t="s">
        <v>3285</v>
      </c>
      <c r="F15" s="315"/>
    </row>
    <row r="16" spans="1:6" ht="24" x14ac:dyDescent="0.2">
      <c r="A16" s="302" t="s">
        <v>941</v>
      </c>
      <c r="B16" s="411">
        <v>889100.5922999999</v>
      </c>
      <c r="C16" s="411">
        <v>650534.17007610004</v>
      </c>
      <c r="D16" s="411">
        <v>73.167668058036455</v>
      </c>
      <c r="E16" s="377" t="s">
        <v>184</v>
      </c>
      <c r="F16" s="315"/>
    </row>
    <row r="17" spans="1:6" x14ac:dyDescent="0.2">
      <c r="A17" s="302" t="s">
        <v>942</v>
      </c>
      <c r="B17" s="411">
        <v>631364.86289999995</v>
      </c>
      <c r="C17" s="411">
        <v>462969.53777739999</v>
      </c>
      <c r="D17" s="411">
        <v>73.328366049842785</v>
      </c>
      <c r="E17" s="377" t="s">
        <v>425</v>
      </c>
      <c r="F17" s="315"/>
    </row>
    <row r="18" spans="1:6" ht="36" x14ac:dyDescent="0.2">
      <c r="A18" s="302" t="s">
        <v>943</v>
      </c>
      <c r="B18" s="411">
        <v>984489.1577000001</v>
      </c>
      <c r="C18" s="411">
        <v>743112.98370720004</v>
      </c>
      <c r="D18" s="411">
        <v>75.482089152031705</v>
      </c>
      <c r="E18" s="377" t="s">
        <v>90</v>
      </c>
      <c r="F18" s="315"/>
    </row>
    <row r="19" spans="1:6" x14ac:dyDescent="0.2">
      <c r="A19" s="302" t="s">
        <v>108</v>
      </c>
      <c r="B19" s="411">
        <v>3202657.0344000002</v>
      </c>
      <c r="C19" s="411">
        <v>2462040.2300334</v>
      </c>
      <c r="D19" s="411">
        <v>76.874926150019348</v>
      </c>
      <c r="E19" s="377" t="s">
        <v>287</v>
      </c>
      <c r="F19" s="315"/>
    </row>
    <row r="20" spans="1:6" x14ac:dyDescent="0.2">
      <c r="A20" s="302" t="s">
        <v>503</v>
      </c>
      <c r="B20" s="411">
        <v>1938274.7749000001</v>
      </c>
      <c r="C20" s="411">
        <v>1468611.7383812</v>
      </c>
      <c r="D20" s="411">
        <v>75.769016725555289</v>
      </c>
      <c r="E20" s="377" t="s">
        <v>618</v>
      </c>
      <c r="F20" s="315"/>
    </row>
    <row r="21" spans="1:6" ht="24" x14ac:dyDescent="0.2">
      <c r="A21" s="302" t="s">
        <v>944</v>
      </c>
      <c r="B21" s="411">
        <v>3904888.8385000001</v>
      </c>
      <c r="C21" s="411">
        <v>3136971.1478048</v>
      </c>
      <c r="D21" s="411">
        <v>80.334454514454677</v>
      </c>
      <c r="E21" s="377" t="s">
        <v>397</v>
      </c>
      <c r="F21" s="315"/>
    </row>
    <row r="22" spans="1:6" x14ac:dyDescent="0.2">
      <c r="A22" s="302" t="s">
        <v>945</v>
      </c>
      <c r="B22" s="411">
        <v>1499443.0742000001</v>
      </c>
      <c r="C22" s="411">
        <v>1019891.5151934</v>
      </c>
      <c r="D22" s="411">
        <v>68.018021673650011</v>
      </c>
      <c r="E22" s="377" t="s">
        <v>714</v>
      </c>
      <c r="F22" s="315"/>
    </row>
    <row r="23" spans="1:6" ht="24" x14ac:dyDescent="0.2">
      <c r="A23" s="302" t="s">
        <v>946</v>
      </c>
      <c r="B23" s="411">
        <v>518654.92360000004</v>
      </c>
      <c r="C23" s="411">
        <v>391202.0731411</v>
      </c>
      <c r="D23" s="411">
        <v>75.426271947011358</v>
      </c>
      <c r="E23" s="377" t="s">
        <v>580</v>
      </c>
      <c r="F23" s="315"/>
    </row>
    <row r="24" spans="1:6" ht="24" x14ac:dyDescent="0.2">
      <c r="A24" s="302" t="s">
        <v>947</v>
      </c>
      <c r="B24" s="411">
        <v>166284.42600000001</v>
      </c>
      <c r="C24" s="411">
        <v>124219.3290046</v>
      </c>
      <c r="D24" s="411">
        <v>74.702924376453637</v>
      </c>
      <c r="E24" s="377" t="s">
        <v>439</v>
      </c>
      <c r="F24" s="315"/>
    </row>
    <row r="25" spans="1:6" ht="56.25" customHeight="1" x14ac:dyDescent="0.2">
      <c r="A25" s="302" t="s">
        <v>948</v>
      </c>
      <c r="B25" s="411">
        <v>661601.97479999997</v>
      </c>
      <c r="C25" s="411">
        <v>490346.84171200002</v>
      </c>
      <c r="D25" s="411">
        <v>74.115081331223394</v>
      </c>
      <c r="E25" s="377" t="s">
        <v>231</v>
      </c>
      <c r="F25" s="315"/>
    </row>
    <row r="26" spans="1:6" ht="36" x14ac:dyDescent="0.2">
      <c r="A26" s="302" t="s">
        <v>949</v>
      </c>
      <c r="B26" s="411">
        <v>82895.103499999997</v>
      </c>
      <c r="C26" s="411">
        <v>58403.4156439</v>
      </c>
      <c r="D26" s="411">
        <v>70.454602477093232</v>
      </c>
      <c r="E26" s="377" t="s">
        <v>835</v>
      </c>
      <c r="F26" s="315"/>
    </row>
    <row r="27" spans="1:6" x14ac:dyDescent="0.2">
      <c r="A27" s="302" t="s">
        <v>950</v>
      </c>
      <c r="B27" s="411">
        <v>1105903.1554</v>
      </c>
      <c r="C27" s="411">
        <v>835860.79725059995</v>
      </c>
      <c r="D27" s="411">
        <v>75.581735450268511</v>
      </c>
      <c r="E27" s="377" t="s">
        <v>672</v>
      </c>
      <c r="F27" s="315"/>
    </row>
    <row r="28" spans="1:6" x14ac:dyDescent="0.2">
      <c r="A28" s="302" t="s">
        <v>951</v>
      </c>
      <c r="B28" s="411">
        <v>634384.82860000001</v>
      </c>
      <c r="C28" s="411">
        <v>350365.99213470001</v>
      </c>
      <c r="D28" s="411">
        <v>55.229251447880543</v>
      </c>
      <c r="E28" s="377" t="s">
        <v>57</v>
      </c>
      <c r="F28" s="315"/>
    </row>
    <row r="29" spans="1:6" x14ac:dyDescent="0.2">
      <c r="A29" s="302" t="s">
        <v>952</v>
      </c>
      <c r="B29" s="411">
        <v>801574.7953</v>
      </c>
      <c r="C29" s="411">
        <v>706551.37453410006</v>
      </c>
      <c r="D29" s="411">
        <v>88.145408098774354</v>
      </c>
      <c r="E29" s="377" t="s">
        <v>432</v>
      </c>
      <c r="F29" s="315"/>
    </row>
    <row r="30" spans="1:6" x14ac:dyDescent="0.2">
      <c r="A30" s="302" t="s">
        <v>535</v>
      </c>
      <c r="B30" s="411">
        <v>0</v>
      </c>
      <c r="C30" s="411">
        <v>0</v>
      </c>
      <c r="D30" s="411"/>
      <c r="E30" s="377" t="s">
        <v>50</v>
      </c>
      <c r="F30" s="314"/>
    </row>
    <row r="31" spans="1:6" ht="24" x14ac:dyDescent="0.2">
      <c r="A31" s="376" t="s">
        <v>3293</v>
      </c>
      <c r="B31" s="410">
        <v>0</v>
      </c>
      <c r="C31" s="410">
        <v>8.8617999999999988</v>
      </c>
      <c r="D31" s="410"/>
      <c r="E31" s="376" t="s">
        <v>3287</v>
      </c>
      <c r="F31" s="314"/>
    </row>
    <row r="32" spans="1:6" s="301" customFormat="1" ht="54" customHeight="1" x14ac:dyDescent="0.2">
      <c r="A32" s="376" t="s">
        <v>3296</v>
      </c>
      <c r="B32" s="410">
        <v>7735.8370000000004</v>
      </c>
      <c r="C32" s="410">
        <v>4998.1859999999997</v>
      </c>
      <c r="D32" s="410">
        <v>64.61079777146287</v>
      </c>
      <c r="E32" s="376" t="s">
        <v>3292</v>
      </c>
      <c r="F32" s="314"/>
    </row>
    <row r="33" spans="1:6" s="301" customFormat="1" ht="24" x14ac:dyDescent="0.2">
      <c r="A33" s="300" t="s">
        <v>3297</v>
      </c>
      <c r="B33" s="410">
        <v>184400.67989999999</v>
      </c>
      <c r="C33" s="410">
        <v>262804.11650800001</v>
      </c>
      <c r="D33" s="411"/>
      <c r="E33" s="376" t="s">
        <v>3291</v>
      </c>
      <c r="F33" s="314"/>
    </row>
    <row r="34" spans="1:6" x14ac:dyDescent="0.2">
      <c r="A34" s="300" t="s">
        <v>533</v>
      </c>
      <c r="B34" s="410">
        <v>301607.83720000001</v>
      </c>
      <c r="C34" s="410">
        <v>298412.87492699997</v>
      </c>
      <c r="D34" s="410">
        <v>98.94068990293465</v>
      </c>
      <c r="E34" s="376" t="s">
        <v>1183</v>
      </c>
      <c r="F34" s="314"/>
    </row>
    <row r="35" spans="1:6" s="301" customFormat="1" x14ac:dyDescent="0.2">
      <c r="A35" s="300" t="s">
        <v>953</v>
      </c>
      <c r="B35" s="410">
        <v>117207.15729999999</v>
      </c>
      <c r="C35" s="410">
        <v>35608.758418999998</v>
      </c>
      <c r="D35" s="410">
        <v>30.381044331496643</v>
      </c>
      <c r="E35" s="376" t="s">
        <v>677</v>
      </c>
      <c r="F35" s="314"/>
    </row>
    <row r="36" spans="1:6" ht="36" x14ac:dyDescent="0.2">
      <c r="A36" s="300" t="s">
        <v>3298</v>
      </c>
      <c r="B36" s="410">
        <v>304605.33530000004</v>
      </c>
      <c r="C36" s="410">
        <v>299610.29810000001</v>
      </c>
      <c r="D36" s="411"/>
      <c r="E36" s="376" t="s">
        <v>3290</v>
      </c>
      <c r="F36" s="314"/>
    </row>
    <row r="37" spans="1:6" x14ac:dyDescent="0.2">
      <c r="A37" s="300" t="s">
        <v>1427</v>
      </c>
      <c r="B37" s="410">
        <v>316129.68069999997</v>
      </c>
      <c r="C37" s="410">
        <v>303713.35457550001</v>
      </c>
      <c r="D37" s="410">
        <v>96.072394690366707</v>
      </c>
      <c r="E37" s="376" t="s">
        <v>632</v>
      </c>
      <c r="F37" s="314"/>
    </row>
    <row r="38" spans="1:6" ht="24" x14ac:dyDescent="0.2">
      <c r="A38" s="300" t="s">
        <v>955</v>
      </c>
      <c r="B38" s="410">
        <v>11524.3454</v>
      </c>
      <c r="C38" s="410">
        <v>4103.0564759999997</v>
      </c>
      <c r="D38" s="410">
        <v>35.603379919522368</v>
      </c>
      <c r="E38" s="376" t="s">
        <v>383</v>
      </c>
      <c r="F38" s="314"/>
    </row>
    <row r="39" spans="1:6" ht="24" x14ac:dyDescent="0.2">
      <c r="A39" s="300" t="s">
        <v>3299</v>
      </c>
      <c r="B39" s="410">
        <v>-6498274.7141999975</v>
      </c>
      <c r="C39" s="410">
        <v>-4299677.9514770992</v>
      </c>
      <c r="D39" s="410"/>
      <c r="E39" s="376" t="s">
        <v>3289</v>
      </c>
      <c r="F39" s="314"/>
    </row>
    <row r="40" spans="1:6" ht="36" x14ac:dyDescent="0.2">
      <c r="A40" s="300" t="s">
        <v>3300</v>
      </c>
      <c r="B40" s="410">
        <v>6498274.7141999975</v>
      </c>
      <c r="C40" s="410">
        <v>4299677.9514770983</v>
      </c>
      <c r="D40" s="410"/>
      <c r="E40" s="376" t="s">
        <v>3288</v>
      </c>
      <c r="F40" s="314"/>
    </row>
    <row r="41" spans="1:6" x14ac:dyDescent="0.2">
      <c r="A41" s="300" t="s">
        <v>957</v>
      </c>
      <c r="B41" s="410">
        <v>4058594.2259999998</v>
      </c>
      <c r="C41" s="410">
        <v>3745834.5014492003</v>
      </c>
      <c r="D41" s="410">
        <v>92.293890270005036</v>
      </c>
      <c r="E41" s="376" t="s">
        <v>958</v>
      </c>
      <c r="F41" s="314"/>
    </row>
    <row r="42" spans="1:6" s="304" customFormat="1" x14ac:dyDescent="0.2">
      <c r="A42" s="303" t="s">
        <v>959</v>
      </c>
      <c r="B42" s="410">
        <v>804784.12699999998</v>
      </c>
      <c r="C42" s="410">
        <v>700639.58157410007</v>
      </c>
      <c r="D42" s="410">
        <v>87.059319147592987</v>
      </c>
      <c r="E42" s="378" t="s">
        <v>762</v>
      </c>
      <c r="F42" s="314"/>
    </row>
    <row r="43" spans="1:6" s="304" customFormat="1" ht="24" x14ac:dyDescent="0.2">
      <c r="A43" s="305" t="s">
        <v>960</v>
      </c>
      <c r="B43" s="410">
        <v>3244464.615199998</v>
      </c>
      <c r="C43" s="410">
        <v>1254483.0316019987</v>
      </c>
      <c r="D43" s="411"/>
      <c r="E43" s="379" t="s">
        <v>961</v>
      </c>
      <c r="F43" s="328"/>
    </row>
    <row r="44" spans="1:6" s="66" customFormat="1" x14ac:dyDescent="0.2">
      <c r="A44" s="327"/>
      <c r="B44" s="328"/>
      <c r="C44" s="328"/>
      <c r="D44" s="328"/>
      <c r="E44" s="329"/>
      <c r="F44" s="328"/>
    </row>
    <row r="45" spans="1:6" s="66" customFormat="1" x14ac:dyDescent="0.2">
      <c r="A45" s="98"/>
      <c r="B45" s="328"/>
      <c r="C45" s="328"/>
      <c r="D45" s="328"/>
      <c r="E45" s="328"/>
      <c r="F45" s="324"/>
    </row>
    <row r="46" spans="1:6" x14ac:dyDescent="0.2">
      <c r="A46" s="989"/>
      <c r="B46" s="989"/>
      <c r="C46" s="989"/>
      <c r="D46" s="989"/>
      <c r="E46" s="989"/>
    </row>
    <row r="48" spans="1:6" x14ac:dyDescent="0.2">
      <c r="C48" s="304"/>
    </row>
  </sheetData>
  <mergeCells count="8">
    <mergeCell ref="A46:E46"/>
    <mergeCell ref="A2:D2"/>
    <mergeCell ref="A3:E3"/>
    <mergeCell ref="A5:A6"/>
    <mergeCell ref="B5:B6"/>
    <mergeCell ref="C5:C6"/>
    <mergeCell ref="D5:D6"/>
    <mergeCell ref="E5:E6"/>
  </mergeCells>
  <printOptions horizontalCentered="1"/>
  <pageMargins left="0.7" right="0.7" top="0.75" bottom="0.75" header="0.3" footer="0.3"/>
  <pageSetup paperSize="9" scale="70" fitToHeight="0" orientation="portrait" r:id="rId1"/>
  <headerFooter alignWithMargins="0">
    <oddFooter>&amp;R&amp;8&amp;P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21"/>
  <sheetViews>
    <sheetView view="pageBreakPreview" zoomScale="85" zoomScaleNormal="85" zoomScaleSheetLayoutView="85" workbookViewId="0">
      <selection activeCell="D6" sqref="D6"/>
    </sheetView>
  </sheetViews>
  <sheetFormatPr defaultRowHeight="12.75" x14ac:dyDescent="0.2"/>
  <cols>
    <col min="1" max="1" width="14" style="476" customWidth="1"/>
    <col min="2" max="2" width="27.28515625" style="476" customWidth="1"/>
    <col min="3" max="5" width="14" style="476" customWidth="1"/>
    <col min="6" max="6" width="27.28515625" style="476" customWidth="1"/>
    <col min="7" max="7" width="4.85546875" style="476" customWidth="1"/>
    <col min="8" max="16384" width="9.140625" style="476"/>
  </cols>
  <sheetData>
    <row r="1" spans="1:15" s="546" customFormat="1" ht="22.35" customHeight="1" x14ac:dyDescent="0.2">
      <c r="A1" s="545" t="s">
        <v>311</v>
      </c>
      <c r="F1" s="547" t="s">
        <v>384</v>
      </c>
      <c r="I1" s="548"/>
      <c r="J1" s="548"/>
      <c r="K1" s="548"/>
      <c r="L1" s="548"/>
      <c r="M1" s="548"/>
      <c r="N1" s="548"/>
      <c r="O1" s="548"/>
    </row>
    <row r="2" spans="1:15" s="546" customFormat="1" ht="72" customHeight="1" x14ac:dyDescent="0.2">
      <c r="A2" s="998" t="s">
        <v>3539</v>
      </c>
      <c r="B2" s="998"/>
      <c r="C2" s="998"/>
      <c r="D2" s="998"/>
      <c r="E2" s="998"/>
      <c r="F2" s="998"/>
      <c r="I2" s="548"/>
      <c r="J2" s="548"/>
      <c r="K2" s="548"/>
      <c r="L2" s="548"/>
      <c r="M2" s="548"/>
      <c r="N2" s="548"/>
      <c r="O2" s="548"/>
    </row>
    <row r="3" spans="1:15" s="546" customFormat="1" ht="15" customHeight="1" x14ac:dyDescent="0.2">
      <c r="A3" s="549"/>
      <c r="B3" s="549"/>
      <c r="C3" s="549"/>
      <c r="D3" s="549"/>
      <c r="E3" s="549"/>
      <c r="F3" s="549"/>
      <c r="I3" s="548"/>
      <c r="J3" s="548"/>
      <c r="K3" s="548"/>
      <c r="L3" s="548"/>
      <c r="M3" s="548"/>
      <c r="N3" s="548"/>
      <c r="O3" s="548"/>
    </row>
    <row r="4" spans="1:15" s="546" customFormat="1" ht="2.25" customHeight="1" x14ac:dyDescent="0.2">
      <c r="A4" s="999" t="s">
        <v>148</v>
      </c>
      <c r="B4" s="827"/>
      <c r="C4" s="827"/>
      <c r="D4" s="827"/>
      <c r="E4" s="827"/>
      <c r="F4" s="827"/>
      <c r="I4" s="548"/>
      <c r="J4" s="548"/>
      <c r="K4" s="548"/>
      <c r="L4" s="548"/>
      <c r="M4" s="548"/>
      <c r="N4" s="548"/>
      <c r="O4" s="548"/>
    </row>
    <row r="5" spans="1:15" s="546" customFormat="1" ht="15.4" customHeight="1" x14ac:dyDescent="0.2">
      <c r="A5" s="999"/>
      <c r="B5" s="827"/>
      <c r="C5" s="827"/>
      <c r="D5" s="827"/>
      <c r="E5" s="827"/>
      <c r="F5" s="825" t="s">
        <v>693</v>
      </c>
      <c r="I5" s="548"/>
      <c r="J5" s="548"/>
      <c r="K5" s="548"/>
      <c r="L5" s="548"/>
      <c r="M5" s="548"/>
      <c r="N5" s="548"/>
      <c r="O5" s="548"/>
    </row>
    <row r="6" spans="1:15" s="546" customFormat="1" ht="90.75" customHeight="1" x14ac:dyDescent="0.2">
      <c r="A6" s="550" t="s">
        <v>711</v>
      </c>
      <c r="B6" s="551" t="s">
        <v>507</v>
      </c>
      <c r="C6" s="550" t="s">
        <v>1811</v>
      </c>
      <c r="D6" s="550" t="s">
        <v>3538</v>
      </c>
      <c r="E6" s="550" t="s">
        <v>2108</v>
      </c>
      <c r="F6" s="550" t="s">
        <v>47</v>
      </c>
      <c r="I6" s="548"/>
      <c r="J6" s="548"/>
      <c r="K6" s="548"/>
      <c r="L6" s="548"/>
      <c r="M6" s="548"/>
      <c r="N6" s="548"/>
      <c r="O6" s="548"/>
    </row>
    <row r="7" spans="1:15" s="546" customFormat="1" ht="15.4" customHeight="1" x14ac:dyDescent="0.2">
      <c r="A7" s="550" t="s">
        <v>685</v>
      </c>
      <c r="B7" s="551" t="s">
        <v>224</v>
      </c>
      <c r="C7" s="550" t="s">
        <v>345</v>
      </c>
      <c r="D7" s="551" t="s">
        <v>619</v>
      </c>
      <c r="E7" s="550" t="s">
        <v>968</v>
      </c>
      <c r="F7" s="551" t="s">
        <v>655</v>
      </c>
      <c r="I7" s="548"/>
      <c r="J7" s="548"/>
      <c r="K7" s="548"/>
      <c r="L7" s="548"/>
      <c r="M7" s="548"/>
      <c r="N7" s="548"/>
      <c r="O7" s="548"/>
    </row>
    <row r="8" spans="1:15" s="546" customFormat="1" ht="15.95" customHeight="1" x14ac:dyDescent="0.2">
      <c r="A8" s="552"/>
      <c r="B8" s="553" t="s">
        <v>541</v>
      </c>
      <c r="C8" s="470">
        <v>1026343.507</v>
      </c>
      <c r="D8" s="470">
        <v>1175466.8616600002</v>
      </c>
      <c r="E8" s="559">
        <v>114.52957549231128</v>
      </c>
      <c r="F8" s="554" t="s">
        <v>542</v>
      </c>
      <c r="I8" s="548"/>
      <c r="J8" s="548"/>
      <c r="K8" s="548"/>
      <c r="L8" s="548"/>
      <c r="M8" s="548"/>
      <c r="N8" s="548"/>
      <c r="O8" s="548"/>
    </row>
    <row r="9" spans="1:15" s="546" customFormat="1" ht="54" customHeight="1" x14ac:dyDescent="0.2">
      <c r="A9" s="555" t="s">
        <v>685</v>
      </c>
      <c r="B9" s="556" t="s">
        <v>362</v>
      </c>
      <c r="C9" s="574">
        <v>1023190.44</v>
      </c>
      <c r="D9" s="574">
        <v>1176838.4451400002</v>
      </c>
      <c r="E9" s="580">
        <v>115.0165598830263</v>
      </c>
      <c r="F9" s="556" t="s">
        <v>741</v>
      </c>
      <c r="I9" s="548"/>
      <c r="J9" s="548"/>
      <c r="K9" s="548"/>
      <c r="L9" s="548"/>
      <c r="M9" s="548"/>
      <c r="N9" s="548"/>
      <c r="O9" s="548"/>
    </row>
    <row r="10" spans="1:15" s="546" customFormat="1" ht="41.25" customHeight="1" x14ac:dyDescent="0.2">
      <c r="A10" s="555" t="s">
        <v>224</v>
      </c>
      <c r="B10" s="556" t="s">
        <v>796</v>
      </c>
      <c r="C10" s="574">
        <v>3153.067</v>
      </c>
      <c r="D10" s="574">
        <v>-1536.3949</v>
      </c>
      <c r="E10" s="580">
        <v>-48.726998189381959</v>
      </c>
      <c r="F10" s="556" t="s">
        <v>797</v>
      </c>
    </row>
    <row r="11" spans="1:15" s="546" customFormat="1" ht="30.75" customHeight="1" x14ac:dyDescent="0.2">
      <c r="A11" s="555" t="s">
        <v>345</v>
      </c>
      <c r="B11" s="556" t="s">
        <v>798</v>
      </c>
      <c r="C11" s="574">
        <v>0</v>
      </c>
      <c r="D11" s="574">
        <v>164.81142000000003</v>
      </c>
      <c r="E11" s="580">
        <v>0</v>
      </c>
      <c r="F11" s="556" t="s">
        <v>764</v>
      </c>
    </row>
    <row r="12" spans="1:15" s="546" customFormat="1" ht="42" customHeight="1" x14ac:dyDescent="0.2">
      <c r="A12" s="557"/>
      <c r="B12" s="558" t="s">
        <v>1812</v>
      </c>
      <c r="C12" s="470">
        <v>10000</v>
      </c>
      <c r="D12" s="470">
        <v>942.43932999999993</v>
      </c>
      <c r="E12" s="559">
        <v>9.4243932999999984</v>
      </c>
      <c r="F12" s="558" t="s">
        <v>1813</v>
      </c>
    </row>
    <row r="13" spans="1:15" s="546" customFormat="1" ht="40.5" customHeight="1" x14ac:dyDescent="0.2">
      <c r="A13" s="557"/>
      <c r="B13" s="558" t="s">
        <v>1814</v>
      </c>
      <c r="C13" s="470">
        <v>1036343.507</v>
      </c>
      <c r="D13" s="470">
        <v>1176409.3009899999</v>
      </c>
      <c r="E13" s="632" t="s">
        <v>659</v>
      </c>
      <c r="F13" s="558" t="s">
        <v>1815</v>
      </c>
    </row>
    <row r="14" spans="1:15" s="546" customFormat="1" ht="38.25" x14ac:dyDescent="0.2">
      <c r="A14" s="557"/>
      <c r="B14" s="558" t="s">
        <v>1816</v>
      </c>
      <c r="C14" s="752" t="s">
        <v>659</v>
      </c>
      <c r="D14" s="752">
        <v>1176388.99859</v>
      </c>
      <c r="E14" s="632" t="s">
        <v>659</v>
      </c>
      <c r="F14" s="558" t="s">
        <v>1817</v>
      </c>
    </row>
    <row r="15" spans="1:15" s="546" customFormat="1" ht="42.75" customHeight="1" x14ac:dyDescent="0.2">
      <c r="A15" s="557"/>
      <c r="B15" s="558" t="s">
        <v>1818</v>
      </c>
      <c r="C15" s="752" t="s">
        <v>659</v>
      </c>
      <c r="D15" s="752">
        <v>20.302400000000002</v>
      </c>
      <c r="E15" s="632" t="s">
        <v>659</v>
      </c>
      <c r="F15" s="558" t="s">
        <v>1819</v>
      </c>
    </row>
    <row r="16" spans="1:15" s="546" customFormat="1" ht="51" x14ac:dyDescent="0.2">
      <c r="A16" s="557"/>
      <c r="B16" s="558" t="s">
        <v>1820</v>
      </c>
      <c r="C16" s="470" t="s">
        <v>659</v>
      </c>
      <c r="D16" s="470">
        <v>20.302400000000002</v>
      </c>
      <c r="E16" s="559" t="s">
        <v>659</v>
      </c>
      <c r="F16" s="558" t="s">
        <v>2175</v>
      </c>
    </row>
    <row r="17" s="546" customFormat="1" x14ac:dyDescent="0.2"/>
    <row r="18" ht="15.75" customHeight="1" x14ac:dyDescent="0.2"/>
    <row r="20" ht="60" customHeight="1" x14ac:dyDescent="0.2"/>
    <row r="21" ht="15.75" customHeight="1" x14ac:dyDescent="0.2"/>
  </sheetData>
  <mergeCells count="2">
    <mergeCell ref="A2:F2"/>
    <mergeCell ref="A4:A5"/>
  </mergeCells>
  <phoneticPr fontId="12" type="noConversion"/>
  <pageMargins left="0.97" right="0.41" top="1" bottom="1" header="0.5" footer="0.5"/>
  <pageSetup paperSize="9" scale="7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9"/>
  <sheetViews>
    <sheetView view="pageBreakPreview" zoomScaleNormal="90" zoomScaleSheetLayoutView="100" workbookViewId="0">
      <selection activeCell="F10" sqref="F10"/>
    </sheetView>
  </sheetViews>
  <sheetFormatPr defaultRowHeight="12" x14ac:dyDescent="0.2"/>
  <cols>
    <col min="1" max="4" width="5.140625" style="66" customWidth="1"/>
    <col min="5" max="5" width="39.28515625" style="66" customWidth="1"/>
    <col min="6" max="6" width="16" style="66" customWidth="1"/>
    <col min="7" max="7" width="39.28515625" style="66" customWidth="1"/>
    <col min="8" max="16384" width="9.140625" style="66"/>
  </cols>
  <sheetData>
    <row r="1" spans="1:7" s="152" customFormat="1" ht="2.65" customHeight="1" x14ac:dyDescent="0.2"/>
    <row r="2" spans="1:7" s="152" customFormat="1" ht="18.600000000000001" customHeight="1" x14ac:dyDescent="0.2">
      <c r="A2" s="1000" t="s">
        <v>436</v>
      </c>
      <c r="B2" s="1000"/>
      <c r="C2" s="1000"/>
      <c r="D2" s="759"/>
      <c r="G2" s="282" t="s">
        <v>745</v>
      </c>
    </row>
    <row r="3" spans="1:7" s="152" customFormat="1" ht="7.9" customHeight="1" x14ac:dyDescent="0.2"/>
    <row r="4" spans="1:7" s="152" customFormat="1" ht="45.95" customHeight="1" x14ac:dyDescent="0.2">
      <c r="A4" s="1001" t="s">
        <v>1476</v>
      </c>
      <c r="B4" s="1001"/>
      <c r="C4" s="1001"/>
      <c r="D4" s="1001"/>
      <c r="E4" s="1001"/>
      <c r="F4" s="1001"/>
      <c r="G4" s="283" t="s">
        <v>1477</v>
      </c>
    </row>
    <row r="5" spans="1:7" s="152" customFormat="1" ht="4.3499999999999996" customHeight="1" x14ac:dyDescent="0.2"/>
    <row r="6" spans="1:7" s="152" customFormat="1" ht="18.600000000000001" customHeight="1" x14ac:dyDescent="0.2">
      <c r="A6" s="1000" t="s">
        <v>148</v>
      </c>
      <c r="B6" s="1000"/>
      <c r="C6" s="1000"/>
      <c r="D6" s="759"/>
      <c r="G6" s="282" t="s">
        <v>693</v>
      </c>
    </row>
    <row r="7" spans="1:7" s="152" customFormat="1" ht="75.75" customHeight="1" x14ac:dyDescent="0.2">
      <c r="A7" s="284" t="s">
        <v>2024</v>
      </c>
      <c r="B7" s="284" t="s">
        <v>2021</v>
      </c>
      <c r="C7" s="284" t="s">
        <v>2022</v>
      </c>
      <c r="D7" s="284" t="s">
        <v>2023</v>
      </c>
      <c r="E7" s="335" t="s">
        <v>33</v>
      </c>
      <c r="F7" s="335" t="s">
        <v>3538</v>
      </c>
      <c r="G7" s="285" t="s">
        <v>648</v>
      </c>
    </row>
    <row r="8" spans="1:7" s="152" customFormat="1" ht="17.649999999999999" customHeight="1" x14ac:dyDescent="0.2">
      <c r="A8" s="406" t="s">
        <v>685</v>
      </c>
      <c r="B8" s="406" t="s">
        <v>224</v>
      </c>
      <c r="C8" s="406" t="s">
        <v>345</v>
      </c>
      <c r="D8" s="406" t="s">
        <v>619</v>
      </c>
      <c r="E8" s="285" t="s">
        <v>968</v>
      </c>
      <c r="F8" s="285" t="s">
        <v>655</v>
      </c>
      <c r="G8" s="285" t="s">
        <v>969</v>
      </c>
    </row>
    <row r="9" spans="1:7" s="152" customFormat="1" x14ac:dyDescent="0.2">
      <c r="A9" s="483"/>
      <c r="B9" s="483"/>
      <c r="C9" s="483"/>
      <c r="D9" s="483"/>
      <c r="E9" s="484" t="s">
        <v>2025</v>
      </c>
      <c r="F9" s="499">
        <f>F10+F18+F30</f>
        <v>3243602.1943383203</v>
      </c>
      <c r="G9" s="485" t="s">
        <v>465</v>
      </c>
    </row>
    <row r="10" spans="1:7" s="152" customFormat="1" x14ac:dyDescent="0.2">
      <c r="A10" s="486" t="s">
        <v>972</v>
      </c>
      <c r="B10" s="487"/>
      <c r="C10" s="487"/>
      <c r="D10" s="487"/>
      <c r="E10" s="488" t="s">
        <v>108</v>
      </c>
      <c r="F10" s="500">
        <v>37244.563832720007</v>
      </c>
      <c r="G10" s="489" t="s">
        <v>287</v>
      </c>
    </row>
    <row r="11" spans="1:7" s="242" customFormat="1" ht="24" x14ac:dyDescent="0.2">
      <c r="A11" s="487"/>
      <c r="B11" s="490" t="s">
        <v>2189</v>
      </c>
      <c r="C11" s="487"/>
      <c r="D11" s="487"/>
      <c r="E11" s="491" t="s">
        <v>1081</v>
      </c>
      <c r="F11" s="916">
        <v>37244.563832720007</v>
      </c>
      <c r="G11" s="492" t="s">
        <v>614</v>
      </c>
    </row>
    <row r="12" spans="1:7" s="242" customFormat="1" ht="36" x14ac:dyDescent="0.2">
      <c r="A12" s="487"/>
      <c r="B12" s="486"/>
      <c r="C12" s="486" t="s">
        <v>2841</v>
      </c>
      <c r="D12" s="487"/>
      <c r="E12" s="488" t="s">
        <v>3187</v>
      </c>
      <c r="F12" s="500">
        <v>181.90035191999999</v>
      </c>
      <c r="G12" s="488" t="s">
        <v>176</v>
      </c>
    </row>
    <row r="13" spans="1:7" s="242" customFormat="1" ht="48" x14ac:dyDescent="0.2">
      <c r="A13" s="487"/>
      <c r="B13" s="490"/>
      <c r="C13" s="487"/>
      <c r="D13" s="493" t="s">
        <v>2026</v>
      </c>
      <c r="E13" s="494" t="s">
        <v>2620</v>
      </c>
      <c r="F13" s="501">
        <v>181.90035191999999</v>
      </c>
      <c r="G13" s="494" t="s">
        <v>2619</v>
      </c>
    </row>
    <row r="14" spans="1:7" s="242" customFormat="1" ht="24" x14ac:dyDescent="0.2">
      <c r="A14" s="487"/>
      <c r="B14" s="487"/>
      <c r="C14" s="486" t="s">
        <v>2220</v>
      </c>
      <c r="D14" s="487"/>
      <c r="E14" s="488" t="s">
        <v>1656</v>
      </c>
      <c r="F14" s="500">
        <v>37062.663480800002</v>
      </c>
      <c r="G14" s="489" t="s">
        <v>1657</v>
      </c>
    </row>
    <row r="15" spans="1:7" s="242" customFormat="1" ht="24" x14ac:dyDescent="0.2">
      <c r="A15" s="487"/>
      <c r="B15" s="487"/>
      <c r="C15" s="486"/>
      <c r="D15" s="493" t="s">
        <v>1829</v>
      </c>
      <c r="E15" s="494" t="s">
        <v>2243</v>
      </c>
      <c r="F15" s="501">
        <v>4075.9922259</v>
      </c>
      <c r="G15" s="495" t="s">
        <v>2245</v>
      </c>
    </row>
    <row r="16" spans="1:7" s="242" customFormat="1" ht="36" x14ac:dyDescent="0.2">
      <c r="A16" s="487"/>
      <c r="B16" s="487"/>
      <c r="C16" s="486"/>
      <c r="D16" s="493" t="s">
        <v>1584</v>
      </c>
      <c r="E16" s="494" t="s">
        <v>2244</v>
      </c>
      <c r="F16" s="501">
        <v>17859.276454950003</v>
      </c>
      <c r="G16" s="495" t="s">
        <v>2246</v>
      </c>
    </row>
    <row r="17" spans="1:7" s="152" customFormat="1" ht="72" x14ac:dyDescent="0.2">
      <c r="A17" s="496" t="s">
        <v>972</v>
      </c>
      <c r="B17" s="496" t="s">
        <v>2189</v>
      </c>
      <c r="C17" s="496" t="s">
        <v>2220</v>
      </c>
      <c r="D17" s="493" t="s">
        <v>570</v>
      </c>
      <c r="E17" s="494" t="s">
        <v>2227</v>
      </c>
      <c r="F17" s="501">
        <v>15127.3948</v>
      </c>
      <c r="G17" s="495" t="s">
        <v>2228</v>
      </c>
    </row>
    <row r="18" spans="1:7" s="152" customFormat="1" x14ac:dyDescent="0.2">
      <c r="A18" s="486" t="s">
        <v>976</v>
      </c>
      <c r="B18" s="487"/>
      <c r="C18" s="487"/>
      <c r="D18" s="487"/>
      <c r="E18" s="488" t="s">
        <v>503</v>
      </c>
      <c r="F18" s="500">
        <v>869756.60751819995</v>
      </c>
      <c r="G18" s="489" t="s">
        <v>618</v>
      </c>
    </row>
    <row r="19" spans="1:7" s="152" customFormat="1" ht="24" x14ac:dyDescent="0.2">
      <c r="A19" s="487"/>
      <c r="B19" s="490" t="s">
        <v>1904</v>
      </c>
      <c r="C19" s="487"/>
      <c r="D19" s="487"/>
      <c r="E19" s="491" t="s">
        <v>1905</v>
      </c>
      <c r="F19" s="916">
        <v>869756.60751819995</v>
      </c>
      <c r="G19" s="492" t="s">
        <v>1906</v>
      </c>
    </row>
    <row r="20" spans="1:7" s="242" customFormat="1" ht="24" x14ac:dyDescent="0.2">
      <c r="A20" s="487"/>
      <c r="B20" s="487"/>
      <c r="C20" s="486" t="s">
        <v>2217</v>
      </c>
      <c r="D20" s="487"/>
      <c r="E20" s="488" t="s">
        <v>2224</v>
      </c>
      <c r="F20" s="500">
        <v>831222.15928269993</v>
      </c>
      <c r="G20" s="489" t="s">
        <v>1984</v>
      </c>
    </row>
    <row r="21" spans="1:7" s="242" customFormat="1" ht="48" x14ac:dyDescent="0.2">
      <c r="A21" s="496" t="s">
        <v>976</v>
      </c>
      <c r="B21" s="496" t="s">
        <v>1904</v>
      </c>
      <c r="C21" s="496" t="s">
        <v>2217</v>
      </c>
      <c r="D21" s="493" t="s">
        <v>1829</v>
      </c>
      <c r="E21" s="494" t="s">
        <v>2229</v>
      </c>
      <c r="F21" s="501">
        <v>824479.83400000003</v>
      </c>
      <c r="G21" s="495" t="s">
        <v>2230</v>
      </c>
    </row>
    <row r="22" spans="1:7" s="152" customFormat="1" ht="60" x14ac:dyDescent="0.2">
      <c r="A22" s="497"/>
      <c r="B22" s="497"/>
      <c r="C22" s="497"/>
      <c r="D22" s="493" t="s">
        <v>1586</v>
      </c>
      <c r="E22" s="494" t="s">
        <v>2231</v>
      </c>
      <c r="F22" s="501">
        <v>1560.1462827</v>
      </c>
      <c r="G22" s="495" t="s">
        <v>2232</v>
      </c>
    </row>
    <row r="23" spans="1:7" s="152" customFormat="1" ht="24" x14ac:dyDescent="0.2">
      <c r="A23" s="497"/>
      <c r="B23" s="497"/>
      <c r="C23" s="497"/>
      <c r="D23" s="498" t="s">
        <v>1732</v>
      </c>
      <c r="E23" s="494" t="s">
        <v>2247</v>
      </c>
      <c r="F23" s="501">
        <v>5182.1790000000001</v>
      </c>
      <c r="G23" s="495" t="s">
        <v>2248</v>
      </c>
    </row>
    <row r="24" spans="1:7" s="152" customFormat="1" x14ac:dyDescent="0.2">
      <c r="A24" s="487"/>
      <c r="B24" s="487"/>
      <c r="C24" s="486" t="s">
        <v>1864</v>
      </c>
      <c r="D24" s="487"/>
      <c r="E24" s="488" t="s">
        <v>1985</v>
      </c>
      <c r="F24" s="500">
        <v>38534.4482355</v>
      </c>
      <c r="G24" s="489" t="s">
        <v>1986</v>
      </c>
    </row>
    <row r="25" spans="1:7" s="152" customFormat="1" ht="36" x14ac:dyDescent="0.2">
      <c r="A25" s="497"/>
      <c r="B25" s="497"/>
      <c r="C25" s="496" t="s">
        <v>1864</v>
      </c>
      <c r="D25" s="493" t="s">
        <v>1829</v>
      </c>
      <c r="E25" s="494" t="s">
        <v>2027</v>
      </c>
      <c r="F25" s="501">
        <v>12538.9207355</v>
      </c>
      <c r="G25" s="495" t="s">
        <v>2028</v>
      </c>
    </row>
    <row r="26" spans="1:7" s="152" customFormat="1" ht="75" customHeight="1" x14ac:dyDescent="0.2">
      <c r="A26" s="497"/>
      <c r="B26" s="497"/>
      <c r="C26" s="497"/>
      <c r="D26" s="493" t="s">
        <v>1584</v>
      </c>
      <c r="E26" s="494" t="s">
        <v>2624</v>
      </c>
      <c r="F26" s="501">
        <v>23538.719499999999</v>
      </c>
      <c r="G26" s="495" t="s">
        <v>2621</v>
      </c>
    </row>
    <row r="27" spans="1:7" s="152" customFormat="1" ht="60" x14ac:dyDescent="0.2">
      <c r="A27" s="497"/>
      <c r="B27" s="497"/>
      <c r="C27" s="497"/>
      <c r="D27" s="493" t="s">
        <v>2029</v>
      </c>
      <c r="E27" s="494" t="s">
        <v>2625</v>
      </c>
      <c r="F27" s="501">
        <v>790.12</v>
      </c>
      <c r="G27" s="495" t="s">
        <v>2622</v>
      </c>
    </row>
    <row r="28" spans="1:7" s="152" customFormat="1" ht="24" x14ac:dyDescent="0.2">
      <c r="A28" s="497"/>
      <c r="B28" s="497"/>
      <c r="C28" s="497"/>
      <c r="D28" s="493" t="s">
        <v>2026</v>
      </c>
      <c r="E28" s="494" t="s">
        <v>2233</v>
      </c>
      <c r="F28" s="501">
        <v>66.451999999999998</v>
      </c>
      <c r="G28" s="495" t="s">
        <v>2234</v>
      </c>
    </row>
    <row r="29" spans="1:7" s="152" customFormat="1" ht="72" x14ac:dyDescent="0.2">
      <c r="A29" s="497"/>
      <c r="B29" s="497"/>
      <c r="C29" s="497"/>
      <c r="D29" s="493" t="s">
        <v>1586</v>
      </c>
      <c r="E29" s="494" t="s">
        <v>2626</v>
      </c>
      <c r="F29" s="501">
        <v>1600.2360000000001</v>
      </c>
      <c r="G29" s="495" t="s">
        <v>2623</v>
      </c>
    </row>
    <row r="30" spans="1:7" s="152" customFormat="1" ht="24" x14ac:dyDescent="0.2">
      <c r="A30" s="486" t="s">
        <v>983</v>
      </c>
      <c r="B30" s="487"/>
      <c r="C30" s="487"/>
      <c r="D30" s="487"/>
      <c r="E30" s="488" t="s">
        <v>944</v>
      </c>
      <c r="F30" s="500">
        <v>2336601.0229874002</v>
      </c>
      <c r="G30" s="489" t="s">
        <v>397</v>
      </c>
    </row>
    <row r="31" spans="1:7" s="152" customFormat="1" ht="30.75" customHeight="1" x14ac:dyDescent="0.2">
      <c r="A31" s="487"/>
      <c r="B31" s="490" t="s">
        <v>1866</v>
      </c>
      <c r="C31" s="487"/>
      <c r="D31" s="487"/>
      <c r="E31" s="491" t="s">
        <v>1958</v>
      </c>
      <c r="F31" s="916">
        <v>2336601.0229874002</v>
      </c>
      <c r="G31" s="492" t="s">
        <v>1959</v>
      </c>
    </row>
    <row r="32" spans="1:7" s="152" customFormat="1" ht="36" x14ac:dyDescent="0.2">
      <c r="A32" s="487"/>
      <c r="B32" s="487"/>
      <c r="C32" s="486" t="s">
        <v>1199</v>
      </c>
      <c r="D32" s="487"/>
      <c r="E32" s="488" t="s">
        <v>1674</v>
      </c>
      <c r="F32" s="500">
        <v>2336601.0229874002</v>
      </c>
      <c r="G32" s="489" t="s">
        <v>1675</v>
      </c>
    </row>
    <row r="33" spans="1:7" s="152" customFormat="1" x14ac:dyDescent="0.2">
      <c r="A33" s="496" t="s">
        <v>983</v>
      </c>
      <c r="B33" s="496" t="s">
        <v>1866</v>
      </c>
      <c r="C33" s="496" t="s">
        <v>1199</v>
      </c>
      <c r="D33" s="493" t="s">
        <v>1829</v>
      </c>
      <c r="E33" s="494" t="s">
        <v>1840</v>
      </c>
      <c r="F33" s="501">
        <v>1304286.003</v>
      </c>
      <c r="G33" s="494" t="s">
        <v>1830</v>
      </c>
    </row>
    <row r="34" spans="1:7" s="152" customFormat="1" ht="24" x14ac:dyDescent="0.2">
      <c r="A34" s="497"/>
      <c r="B34" s="497"/>
      <c r="C34" s="497"/>
      <c r="D34" s="493" t="s">
        <v>1584</v>
      </c>
      <c r="E34" s="494" t="s">
        <v>1841</v>
      </c>
      <c r="F34" s="501">
        <v>583591.01800000004</v>
      </c>
      <c r="G34" s="494" t="s">
        <v>1831</v>
      </c>
    </row>
    <row r="35" spans="1:7" s="152" customFormat="1" ht="72" x14ac:dyDescent="0.2">
      <c r="A35" s="497"/>
      <c r="B35" s="497"/>
      <c r="C35" s="497"/>
      <c r="D35" s="493" t="s">
        <v>2030</v>
      </c>
      <c r="E35" s="494" t="s">
        <v>1842</v>
      </c>
      <c r="F35" s="501">
        <v>2065.3530000000001</v>
      </c>
      <c r="G35" s="494" t="s">
        <v>1832</v>
      </c>
    </row>
    <row r="36" spans="1:7" s="242" customFormat="1" ht="36" x14ac:dyDescent="0.2">
      <c r="A36" s="497"/>
      <c r="B36" s="497"/>
      <c r="C36" s="497"/>
      <c r="D36" s="493" t="s">
        <v>1585</v>
      </c>
      <c r="E36" s="494" t="s">
        <v>2630</v>
      </c>
      <c r="F36" s="501">
        <v>220646.62</v>
      </c>
      <c r="G36" s="494" t="s">
        <v>2627</v>
      </c>
    </row>
    <row r="37" spans="1:7" s="152" customFormat="1" ht="36" x14ac:dyDescent="0.2">
      <c r="A37" s="497"/>
      <c r="B37" s="497"/>
      <c r="C37" s="497"/>
      <c r="D37" s="493" t="s">
        <v>2026</v>
      </c>
      <c r="E37" s="494" t="s">
        <v>2631</v>
      </c>
      <c r="F37" s="501">
        <v>55251.053</v>
      </c>
      <c r="G37" s="494" t="s">
        <v>2628</v>
      </c>
    </row>
    <row r="38" spans="1:7" s="242" customFormat="1" x14ac:dyDescent="0.2">
      <c r="A38" s="497"/>
      <c r="B38" s="497"/>
      <c r="C38" s="497"/>
      <c r="D38" s="493" t="s">
        <v>1732</v>
      </c>
      <c r="E38" s="494" t="s">
        <v>1843</v>
      </c>
      <c r="F38" s="501">
        <v>5423.6019999999999</v>
      </c>
      <c r="G38" s="494" t="s">
        <v>1833</v>
      </c>
    </row>
    <row r="39" spans="1:7" s="242" customFormat="1" x14ac:dyDescent="0.2">
      <c r="A39" s="497"/>
      <c r="B39" s="497"/>
      <c r="C39" s="497"/>
      <c r="D39" s="493" t="s">
        <v>2031</v>
      </c>
      <c r="E39" s="494" t="s">
        <v>2032</v>
      </c>
      <c r="F39" s="501">
        <v>2142.1590000000001</v>
      </c>
      <c r="G39" s="494" t="s">
        <v>1834</v>
      </c>
    </row>
    <row r="40" spans="1:7" s="242" customFormat="1" ht="72" customHeight="1" x14ac:dyDescent="0.2">
      <c r="A40" s="497"/>
      <c r="B40" s="497"/>
      <c r="C40" s="497"/>
      <c r="D40" s="493" t="s">
        <v>1863</v>
      </c>
      <c r="E40" s="494" t="s">
        <v>1845</v>
      </c>
      <c r="F40" s="501">
        <v>4207.8500000000004</v>
      </c>
      <c r="G40" s="494" t="s">
        <v>2629</v>
      </c>
    </row>
    <row r="41" spans="1:7" s="242" customFormat="1" ht="53.25" customHeight="1" x14ac:dyDescent="0.2">
      <c r="A41" s="497"/>
      <c r="B41" s="497"/>
      <c r="C41" s="497"/>
      <c r="D41" s="493" t="s">
        <v>1069</v>
      </c>
      <c r="E41" s="494" t="s">
        <v>2033</v>
      </c>
      <c r="F41" s="501">
        <v>495.85355339999995</v>
      </c>
      <c r="G41" s="494" t="s">
        <v>1835</v>
      </c>
    </row>
    <row r="42" spans="1:7" s="242" customFormat="1" ht="60" x14ac:dyDescent="0.2">
      <c r="A42" s="497"/>
      <c r="B42" s="497"/>
      <c r="C42" s="497"/>
      <c r="D42" s="493" t="s">
        <v>752</v>
      </c>
      <c r="E42" s="494" t="s">
        <v>2034</v>
      </c>
      <c r="F42" s="501">
        <v>75.651433999999995</v>
      </c>
      <c r="G42" s="494" t="s">
        <v>1836</v>
      </c>
    </row>
    <row r="43" spans="1:7" s="242" customFormat="1" ht="36" x14ac:dyDescent="0.2">
      <c r="A43" s="497"/>
      <c r="B43" s="497"/>
      <c r="C43" s="497"/>
      <c r="D43" s="493" t="s">
        <v>811</v>
      </c>
      <c r="E43" s="494" t="s">
        <v>2035</v>
      </c>
      <c r="F43" s="501">
        <v>0</v>
      </c>
      <c r="G43" s="494" t="s">
        <v>1837</v>
      </c>
    </row>
    <row r="44" spans="1:7" s="242" customFormat="1" ht="24" x14ac:dyDescent="0.2">
      <c r="A44" s="497"/>
      <c r="B44" s="497"/>
      <c r="C44" s="497"/>
      <c r="D44" s="493" t="s">
        <v>2036</v>
      </c>
      <c r="E44" s="494" t="s">
        <v>2037</v>
      </c>
      <c r="F44" s="501">
        <v>34255.616999999998</v>
      </c>
      <c r="G44" s="494" t="s">
        <v>1838</v>
      </c>
    </row>
    <row r="45" spans="1:7" s="242" customFormat="1" ht="24" x14ac:dyDescent="0.2">
      <c r="A45" s="497"/>
      <c r="B45" s="497"/>
      <c r="C45" s="497"/>
      <c r="D45" s="493" t="s">
        <v>1501</v>
      </c>
      <c r="E45" s="494" t="s">
        <v>2038</v>
      </c>
      <c r="F45" s="501">
        <v>25783.956999999999</v>
      </c>
      <c r="G45" s="494" t="s">
        <v>1839</v>
      </c>
    </row>
    <row r="46" spans="1:7" s="242" customFormat="1" ht="36" x14ac:dyDescent="0.2">
      <c r="A46" s="497"/>
      <c r="B46" s="497"/>
      <c r="C46" s="497"/>
      <c r="D46" s="493" t="s">
        <v>753</v>
      </c>
      <c r="E46" s="494" t="s">
        <v>2039</v>
      </c>
      <c r="F46" s="501">
        <v>37353.656999999999</v>
      </c>
      <c r="G46" s="494" t="s">
        <v>2040</v>
      </c>
    </row>
    <row r="47" spans="1:7" s="242" customFormat="1" ht="36" x14ac:dyDescent="0.2">
      <c r="A47" s="497"/>
      <c r="B47" s="497"/>
      <c r="C47" s="497"/>
      <c r="D47" s="493" t="s">
        <v>2221</v>
      </c>
      <c r="E47" s="494" t="s">
        <v>2249</v>
      </c>
      <c r="F47" s="501">
        <v>6015.2759999999998</v>
      </c>
      <c r="G47" s="494" t="s">
        <v>2250</v>
      </c>
    </row>
    <row r="48" spans="1:7" s="242" customFormat="1" ht="72" x14ac:dyDescent="0.2">
      <c r="A48" s="497"/>
      <c r="B48" s="497"/>
      <c r="C48" s="497"/>
      <c r="D48" s="493" t="s">
        <v>164</v>
      </c>
      <c r="E48" s="494" t="s">
        <v>2235</v>
      </c>
      <c r="F48" s="501">
        <v>37025.262999999999</v>
      </c>
      <c r="G48" s="494" t="s">
        <v>2236</v>
      </c>
    </row>
    <row r="49" spans="1:7" s="242" customFormat="1" x14ac:dyDescent="0.2">
      <c r="A49" s="497"/>
      <c r="B49" s="497"/>
      <c r="C49" s="497"/>
      <c r="D49" s="493" t="s">
        <v>1736</v>
      </c>
      <c r="E49" s="494" t="s">
        <v>1844</v>
      </c>
      <c r="F49" s="501">
        <v>17982.09</v>
      </c>
      <c r="G49" s="494" t="s">
        <v>2041</v>
      </c>
    </row>
  </sheetData>
  <mergeCells count="3">
    <mergeCell ref="A2:C2"/>
    <mergeCell ref="A4:F4"/>
    <mergeCell ref="A6:C6"/>
  </mergeCells>
  <phoneticPr fontId="12" type="noConversion"/>
  <pageMargins left="0.62" right="0.37" top="0.73" bottom="0.63" header="0.5" footer="0.5"/>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24"/>
  <sheetViews>
    <sheetView view="pageBreakPreview" zoomScaleNormal="100" zoomScaleSheetLayoutView="100" workbookViewId="0">
      <selection activeCell="M12" sqref="M12"/>
    </sheetView>
  </sheetViews>
  <sheetFormatPr defaultColWidth="9.140625" defaultRowHeight="12.75" x14ac:dyDescent="0.2"/>
  <cols>
    <col min="1" max="1" width="34.42578125" style="1078" customWidth="1"/>
    <col min="2" max="2" width="27" style="1078" customWidth="1"/>
    <col min="3" max="3" width="10" style="1078" customWidth="1"/>
    <col min="4" max="4" width="35.28515625" style="1078" customWidth="1"/>
    <col min="5" max="16384" width="9.140625" style="1078"/>
  </cols>
  <sheetData>
    <row r="1" spans="1:6" x14ac:dyDescent="0.2">
      <c r="A1" s="1077" t="s">
        <v>461</v>
      </c>
      <c r="D1" s="1079" t="s">
        <v>746</v>
      </c>
    </row>
    <row r="3" spans="1:6" x14ac:dyDescent="0.2">
      <c r="A3" s="1080" t="s">
        <v>3588</v>
      </c>
      <c r="D3" s="1081" t="s">
        <v>83</v>
      </c>
    </row>
    <row r="4" spans="1:6" x14ac:dyDescent="0.2">
      <c r="A4" s="1082" t="s">
        <v>805</v>
      </c>
      <c r="D4" s="1081" t="s">
        <v>305</v>
      </c>
    </row>
    <row r="5" spans="1:6" x14ac:dyDescent="0.2">
      <c r="A5" s="1082" t="s">
        <v>851</v>
      </c>
      <c r="B5" s="1082"/>
      <c r="C5" s="1082"/>
      <c r="D5" s="1081" t="s">
        <v>3584</v>
      </c>
    </row>
    <row r="6" spans="1:6" ht="8.4499999999999993" customHeight="1" x14ac:dyDescent="0.2">
      <c r="B6" s="1082"/>
      <c r="C6" s="1082"/>
      <c r="D6" s="1081"/>
    </row>
    <row r="7" spans="1:6" x14ac:dyDescent="0.2">
      <c r="A7" s="1078" t="s">
        <v>74</v>
      </c>
      <c r="B7" s="1083"/>
      <c r="C7" s="1083"/>
      <c r="D7" s="1084"/>
    </row>
    <row r="8" spans="1:6" s="1085" customFormat="1" ht="48" customHeight="1" x14ac:dyDescent="0.2">
      <c r="A8" s="125" t="s">
        <v>807</v>
      </c>
      <c r="B8" s="125" t="s">
        <v>792</v>
      </c>
      <c r="C8" s="125" t="s">
        <v>517</v>
      </c>
      <c r="D8" s="125" t="s">
        <v>518</v>
      </c>
    </row>
    <row r="9" spans="1:6" s="1085" customFormat="1" x14ac:dyDescent="0.2">
      <c r="A9" s="1086">
        <v>1</v>
      </c>
      <c r="B9" s="1087">
        <v>2</v>
      </c>
      <c r="C9" s="1086">
        <v>3</v>
      </c>
      <c r="D9" s="1086">
        <v>4</v>
      </c>
    </row>
    <row r="10" spans="1:6" x14ac:dyDescent="0.2">
      <c r="A10" s="1088" t="s">
        <v>806</v>
      </c>
      <c r="B10" s="1089">
        <v>3121421244.6500006</v>
      </c>
      <c r="C10" s="1090">
        <f>C11+C12</f>
        <v>100</v>
      </c>
      <c r="D10" s="1091" t="s">
        <v>569</v>
      </c>
    </row>
    <row r="11" spans="1:6" ht="15" customHeight="1" x14ac:dyDescent="0.2">
      <c r="A11" s="1092" t="s">
        <v>494</v>
      </c>
      <c r="B11" s="1093">
        <f>B10*C11/100</f>
        <v>431380416.01063013</v>
      </c>
      <c r="C11" s="1094">
        <v>13.82</v>
      </c>
      <c r="D11" s="1095" t="s">
        <v>495</v>
      </c>
      <c r="F11" s="1096"/>
    </row>
    <row r="12" spans="1:6" ht="25.5" x14ac:dyDescent="0.2">
      <c r="A12" s="1097" t="s">
        <v>62</v>
      </c>
      <c r="B12" s="1093">
        <f>B10*C12/100</f>
        <v>2690040828.6393709</v>
      </c>
      <c r="C12" s="1094">
        <v>86.18</v>
      </c>
      <c r="D12" s="1098" t="s">
        <v>102</v>
      </c>
      <c r="F12" s="1096"/>
    </row>
    <row r="13" spans="1:6" ht="15" customHeight="1" x14ac:dyDescent="0.2">
      <c r="A13" s="1099" t="s">
        <v>165</v>
      </c>
      <c r="B13" s="1089">
        <v>54210713226</v>
      </c>
      <c r="C13" s="128">
        <f>C14+C15+C16+C17+C18</f>
        <v>99.999999999365087</v>
      </c>
      <c r="D13" s="1100" t="s">
        <v>103</v>
      </c>
    </row>
    <row r="14" spans="1:6" ht="15" customHeight="1" x14ac:dyDescent="0.2">
      <c r="A14" s="1101" t="s">
        <v>3589</v>
      </c>
      <c r="B14" s="1093">
        <v>38290403178</v>
      </c>
      <c r="C14" s="1102">
        <f>B14/B13*100</f>
        <v>70.632539030376634</v>
      </c>
      <c r="D14" s="1103" t="s">
        <v>3590</v>
      </c>
    </row>
    <row r="15" spans="1:6" ht="15" customHeight="1" x14ac:dyDescent="0.2">
      <c r="A15" s="1104" t="s">
        <v>24</v>
      </c>
      <c r="B15" s="1093">
        <v>12654097405.030005</v>
      </c>
      <c r="C15" s="1102">
        <f>B15/B13*100</f>
        <v>23.342429294881466</v>
      </c>
      <c r="D15" s="1105" t="s">
        <v>25</v>
      </c>
    </row>
    <row r="16" spans="1:6" ht="27" customHeight="1" x14ac:dyDescent="0.2">
      <c r="A16" s="1097" t="s">
        <v>62</v>
      </c>
      <c r="B16" s="1106"/>
      <c r="C16" s="1107"/>
      <c r="D16" s="1098" t="s">
        <v>102</v>
      </c>
    </row>
    <row r="17" spans="1:4" x14ac:dyDescent="0.2">
      <c r="A17" s="1097" t="s">
        <v>3017</v>
      </c>
      <c r="B17" s="1093">
        <v>2391027880.6758008</v>
      </c>
      <c r="C17" s="1102">
        <f>B17/B13*100</f>
        <v>4.410618747456434</v>
      </c>
      <c r="D17" s="1098" t="s">
        <v>3018</v>
      </c>
    </row>
    <row r="18" spans="1:4" s="1111" customFormat="1" ht="15" customHeight="1" x14ac:dyDescent="0.2">
      <c r="A18" s="1108" t="s">
        <v>3591</v>
      </c>
      <c r="B18" s="1109">
        <v>875184761.95000005</v>
      </c>
      <c r="C18" s="1102">
        <f>B18/B13*100</f>
        <v>1.614412926650544</v>
      </c>
      <c r="D18" s="1110" t="s">
        <v>3592</v>
      </c>
    </row>
    <row r="19" spans="1:4" ht="15" customHeight="1" x14ac:dyDescent="0.2">
      <c r="A19" s="1112" t="s">
        <v>317</v>
      </c>
      <c r="B19" s="1089">
        <f>B10+B13</f>
        <v>57332134470.650002</v>
      </c>
      <c r="C19" s="1113"/>
      <c r="D19" s="1114" t="s">
        <v>235</v>
      </c>
    </row>
    <row r="20" spans="1:4" x14ac:dyDescent="0.2">
      <c r="A20" s="1115"/>
      <c r="B20" s="1116"/>
      <c r="C20" s="1117"/>
      <c r="D20" s="1115"/>
    </row>
    <row r="21" spans="1:4" ht="12.75" customHeight="1" x14ac:dyDescent="0.2"/>
    <row r="22" spans="1:4" x14ac:dyDescent="0.2">
      <c r="A22" s="1118"/>
      <c r="B22" s="1119"/>
    </row>
    <row r="23" spans="1:4" x14ac:dyDescent="0.2">
      <c r="A23" s="126"/>
      <c r="B23" s="127"/>
    </row>
    <row r="24" spans="1:4" x14ac:dyDescent="0.2">
      <c r="A24" s="126"/>
      <c r="B24" s="127"/>
    </row>
  </sheetData>
  <phoneticPr fontId="12" type="noConversion"/>
  <pageMargins left="0.75" right="0.38" top="1" bottom="1" header="0.5" footer="0.5"/>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theme="7" tint="0.59999389629810485"/>
  </sheetPr>
  <dimension ref="A1:G27"/>
  <sheetViews>
    <sheetView view="pageBreakPreview" zoomScale="85" zoomScaleNormal="100" zoomScaleSheetLayoutView="85" workbookViewId="0">
      <selection activeCell="F24" sqref="F24"/>
    </sheetView>
  </sheetViews>
  <sheetFormatPr defaultRowHeight="12" x14ac:dyDescent="0.2"/>
  <cols>
    <col min="1" max="1" width="28.28515625" style="66" customWidth="1"/>
    <col min="2" max="6" width="13" style="66" customWidth="1"/>
    <col min="7" max="7" width="28.28515625" style="66" customWidth="1"/>
    <col min="8" max="8" width="4.7109375" style="66" customWidth="1"/>
    <col min="9" max="16384" width="9.140625" style="66"/>
  </cols>
  <sheetData>
    <row r="1" spans="1:7" s="781" customFormat="1" ht="20.85" customHeight="1" x14ac:dyDescent="0.2">
      <c r="A1" s="780" t="s">
        <v>1391</v>
      </c>
      <c r="G1" s="782" t="s">
        <v>528</v>
      </c>
    </row>
    <row r="2" spans="1:7" s="781" customFormat="1" ht="6.95" customHeight="1" x14ac:dyDescent="0.2"/>
    <row r="3" spans="1:7" s="781" customFormat="1" ht="26.1" customHeight="1" x14ac:dyDescent="0.2">
      <c r="A3" s="1003" t="s">
        <v>1392</v>
      </c>
      <c r="B3" s="1003"/>
      <c r="C3" s="1003"/>
      <c r="D3" s="1003"/>
      <c r="E3" s="1003"/>
      <c r="F3" s="1003"/>
      <c r="G3" s="1003"/>
    </row>
    <row r="4" spans="1:7" s="781" customFormat="1" ht="20.85" customHeight="1" x14ac:dyDescent="0.2">
      <c r="A4" s="783" t="s">
        <v>148</v>
      </c>
      <c r="G4" s="784" t="s">
        <v>480</v>
      </c>
    </row>
    <row r="5" spans="1:7" s="781" customFormat="1" ht="20.25" customHeight="1" x14ac:dyDescent="0.2">
      <c r="A5" s="1004" t="s">
        <v>507</v>
      </c>
      <c r="B5" s="1002" t="s">
        <v>1918</v>
      </c>
      <c r="C5" s="1002" t="s">
        <v>3029</v>
      </c>
      <c r="D5" s="1005" t="s">
        <v>3213</v>
      </c>
      <c r="E5" s="1005"/>
      <c r="F5" s="1002" t="s">
        <v>3540</v>
      </c>
      <c r="G5" s="1002" t="s">
        <v>47</v>
      </c>
    </row>
    <row r="6" spans="1:7" s="781" customFormat="1" ht="68.25" customHeight="1" x14ac:dyDescent="0.2">
      <c r="A6" s="1004"/>
      <c r="B6" s="1002"/>
      <c r="C6" s="1002"/>
      <c r="D6" s="758" t="s">
        <v>3039</v>
      </c>
      <c r="E6" s="758" t="s">
        <v>3541</v>
      </c>
      <c r="F6" s="1002"/>
      <c r="G6" s="1002"/>
    </row>
    <row r="7" spans="1:7" s="781" customFormat="1" ht="13.5" customHeight="1" x14ac:dyDescent="0.2">
      <c r="A7" s="791" t="s">
        <v>685</v>
      </c>
      <c r="B7" s="791" t="s">
        <v>224</v>
      </c>
      <c r="C7" s="791" t="s">
        <v>345</v>
      </c>
      <c r="D7" s="791" t="s">
        <v>968</v>
      </c>
      <c r="E7" s="791" t="s">
        <v>655</v>
      </c>
      <c r="F7" s="791" t="s">
        <v>969</v>
      </c>
      <c r="G7" s="791" t="s">
        <v>1065</v>
      </c>
    </row>
    <row r="8" spans="1:7" s="781" customFormat="1" ht="24" x14ac:dyDescent="0.2">
      <c r="A8" s="785" t="s">
        <v>560</v>
      </c>
      <c r="B8" s="471">
        <v>236808</v>
      </c>
      <c r="C8" s="471">
        <v>252771</v>
      </c>
      <c r="D8" s="471">
        <v>285972</v>
      </c>
      <c r="E8" s="471">
        <v>219282</v>
      </c>
      <c r="F8" s="471">
        <v>333908</v>
      </c>
      <c r="G8" s="773" t="s">
        <v>151</v>
      </c>
    </row>
    <row r="9" spans="1:7" s="781" customFormat="1" ht="41.25" customHeight="1" x14ac:dyDescent="0.2">
      <c r="A9" s="786" t="s">
        <v>1861</v>
      </c>
      <c r="B9" s="472">
        <v>93073</v>
      </c>
      <c r="C9" s="472">
        <v>98080</v>
      </c>
      <c r="D9" s="472">
        <v>105177</v>
      </c>
      <c r="E9" s="472">
        <v>79907</v>
      </c>
      <c r="F9" s="472">
        <v>162354</v>
      </c>
      <c r="G9" s="774" t="s">
        <v>44</v>
      </c>
    </row>
    <row r="10" spans="1:7" s="781" customFormat="1" ht="37.5" customHeight="1" x14ac:dyDescent="0.2">
      <c r="A10" s="786" t="s">
        <v>2632</v>
      </c>
      <c r="B10" s="472">
        <v>28977</v>
      </c>
      <c r="C10" s="472">
        <v>31316</v>
      </c>
      <c r="D10" s="472">
        <v>35365</v>
      </c>
      <c r="E10" s="472">
        <v>22710</v>
      </c>
      <c r="F10" s="472">
        <v>6698</v>
      </c>
      <c r="G10" s="774" t="s">
        <v>546</v>
      </c>
    </row>
    <row r="11" spans="1:7" s="781" customFormat="1" ht="25.5" customHeight="1" x14ac:dyDescent="0.2">
      <c r="A11" s="786" t="s">
        <v>1862</v>
      </c>
      <c r="B11" s="472">
        <v>95218</v>
      </c>
      <c r="C11" s="472">
        <v>102907</v>
      </c>
      <c r="D11" s="472">
        <v>115390</v>
      </c>
      <c r="E11" s="472">
        <v>92689</v>
      </c>
      <c r="F11" s="472">
        <v>139818</v>
      </c>
      <c r="G11" s="774" t="s">
        <v>212</v>
      </c>
    </row>
    <row r="12" spans="1:7" s="781" customFormat="1" ht="25.5" customHeight="1" x14ac:dyDescent="0.2">
      <c r="A12" s="786" t="s">
        <v>2727</v>
      </c>
      <c r="B12" s="472">
        <v>19540</v>
      </c>
      <c r="C12" s="472">
        <v>20468</v>
      </c>
      <c r="D12" s="472">
        <v>30040</v>
      </c>
      <c r="E12" s="472">
        <v>23976</v>
      </c>
      <c r="F12" s="472">
        <v>25038</v>
      </c>
      <c r="G12" s="774" t="s">
        <v>2728</v>
      </c>
    </row>
    <row r="13" spans="1:7" s="781" customFormat="1" ht="27.75" customHeight="1" x14ac:dyDescent="0.2">
      <c r="A13" s="785" t="s">
        <v>561</v>
      </c>
      <c r="B13" s="471">
        <v>1488290.2</v>
      </c>
      <c r="C13" s="471">
        <v>1573345.504</v>
      </c>
      <c r="D13" s="471">
        <v>1584148.6029999999</v>
      </c>
      <c r="E13" s="471">
        <v>1392845</v>
      </c>
      <c r="F13" s="471">
        <v>1827589.7420000001</v>
      </c>
      <c r="G13" s="773" t="s">
        <v>684</v>
      </c>
    </row>
    <row r="14" spans="1:7" s="781" customFormat="1" ht="17.25" customHeight="1" x14ac:dyDescent="0.2">
      <c r="A14" s="786" t="s">
        <v>743</v>
      </c>
      <c r="B14" s="473">
        <v>98876.922999999995</v>
      </c>
      <c r="C14" s="473">
        <v>104043.00900000001</v>
      </c>
      <c r="D14" s="473">
        <v>104474.01700000001</v>
      </c>
      <c r="E14" s="473">
        <v>87581</v>
      </c>
      <c r="F14" s="473">
        <v>113393.69</v>
      </c>
      <c r="G14" s="774" t="s">
        <v>547</v>
      </c>
    </row>
    <row r="15" spans="1:7" s="781" customFormat="1" ht="17.25" customHeight="1" x14ac:dyDescent="0.2">
      <c r="A15" s="786" t="s">
        <v>1393</v>
      </c>
      <c r="B15" s="473">
        <v>52075.218999999997</v>
      </c>
      <c r="C15" s="473">
        <v>56275.267</v>
      </c>
      <c r="D15" s="473">
        <v>55812.434000000001</v>
      </c>
      <c r="E15" s="473">
        <v>50840</v>
      </c>
      <c r="F15" s="473">
        <v>98704.535000000003</v>
      </c>
      <c r="G15" s="774" t="s">
        <v>548</v>
      </c>
    </row>
    <row r="16" spans="1:7" s="781" customFormat="1" ht="17.25" customHeight="1" x14ac:dyDescent="0.2">
      <c r="A16" s="786" t="s">
        <v>99</v>
      </c>
      <c r="B16" s="473">
        <v>149323.22099999999</v>
      </c>
      <c r="C16" s="473">
        <v>156003.745</v>
      </c>
      <c r="D16" s="473">
        <v>153723.098</v>
      </c>
      <c r="E16" s="473">
        <v>144723</v>
      </c>
      <c r="F16" s="473">
        <v>181400</v>
      </c>
      <c r="G16" s="774" t="s">
        <v>549</v>
      </c>
    </row>
    <row r="17" spans="1:7" s="781" customFormat="1" ht="17.25" customHeight="1" x14ac:dyDescent="0.2">
      <c r="A17" s="786" t="s">
        <v>794</v>
      </c>
      <c r="B17" s="473">
        <v>47523.97</v>
      </c>
      <c r="C17" s="473">
        <v>50857.832000000002</v>
      </c>
      <c r="D17" s="473">
        <v>51393.368999999999</v>
      </c>
      <c r="E17" s="473">
        <v>43393</v>
      </c>
      <c r="F17" s="473">
        <v>63053.252999999997</v>
      </c>
      <c r="G17" s="774" t="s">
        <v>644</v>
      </c>
    </row>
    <row r="18" spans="1:7" s="781" customFormat="1" ht="17.25" customHeight="1" x14ac:dyDescent="0.2">
      <c r="A18" s="786" t="s">
        <v>127</v>
      </c>
      <c r="B18" s="473">
        <v>148950.489</v>
      </c>
      <c r="C18" s="473">
        <v>158021.24299999999</v>
      </c>
      <c r="D18" s="473">
        <v>161934.587</v>
      </c>
      <c r="E18" s="473">
        <v>134568</v>
      </c>
      <c r="F18" s="473">
        <v>160018.038</v>
      </c>
      <c r="G18" s="774" t="s">
        <v>550</v>
      </c>
    </row>
    <row r="19" spans="1:7" s="781" customFormat="1" ht="17.25" customHeight="1" x14ac:dyDescent="0.2">
      <c r="A19" s="786" t="s">
        <v>834</v>
      </c>
      <c r="B19" s="473">
        <v>98979.375</v>
      </c>
      <c r="C19" s="473">
        <v>103899.796</v>
      </c>
      <c r="D19" s="473">
        <v>100730.628</v>
      </c>
      <c r="E19" s="473">
        <v>94093</v>
      </c>
      <c r="F19" s="473">
        <v>130603.398</v>
      </c>
      <c r="G19" s="774" t="s">
        <v>398</v>
      </c>
    </row>
    <row r="20" spans="1:7" s="781" customFormat="1" ht="17.25" customHeight="1" x14ac:dyDescent="0.2">
      <c r="A20" s="786" t="s">
        <v>724</v>
      </c>
      <c r="B20" s="473">
        <v>103540.48699999999</v>
      </c>
      <c r="C20" s="473">
        <v>108989.95600000001</v>
      </c>
      <c r="D20" s="473">
        <v>110192.74400000001</v>
      </c>
      <c r="E20" s="473">
        <v>99951</v>
      </c>
      <c r="F20" s="473">
        <v>127014.117</v>
      </c>
      <c r="G20" s="774" t="s">
        <v>687</v>
      </c>
    </row>
    <row r="21" spans="1:7" s="781" customFormat="1" ht="17.25" customHeight="1" x14ac:dyDescent="0.2">
      <c r="A21" s="786" t="s">
        <v>728</v>
      </c>
      <c r="B21" s="473">
        <v>130493.86599999999</v>
      </c>
      <c r="C21" s="473">
        <v>137143.15900000001</v>
      </c>
      <c r="D21" s="473">
        <v>137165.71799999999</v>
      </c>
      <c r="E21" s="473">
        <v>123866</v>
      </c>
      <c r="F21" s="473">
        <v>157574.29999999999</v>
      </c>
      <c r="G21" s="774" t="s">
        <v>399</v>
      </c>
    </row>
    <row r="22" spans="1:7" s="781" customFormat="1" ht="17.25" customHeight="1" x14ac:dyDescent="0.2">
      <c r="A22" s="786" t="s">
        <v>2998</v>
      </c>
      <c r="B22" s="473">
        <v>368753.67300000001</v>
      </c>
      <c r="C22" s="473"/>
      <c r="D22" s="473"/>
      <c r="E22" s="473"/>
      <c r="F22" s="473"/>
      <c r="G22" s="774" t="s">
        <v>2999</v>
      </c>
    </row>
    <row r="23" spans="1:7" s="781" customFormat="1" ht="17.25" customHeight="1" x14ac:dyDescent="0.2">
      <c r="A23" s="786" t="s">
        <v>702</v>
      </c>
      <c r="B23" s="473">
        <v>43979.033000000003</v>
      </c>
      <c r="C23" s="473">
        <v>46829.053</v>
      </c>
      <c r="D23" s="473">
        <v>46106.964999999997</v>
      </c>
      <c r="E23" s="473">
        <v>44290</v>
      </c>
      <c r="F23" s="473">
        <v>51500</v>
      </c>
      <c r="G23" s="774" t="s">
        <v>273</v>
      </c>
    </row>
    <row r="24" spans="1:7" s="781" customFormat="1" ht="17.25" customHeight="1" x14ac:dyDescent="0.2">
      <c r="A24" s="786" t="s">
        <v>1394</v>
      </c>
      <c r="B24" s="473">
        <v>91616.267000000007</v>
      </c>
      <c r="C24" s="473">
        <v>95748.762000000002</v>
      </c>
      <c r="D24" s="473">
        <v>96360.248000000007</v>
      </c>
      <c r="E24" s="473">
        <v>82984</v>
      </c>
      <c r="F24" s="473">
        <v>118798.28599999999</v>
      </c>
      <c r="G24" s="774" t="s">
        <v>553</v>
      </c>
    </row>
    <row r="25" spans="1:7" s="781" customFormat="1" ht="17.25" customHeight="1" x14ac:dyDescent="0.2">
      <c r="A25" s="786" t="s">
        <v>2263</v>
      </c>
      <c r="B25" s="473"/>
      <c r="C25" s="473">
        <v>392376.07199999999</v>
      </c>
      <c r="D25" s="473">
        <v>402300.571</v>
      </c>
      <c r="E25" s="473">
        <v>339439</v>
      </c>
      <c r="F25" s="473">
        <v>325963.56900000002</v>
      </c>
      <c r="G25" s="774" t="s">
        <v>2262</v>
      </c>
    </row>
    <row r="26" spans="1:7" s="781" customFormat="1" ht="17.25" customHeight="1" x14ac:dyDescent="0.2">
      <c r="A26" s="786" t="s">
        <v>1395</v>
      </c>
      <c r="B26" s="473">
        <v>154177.71299999999</v>
      </c>
      <c r="C26" s="473">
        <v>163157.60999999999</v>
      </c>
      <c r="D26" s="473">
        <v>163954.22399999999</v>
      </c>
      <c r="E26" s="473">
        <v>147117</v>
      </c>
      <c r="F26" s="473">
        <v>183585.83499999999</v>
      </c>
      <c r="G26" s="774" t="s">
        <v>539</v>
      </c>
    </row>
    <row r="27" spans="1:7" s="781" customFormat="1" ht="17.25" customHeight="1" x14ac:dyDescent="0.2">
      <c r="A27" s="923" t="s">
        <v>3583</v>
      </c>
      <c r="B27" s="922"/>
      <c r="C27" s="922"/>
      <c r="D27" s="922"/>
      <c r="E27" s="922"/>
      <c r="F27" s="922">
        <v>115980.72100000001</v>
      </c>
      <c r="G27" s="787" t="s">
        <v>2256</v>
      </c>
    </row>
  </sheetData>
  <mergeCells count="7">
    <mergeCell ref="G5:G6"/>
    <mergeCell ref="A3:G3"/>
    <mergeCell ref="A5:A6"/>
    <mergeCell ref="B5:B6"/>
    <mergeCell ref="C5:C6"/>
    <mergeCell ref="F5:F6"/>
    <mergeCell ref="D5:E5"/>
  </mergeCells>
  <phoneticPr fontId="0" type="noConversion"/>
  <pageMargins left="0.35433070866141736" right="0.19685039370078741" top="0.98425196850393704" bottom="0.98425196850393704" header="0.51181102362204722" footer="0.51181102362204722"/>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5"/>
  <sheetViews>
    <sheetView view="pageBreakPreview" zoomScale="70" zoomScaleNormal="75" zoomScaleSheetLayoutView="70" workbookViewId="0">
      <selection activeCell="N10" sqref="N10"/>
    </sheetView>
  </sheetViews>
  <sheetFormatPr defaultRowHeight="12.75" x14ac:dyDescent="0.2"/>
  <cols>
    <col min="1" max="1" width="36.7109375" style="196" customWidth="1"/>
    <col min="2" max="2" width="25.140625" style="196" customWidth="1"/>
    <col min="3" max="3" width="18.140625" style="196" customWidth="1"/>
    <col min="4" max="4" width="16.140625" style="196" customWidth="1"/>
    <col min="5" max="5" width="36" style="196" customWidth="1"/>
    <col min="6" max="13" width="9.140625" style="196"/>
    <col min="14" max="256" width="9.140625" style="476"/>
    <col min="257" max="257" width="36.7109375" style="476" customWidth="1"/>
    <col min="258" max="258" width="25.140625" style="476" customWidth="1"/>
    <col min="259" max="259" width="18.140625" style="476" customWidth="1"/>
    <col min="260" max="260" width="16.140625" style="476" customWidth="1"/>
    <col min="261" max="261" width="36" style="476" customWidth="1"/>
    <col min="262" max="512" width="9.140625" style="476"/>
    <col min="513" max="513" width="36.7109375" style="476" customWidth="1"/>
    <col min="514" max="514" width="25.140625" style="476" customWidth="1"/>
    <col min="515" max="515" width="18.140625" style="476" customWidth="1"/>
    <col min="516" max="516" width="16.140625" style="476" customWidth="1"/>
    <col min="517" max="517" width="36" style="476" customWidth="1"/>
    <col min="518" max="768" width="9.140625" style="476"/>
    <col min="769" max="769" width="36.7109375" style="476" customWidth="1"/>
    <col min="770" max="770" width="25.140625" style="476" customWidth="1"/>
    <col min="771" max="771" width="18.140625" style="476" customWidth="1"/>
    <col min="772" max="772" width="16.140625" style="476" customWidth="1"/>
    <col min="773" max="773" width="36" style="476" customWidth="1"/>
    <col min="774" max="1024" width="9.140625" style="476"/>
    <col min="1025" max="1025" width="36.7109375" style="476" customWidth="1"/>
    <col min="1026" max="1026" width="25.140625" style="476" customWidth="1"/>
    <col min="1027" max="1027" width="18.140625" style="476" customWidth="1"/>
    <col min="1028" max="1028" width="16.140625" style="476" customWidth="1"/>
    <col min="1029" max="1029" width="36" style="476" customWidth="1"/>
    <col min="1030" max="1280" width="9.140625" style="476"/>
    <col min="1281" max="1281" width="36.7109375" style="476" customWidth="1"/>
    <col min="1282" max="1282" width="25.140625" style="476" customWidth="1"/>
    <col min="1283" max="1283" width="18.140625" style="476" customWidth="1"/>
    <col min="1284" max="1284" width="16.140625" style="476" customWidth="1"/>
    <col min="1285" max="1285" width="36" style="476" customWidth="1"/>
    <col min="1286" max="1536" width="9.140625" style="476"/>
    <col min="1537" max="1537" width="36.7109375" style="476" customWidth="1"/>
    <col min="1538" max="1538" width="25.140625" style="476" customWidth="1"/>
    <col min="1539" max="1539" width="18.140625" style="476" customWidth="1"/>
    <col min="1540" max="1540" width="16.140625" style="476" customWidth="1"/>
    <col min="1541" max="1541" width="36" style="476" customWidth="1"/>
    <col min="1542" max="1792" width="9.140625" style="476"/>
    <col min="1793" max="1793" width="36.7109375" style="476" customWidth="1"/>
    <col min="1794" max="1794" width="25.140625" style="476" customWidth="1"/>
    <col min="1795" max="1795" width="18.140625" style="476" customWidth="1"/>
    <col min="1796" max="1796" width="16.140625" style="476" customWidth="1"/>
    <col min="1797" max="1797" width="36" style="476" customWidth="1"/>
    <col min="1798" max="2048" width="9.140625" style="476"/>
    <col min="2049" max="2049" width="36.7109375" style="476" customWidth="1"/>
    <col min="2050" max="2050" width="25.140625" style="476" customWidth="1"/>
    <col min="2051" max="2051" width="18.140625" style="476" customWidth="1"/>
    <col min="2052" max="2052" width="16.140625" style="476" customWidth="1"/>
    <col min="2053" max="2053" width="36" style="476" customWidth="1"/>
    <col min="2054" max="2304" width="9.140625" style="476"/>
    <col min="2305" max="2305" width="36.7109375" style="476" customWidth="1"/>
    <col min="2306" max="2306" width="25.140625" style="476" customWidth="1"/>
    <col min="2307" max="2307" width="18.140625" style="476" customWidth="1"/>
    <col min="2308" max="2308" width="16.140625" style="476" customWidth="1"/>
    <col min="2309" max="2309" width="36" style="476" customWidth="1"/>
    <col min="2310" max="2560" width="9.140625" style="476"/>
    <col min="2561" max="2561" width="36.7109375" style="476" customWidth="1"/>
    <col min="2562" max="2562" width="25.140625" style="476" customWidth="1"/>
    <col min="2563" max="2563" width="18.140625" style="476" customWidth="1"/>
    <col min="2564" max="2564" width="16.140625" style="476" customWidth="1"/>
    <col min="2565" max="2565" width="36" style="476" customWidth="1"/>
    <col min="2566" max="2816" width="9.140625" style="476"/>
    <col min="2817" max="2817" width="36.7109375" style="476" customWidth="1"/>
    <col min="2818" max="2818" width="25.140625" style="476" customWidth="1"/>
    <col min="2819" max="2819" width="18.140625" style="476" customWidth="1"/>
    <col min="2820" max="2820" width="16.140625" style="476" customWidth="1"/>
    <col min="2821" max="2821" width="36" style="476" customWidth="1"/>
    <col min="2822" max="3072" width="9.140625" style="476"/>
    <col min="3073" max="3073" width="36.7109375" style="476" customWidth="1"/>
    <col min="3074" max="3074" width="25.140625" style="476" customWidth="1"/>
    <col min="3075" max="3075" width="18.140625" style="476" customWidth="1"/>
    <col min="3076" max="3076" width="16.140625" style="476" customWidth="1"/>
    <col min="3077" max="3077" width="36" style="476" customWidth="1"/>
    <col min="3078" max="3328" width="9.140625" style="476"/>
    <col min="3329" max="3329" width="36.7109375" style="476" customWidth="1"/>
    <col min="3330" max="3330" width="25.140625" style="476" customWidth="1"/>
    <col min="3331" max="3331" width="18.140625" style="476" customWidth="1"/>
    <col min="3332" max="3332" width="16.140625" style="476" customWidth="1"/>
    <col min="3333" max="3333" width="36" style="476" customWidth="1"/>
    <col min="3334" max="3584" width="9.140625" style="476"/>
    <col min="3585" max="3585" width="36.7109375" style="476" customWidth="1"/>
    <col min="3586" max="3586" width="25.140625" style="476" customWidth="1"/>
    <col min="3587" max="3587" width="18.140625" style="476" customWidth="1"/>
    <col min="3588" max="3588" width="16.140625" style="476" customWidth="1"/>
    <col min="3589" max="3589" width="36" style="476" customWidth="1"/>
    <col min="3590" max="3840" width="9.140625" style="476"/>
    <col min="3841" max="3841" width="36.7109375" style="476" customWidth="1"/>
    <col min="3842" max="3842" width="25.140625" style="476" customWidth="1"/>
    <col min="3843" max="3843" width="18.140625" style="476" customWidth="1"/>
    <col min="3844" max="3844" width="16.140625" style="476" customWidth="1"/>
    <col min="3845" max="3845" width="36" style="476" customWidth="1"/>
    <col min="3846" max="4096" width="9.140625" style="476"/>
    <col min="4097" max="4097" width="36.7109375" style="476" customWidth="1"/>
    <col min="4098" max="4098" width="25.140625" style="476" customWidth="1"/>
    <col min="4099" max="4099" width="18.140625" style="476" customWidth="1"/>
    <col min="4100" max="4100" width="16.140625" style="476" customWidth="1"/>
    <col min="4101" max="4101" width="36" style="476" customWidth="1"/>
    <col min="4102" max="4352" width="9.140625" style="476"/>
    <col min="4353" max="4353" width="36.7109375" style="476" customWidth="1"/>
    <col min="4354" max="4354" width="25.140625" style="476" customWidth="1"/>
    <col min="4355" max="4355" width="18.140625" style="476" customWidth="1"/>
    <col min="4356" max="4356" width="16.140625" style="476" customWidth="1"/>
    <col min="4357" max="4357" width="36" style="476" customWidth="1"/>
    <col min="4358" max="4608" width="9.140625" style="476"/>
    <col min="4609" max="4609" width="36.7109375" style="476" customWidth="1"/>
    <col min="4610" max="4610" width="25.140625" style="476" customWidth="1"/>
    <col min="4611" max="4611" width="18.140625" style="476" customWidth="1"/>
    <col min="4612" max="4612" width="16.140625" style="476" customWidth="1"/>
    <col min="4613" max="4613" width="36" style="476" customWidth="1"/>
    <col min="4614" max="4864" width="9.140625" style="476"/>
    <col min="4865" max="4865" width="36.7109375" style="476" customWidth="1"/>
    <col min="4866" max="4866" width="25.140625" style="476" customWidth="1"/>
    <col min="4867" max="4867" width="18.140625" style="476" customWidth="1"/>
    <col min="4868" max="4868" width="16.140625" style="476" customWidth="1"/>
    <col min="4869" max="4869" width="36" style="476" customWidth="1"/>
    <col min="4870" max="5120" width="9.140625" style="476"/>
    <col min="5121" max="5121" width="36.7109375" style="476" customWidth="1"/>
    <col min="5122" max="5122" width="25.140625" style="476" customWidth="1"/>
    <col min="5123" max="5123" width="18.140625" style="476" customWidth="1"/>
    <col min="5124" max="5124" width="16.140625" style="476" customWidth="1"/>
    <col min="5125" max="5125" width="36" style="476" customWidth="1"/>
    <col min="5126" max="5376" width="9.140625" style="476"/>
    <col min="5377" max="5377" width="36.7109375" style="476" customWidth="1"/>
    <col min="5378" max="5378" width="25.140625" style="476" customWidth="1"/>
    <col min="5379" max="5379" width="18.140625" style="476" customWidth="1"/>
    <col min="5380" max="5380" width="16.140625" style="476" customWidth="1"/>
    <col min="5381" max="5381" width="36" style="476" customWidth="1"/>
    <col min="5382" max="5632" width="9.140625" style="476"/>
    <col min="5633" max="5633" width="36.7109375" style="476" customWidth="1"/>
    <col min="5634" max="5634" width="25.140625" style="476" customWidth="1"/>
    <col min="5635" max="5635" width="18.140625" style="476" customWidth="1"/>
    <col min="5636" max="5636" width="16.140625" style="476" customWidth="1"/>
    <col min="5637" max="5637" width="36" style="476" customWidth="1"/>
    <col min="5638" max="5888" width="9.140625" style="476"/>
    <col min="5889" max="5889" width="36.7109375" style="476" customWidth="1"/>
    <col min="5890" max="5890" width="25.140625" style="476" customWidth="1"/>
    <col min="5891" max="5891" width="18.140625" style="476" customWidth="1"/>
    <col min="5892" max="5892" width="16.140625" style="476" customWidth="1"/>
    <col min="5893" max="5893" width="36" style="476" customWidth="1"/>
    <col min="5894" max="6144" width="9.140625" style="476"/>
    <col min="6145" max="6145" width="36.7109375" style="476" customWidth="1"/>
    <col min="6146" max="6146" width="25.140625" style="476" customWidth="1"/>
    <col min="6147" max="6147" width="18.140625" style="476" customWidth="1"/>
    <col min="6148" max="6148" width="16.140625" style="476" customWidth="1"/>
    <col min="6149" max="6149" width="36" style="476" customWidth="1"/>
    <col min="6150" max="6400" width="9.140625" style="476"/>
    <col min="6401" max="6401" width="36.7109375" style="476" customWidth="1"/>
    <col min="6402" max="6402" width="25.140625" style="476" customWidth="1"/>
    <col min="6403" max="6403" width="18.140625" style="476" customWidth="1"/>
    <col min="6404" max="6404" width="16.140625" style="476" customWidth="1"/>
    <col min="6405" max="6405" width="36" style="476" customWidth="1"/>
    <col min="6406" max="6656" width="9.140625" style="476"/>
    <col min="6657" max="6657" width="36.7109375" style="476" customWidth="1"/>
    <col min="6658" max="6658" width="25.140625" style="476" customWidth="1"/>
    <col min="6659" max="6659" width="18.140625" style="476" customWidth="1"/>
    <col min="6660" max="6660" width="16.140625" style="476" customWidth="1"/>
    <col min="6661" max="6661" width="36" style="476" customWidth="1"/>
    <col min="6662" max="6912" width="9.140625" style="476"/>
    <col min="6913" max="6913" width="36.7109375" style="476" customWidth="1"/>
    <col min="6914" max="6914" width="25.140625" style="476" customWidth="1"/>
    <col min="6915" max="6915" width="18.140625" style="476" customWidth="1"/>
    <col min="6916" max="6916" width="16.140625" style="476" customWidth="1"/>
    <col min="6917" max="6917" width="36" style="476" customWidth="1"/>
    <col min="6918" max="7168" width="9.140625" style="476"/>
    <col min="7169" max="7169" width="36.7109375" style="476" customWidth="1"/>
    <col min="7170" max="7170" width="25.140625" style="476" customWidth="1"/>
    <col min="7171" max="7171" width="18.140625" style="476" customWidth="1"/>
    <col min="7172" max="7172" width="16.140625" style="476" customWidth="1"/>
    <col min="7173" max="7173" width="36" style="476" customWidth="1"/>
    <col min="7174" max="7424" width="9.140625" style="476"/>
    <col min="7425" max="7425" width="36.7109375" style="476" customWidth="1"/>
    <col min="7426" max="7426" width="25.140625" style="476" customWidth="1"/>
    <col min="7427" max="7427" width="18.140625" style="476" customWidth="1"/>
    <col min="7428" max="7428" width="16.140625" style="476" customWidth="1"/>
    <col min="7429" max="7429" width="36" style="476" customWidth="1"/>
    <col min="7430" max="7680" width="9.140625" style="476"/>
    <col min="7681" max="7681" width="36.7109375" style="476" customWidth="1"/>
    <col min="7682" max="7682" width="25.140625" style="476" customWidth="1"/>
    <col min="7683" max="7683" width="18.140625" style="476" customWidth="1"/>
    <col min="7684" max="7684" width="16.140625" style="476" customWidth="1"/>
    <col min="7685" max="7685" width="36" style="476" customWidth="1"/>
    <col min="7686" max="7936" width="9.140625" style="476"/>
    <col min="7937" max="7937" width="36.7109375" style="476" customWidth="1"/>
    <col min="7938" max="7938" width="25.140625" style="476" customWidth="1"/>
    <col min="7939" max="7939" width="18.140625" style="476" customWidth="1"/>
    <col min="7940" max="7940" width="16.140625" style="476" customWidth="1"/>
    <col min="7941" max="7941" width="36" style="476" customWidth="1"/>
    <col min="7942" max="8192" width="9.140625" style="476"/>
    <col min="8193" max="8193" width="36.7109375" style="476" customWidth="1"/>
    <col min="8194" max="8194" width="25.140625" style="476" customWidth="1"/>
    <col min="8195" max="8195" width="18.140625" style="476" customWidth="1"/>
    <col min="8196" max="8196" width="16.140625" style="476" customWidth="1"/>
    <col min="8197" max="8197" width="36" style="476" customWidth="1"/>
    <col min="8198" max="8448" width="9.140625" style="476"/>
    <col min="8449" max="8449" width="36.7109375" style="476" customWidth="1"/>
    <col min="8450" max="8450" width="25.140625" style="476" customWidth="1"/>
    <col min="8451" max="8451" width="18.140625" style="476" customWidth="1"/>
    <col min="8452" max="8452" width="16.140625" style="476" customWidth="1"/>
    <col min="8453" max="8453" width="36" style="476" customWidth="1"/>
    <col min="8454" max="8704" width="9.140625" style="476"/>
    <col min="8705" max="8705" width="36.7109375" style="476" customWidth="1"/>
    <col min="8706" max="8706" width="25.140625" style="476" customWidth="1"/>
    <col min="8707" max="8707" width="18.140625" style="476" customWidth="1"/>
    <col min="8708" max="8708" width="16.140625" style="476" customWidth="1"/>
    <col min="8709" max="8709" width="36" style="476" customWidth="1"/>
    <col min="8710" max="8960" width="9.140625" style="476"/>
    <col min="8961" max="8961" width="36.7109375" style="476" customWidth="1"/>
    <col min="8962" max="8962" width="25.140625" style="476" customWidth="1"/>
    <col min="8963" max="8963" width="18.140625" style="476" customWidth="1"/>
    <col min="8964" max="8964" width="16.140625" style="476" customWidth="1"/>
    <col min="8965" max="8965" width="36" style="476" customWidth="1"/>
    <col min="8966" max="9216" width="9.140625" style="476"/>
    <col min="9217" max="9217" width="36.7109375" style="476" customWidth="1"/>
    <col min="9218" max="9218" width="25.140625" style="476" customWidth="1"/>
    <col min="9219" max="9219" width="18.140625" style="476" customWidth="1"/>
    <col min="9220" max="9220" width="16.140625" style="476" customWidth="1"/>
    <col min="9221" max="9221" width="36" style="476" customWidth="1"/>
    <col min="9222" max="9472" width="9.140625" style="476"/>
    <col min="9473" max="9473" width="36.7109375" style="476" customWidth="1"/>
    <col min="9474" max="9474" width="25.140625" style="476" customWidth="1"/>
    <col min="9475" max="9475" width="18.140625" style="476" customWidth="1"/>
    <col min="9476" max="9476" width="16.140625" style="476" customWidth="1"/>
    <col min="9477" max="9477" width="36" style="476" customWidth="1"/>
    <col min="9478" max="9728" width="9.140625" style="476"/>
    <col min="9729" max="9729" width="36.7109375" style="476" customWidth="1"/>
    <col min="9730" max="9730" width="25.140625" style="476" customWidth="1"/>
    <col min="9731" max="9731" width="18.140625" style="476" customWidth="1"/>
    <col min="9732" max="9732" width="16.140625" style="476" customWidth="1"/>
    <col min="9733" max="9733" width="36" style="476" customWidth="1"/>
    <col min="9734" max="9984" width="9.140625" style="476"/>
    <col min="9985" max="9985" width="36.7109375" style="476" customWidth="1"/>
    <col min="9986" max="9986" width="25.140625" style="476" customWidth="1"/>
    <col min="9987" max="9987" width="18.140625" style="476" customWidth="1"/>
    <col min="9988" max="9988" width="16.140625" style="476" customWidth="1"/>
    <col min="9989" max="9989" width="36" style="476" customWidth="1"/>
    <col min="9990" max="10240" width="9.140625" style="476"/>
    <col min="10241" max="10241" width="36.7109375" style="476" customWidth="1"/>
    <col min="10242" max="10242" width="25.140625" style="476" customWidth="1"/>
    <col min="10243" max="10243" width="18.140625" style="476" customWidth="1"/>
    <col min="10244" max="10244" width="16.140625" style="476" customWidth="1"/>
    <col min="10245" max="10245" width="36" style="476" customWidth="1"/>
    <col min="10246" max="10496" width="9.140625" style="476"/>
    <col min="10497" max="10497" width="36.7109375" style="476" customWidth="1"/>
    <col min="10498" max="10498" width="25.140625" style="476" customWidth="1"/>
    <col min="10499" max="10499" width="18.140625" style="476" customWidth="1"/>
    <col min="10500" max="10500" width="16.140625" style="476" customWidth="1"/>
    <col min="10501" max="10501" width="36" style="476" customWidth="1"/>
    <col min="10502" max="10752" width="9.140625" style="476"/>
    <col min="10753" max="10753" width="36.7109375" style="476" customWidth="1"/>
    <col min="10754" max="10754" width="25.140625" style="476" customWidth="1"/>
    <col min="10755" max="10755" width="18.140625" style="476" customWidth="1"/>
    <col min="10756" max="10756" width="16.140625" style="476" customWidth="1"/>
    <col min="10757" max="10757" width="36" style="476" customWidth="1"/>
    <col min="10758" max="11008" width="9.140625" style="476"/>
    <col min="11009" max="11009" width="36.7109375" style="476" customWidth="1"/>
    <col min="11010" max="11010" width="25.140625" style="476" customWidth="1"/>
    <col min="11011" max="11011" width="18.140625" style="476" customWidth="1"/>
    <col min="11012" max="11012" width="16.140625" style="476" customWidth="1"/>
    <col min="11013" max="11013" width="36" style="476" customWidth="1"/>
    <col min="11014" max="11264" width="9.140625" style="476"/>
    <col min="11265" max="11265" width="36.7109375" style="476" customWidth="1"/>
    <col min="11266" max="11266" width="25.140625" style="476" customWidth="1"/>
    <col min="11267" max="11267" width="18.140625" style="476" customWidth="1"/>
    <col min="11268" max="11268" width="16.140625" style="476" customWidth="1"/>
    <col min="11269" max="11269" width="36" style="476" customWidth="1"/>
    <col min="11270" max="11520" width="9.140625" style="476"/>
    <col min="11521" max="11521" width="36.7109375" style="476" customWidth="1"/>
    <col min="11522" max="11522" width="25.140625" style="476" customWidth="1"/>
    <col min="11523" max="11523" width="18.140625" style="476" customWidth="1"/>
    <col min="11524" max="11524" width="16.140625" style="476" customWidth="1"/>
    <col min="11525" max="11525" width="36" style="476" customWidth="1"/>
    <col min="11526" max="11776" width="9.140625" style="476"/>
    <col min="11777" max="11777" width="36.7109375" style="476" customWidth="1"/>
    <col min="11778" max="11778" width="25.140625" style="476" customWidth="1"/>
    <col min="11779" max="11779" width="18.140625" style="476" customWidth="1"/>
    <col min="11780" max="11780" width="16.140625" style="476" customWidth="1"/>
    <col min="11781" max="11781" width="36" style="476" customWidth="1"/>
    <col min="11782" max="12032" width="9.140625" style="476"/>
    <col min="12033" max="12033" width="36.7109375" style="476" customWidth="1"/>
    <col min="12034" max="12034" width="25.140625" style="476" customWidth="1"/>
    <col min="12035" max="12035" width="18.140625" style="476" customWidth="1"/>
    <col min="12036" max="12036" width="16.140625" style="476" customWidth="1"/>
    <col min="12037" max="12037" width="36" style="476" customWidth="1"/>
    <col min="12038" max="12288" width="9.140625" style="476"/>
    <col min="12289" max="12289" width="36.7109375" style="476" customWidth="1"/>
    <col min="12290" max="12290" width="25.140625" style="476" customWidth="1"/>
    <col min="12291" max="12291" width="18.140625" style="476" customWidth="1"/>
    <col min="12292" max="12292" width="16.140625" style="476" customWidth="1"/>
    <col min="12293" max="12293" width="36" style="476" customWidth="1"/>
    <col min="12294" max="12544" width="9.140625" style="476"/>
    <col min="12545" max="12545" width="36.7109375" style="476" customWidth="1"/>
    <col min="12546" max="12546" width="25.140625" style="476" customWidth="1"/>
    <col min="12547" max="12547" width="18.140625" style="476" customWidth="1"/>
    <col min="12548" max="12548" width="16.140625" style="476" customWidth="1"/>
    <col min="12549" max="12549" width="36" style="476" customWidth="1"/>
    <col min="12550" max="12800" width="9.140625" style="476"/>
    <col min="12801" max="12801" width="36.7109375" style="476" customWidth="1"/>
    <col min="12802" max="12802" width="25.140625" style="476" customWidth="1"/>
    <col min="12803" max="12803" width="18.140625" style="476" customWidth="1"/>
    <col min="12804" max="12804" width="16.140625" style="476" customWidth="1"/>
    <col min="12805" max="12805" width="36" style="476" customWidth="1"/>
    <col min="12806" max="13056" width="9.140625" style="476"/>
    <col min="13057" max="13057" width="36.7109375" style="476" customWidth="1"/>
    <col min="13058" max="13058" width="25.140625" style="476" customWidth="1"/>
    <col min="13059" max="13059" width="18.140625" style="476" customWidth="1"/>
    <col min="13060" max="13060" width="16.140625" style="476" customWidth="1"/>
    <col min="13061" max="13061" width="36" style="476" customWidth="1"/>
    <col min="13062" max="13312" width="9.140625" style="476"/>
    <col min="13313" max="13313" width="36.7109375" style="476" customWidth="1"/>
    <col min="13314" max="13314" width="25.140625" style="476" customWidth="1"/>
    <col min="13315" max="13315" width="18.140625" style="476" customWidth="1"/>
    <col min="13316" max="13316" width="16.140625" style="476" customWidth="1"/>
    <col min="13317" max="13317" width="36" style="476" customWidth="1"/>
    <col min="13318" max="13568" width="9.140625" style="476"/>
    <col min="13569" max="13569" width="36.7109375" style="476" customWidth="1"/>
    <col min="13570" max="13570" width="25.140625" style="476" customWidth="1"/>
    <col min="13571" max="13571" width="18.140625" style="476" customWidth="1"/>
    <col min="13572" max="13572" width="16.140625" style="476" customWidth="1"/>
    <col min="13573" max="13573" width="36" style="476" customWidth="1"/>
    <col min="13574" max="13824" width="9.140625" style="476"/>
    <col min="13825" max="13825" width="36.7109375" style="476" customWidth="1"/>
    <col min="13826" max="13826" width="25.140625" style="476" customWidth="1"/>
    <col min="13827" max="13827" width="18.140625" style="476" customWidth="1"/>
    <col min="13828" max="13828" width="16.140625" style="476" customWidth="1"/>
    <col min="13829" max="13829" width="36" style="476" customWidth="1"/>
    <col min="13830" max="14080" width="9.140625" style="476"/>
    <col min="14081" max="14081" width="36.7109375" style="476" customWidth="1"/>
    <col min="14082" max="14082" width="25.140625" style="476" customWidth="1"/>
    <col min="14083" max="14083" width="18.140625" style="476" customWidth="1"/>
    <col min="14084" max="14084" width="16.140625" style="476" customWidth="1"/>
    <col min="14085" max="14085" width="36" style="476" customWidth="1"/>
    <col min="14086" max="14336" width="9.140625" style="476"/>
    <col min="14337" max="14337" width="36.7109375" style="476" customWidth="1"/>
    <col min="14338" max="14338" width="25.140625" style="476" customWidth="1"/>
    <col min="14339" max="14339" width="18.140625" style="476" customWidth="1"/>
    <col min="14340" max="14340" width="16.140625" style="476" customWidth="1"/>
    <col min="14341" max="14341" width="36" style="476" customWidth="1"/>
    <col min="14342" max="14592" width="9.140625" style="476"/>
    <col min="14593" max="14593" width="36.7109375" style="476" customWidth="1"/>
    <col min="14594" max="14594" width="25.140625" style="476" customWidth="1"/>
    <col min="14595" max="14595" width="18.140625" style="476" customWidth="1"/>
    <col min="14596" max="14596" width="16.140625" style="476" customWidth="1"/>
    <col min="14597" max="14597" width="36" style="476" customWidth="1"/>
    <col min="14598" max="14848" width="9.140625" style="476"/>
    <col min="14849" max="14849" width="36.7109375" style="476" customWidth="1"/>
    <col min="14850" max="14850" width="25.140625" style="476" customWidth="1"/>
    <col min="14851" max="14851" width="18.140625" style="476" customWidth="1"/>
    <col min="14852" max="14852" width="16.140625" style="476" customWidth="1"/>
    <col min="14853" max="14853" width="36" style="476" customWidth="1"/>
    <col min="14854" max="15104" width="9.140625" style="476"/>
    <col min="15105" max="15105" width="36.7109375" style="476" customWidth="1"/>
    <col min="15106" max="15106" width="25.140625" style="476" customWidth="1"/>
    <col min="15107" max="15107" width="18.140625" style="476" customWidth="1"/>
    <col min="15108" max="15108" width="16.140625" style="476" customWidth="1"/>
    <col min="15109" max="15109" width="36" style="476" customWidth="1"/>
    <col min="15110" max="15360" width="9.140625" style="476"/>
    <col min="15361" max="15361" width="36.7109375" style="476" customWidth="1"/>
    <col min="15362" max="15362" width="25.140625" style="476" customWidth="1"/>
    <col min="15363" max="15363" width="18.140625" style="476" customWidth="1"/>
    <col min="15364" max="15364" width="16.140625" style="476" customWidth="1"/>
    <col min="15365" max="15365" width="36" style="476" customWidth="1"/>
    <col min="15366" max="15616" width="9.140625" style="476"/>
    <col min="15617" max="15617" width="36.7109375" style="476" customWidth="1"/>
    <col min="15618" max="15618" width="25.140625" style="476" customWidth="1"/>
    <col min="15619" max="15619" width="18.140625" style="476" customWidth="1"/>
    <col min="15620" max="15620" width="16.140625" style="476" customWidth="1"/>
    <col min="15621" max="15621" width="36" style="476" customWidth="1"/>
    <col min="15622" max="15872" width="9.140625" style="476"/>
    <col min="15873" max="15873" width="36.7109375" style="476" customWidth="1"/>
    <col min="15874" max="15874" width="25.140625" style="476" customWidth="1"/>
    <col min="15875" max="15875" width="18.140625" style="476" customWidth="1"/>
    <col min="15876" max="15876" width="16.140625" style="476" customWidth="1"/>
    <col min="15877" max="15877" width="36" style="476" customWidth="1"/>
    <col min="15878" max="16128" width="9.140625" style="476"/>
    <col min="16129" max="16129" width="36.7109375" style="476" customWidth="1"/>
    <col min="16130" max="16130" width="25.140625" style="476" customWidth="1"/>
    <col min="16131" max="16131" width="18.140625" style="476" customWidth="1"/>
    <col min="16132" max="16132" width="16.140625" style="476" customWidth="1"/>
    <col min="16133" max="16133" width="36" style="476" customWidth="1"/>
    <col min="16134" max="16384" width="9.140625" style="476"/>
  </cols>
  <sheetData>
    <row r="1" spans="1:7" ht="18" customHeight="1" x14ac:dyDescent="0.2">
      <c r="A1" s="476" t="s">
        <v>645</v>
      </c>
      <c r="B1" s="476"/>
      <c r="C1" s="476"/>
      <c r="D1" s="476"/>
      <c r="E1" s="150" t="s">
        <v>646</v>
      </c>
      <c r="F1" s="476"/>
      <c r="G1" s="476"/>
    </row>
    <row r="2" spans="1:7" ht="24.75" customHeight="1" x14ac:dyDescent="0.2">
      <c r="A2" s="1008" t="s">
        <v>891</v>
      </c>
      <c r="B2" s="1008"/>
      <c r="C2" s="1008"/>
      <c r="D2" s="1008"/>
      <c r="E2" s="1008"/>
    </row>
    <row r="3" spans="1:7" ht="15.75" customHeight="1" x14ac:dyDescent="0.2">
      <c r="A3" s="475"/>
      <c r="B3" s="475"/>
      <c r="C3" s="475"/>
      <c r="D3" s="475"/>
      <c r="E3" s="475"/>
    </row>
    <row r="4" spans="1:7" ht="14.25" customHeight="1" x14ac:dyDescent="0.2">
      <c r="A4" s="131" t="s">
        <v>3568</v>
      </c>
      <c r="B4" s="476"/>
      <c r="C4" s="476"/>
      <c r="D4" s="642"/>
      <c r="E4" s="357" t="s">
        <v>892</v>
      </c>
    </row>
    <row r="5" spans="1:7" ht="38.25" customHeight="1" x14ac:dyDescent="0.2">
      <c r="A5" s="934" t="s">
        <v>428</v>
      </c>
      <c r="B5" s="934" t="s">
        <v>3585</v>
      </c>
      <c r="C5" s="1009" t="s">
        <v>342</v>
      </c>
      <c r="D5" s="1010"/>
      <c r="E5" s="934" t="s">
        <v>239</v>
      </c>
    </row>
    <row r="6" spans="1:7" ht="62.25" customHeight="1" x14ac:dyDescent="0.2">
      <c r="A6" s="935"/>
      <c r="B6" s="935"/>
      <c r="C6" s="132" t="s">
        <v>893</v>
      </c>
      <c r="D6" s="132" t="s">
        <v>894</v>
      </c>
      <c r="E6" s="935"/>
    </row>
    <row r="7" spans="1:7" ht="15.75" customHeight="1" x14ac:dyDescent="0.2">
      <c r="A7" s="358">
        <v>1</v>
      </c>
      <c r="B7" s="358">
        <v>2</v>
      </c>
      <c r="C7" s="358">
        <v>3</v>
      </c>
      <c r="D7" s="132">
        <v>4</v>
      </c>
      <c r="E7" s="358">
        <v>5</v>
      </c>
    </row>
    <row r="8" spans="1:7" ht="89.25" x14ac:dyDescent="0.2">
      <c r="A8" s="359" t="s">
        <v>208</v>
      </c>
      <c r="B8" s="360"/>
      <c r="C8" s="360"/>
      <c r="D8" s="359"/>
      <c r="E8" s="359" t="s">
        <v>639</v>
      </c>
    </row>
    <row r="9" spans="1:7" ht="19.5" customHeight="1" x14ac:dyDescent="0.2">
      <c r="A9" s="361" t="s">
        <v>429</v>
      </c>
      <c r="B9" s="361"/>
      <c r="C9" s="361"/>
      <c r="D9" s="361"/>
      <c r="E9" s="361" t="s">
        <v>640</v>
      </c>
    </row>
    <row r="10" spans="1:7" ht="19.5" customHeight="1" x14ac:dyDescent="0.2">
      <c r="A10" s="361" t="s">
        <v>308</v>
      </c>
      <c r="B10" s="361"/>
      <c r="C10" s="361"/>
      <c r="D10" s="361"/>
      <c r="E10" s="361" t="s">
        <v>124</v>
      </c>
    </row>
    <row r="11" spans="1:7" ht="19.5" customHeight="1" x14ac:dyDescent="0.2">
      <c r="A11" s="361" t="s">
        <v>378</v>
      </c>
      <c r="B11" s="362"/>
      <c r="C11" s="362"/>
      <c r="D11" s="361"/>
      <c r="E11" s="361" t="s">
        <v>28</v>
      </c>
    </row>
    <row r="12" spans="1:7" ht="48.75" customHeight="1" x14ac:dyDescent="0.2">
      <c r="A12" s="359" t="s">
        <v>386</v>
      </c>
      <c r="B12" s="834">
        <f>C12+D12</f>
        <v>4092.0999999999995</v>
      </c>
      <c r="C12" s="834">
        <f>C14+C15</f>
        <v>922.7</v>
      </c>
      <c r="D12" s="834">
        <f>D14+D15</f>
        <v>3169.3999999999996</v>
      </c>
      <c r="E12" s="359" t="s">
        <v>433</v>
      </c>
    </row>
    <row r="13" spans="1:7" ht="19.5" customHeight="1" x14ac:dyDescent="0.2">
      <c r="A13" s="361" t="s">
        <v>429</v>
      </c>
      <c r="B13" s="834"/>
      <c r="C13" s="835"/>
      <c r="D13" s="835"/>
      <c r="E13" s="361" t="s">
        <v>640</v>
      </c>
    </row>
    <row r="14" spans="1:7" ht="64.5" customHeight="1" x14ac:dyDescent="0.2">
      <c r="A14" s="361" t="s">
        <v>387</v>
      </c>
      <c r="B14" s="1011">
        <f>C14+D14+D15</f>
        <v>4092.1</v>
      </c>
      <c r="C14" s="1006">
        <v>922.7</v>
      </c>
      <c r="D14" s="836">
        <v>756.8</v>
      </c>
      <c r="E14" s="361" t="s">
        <v>120</v>
      </c>
    </row>
    <row r="15" spans="1:7" ht="53.25" customHeight="1" x14ac:dyDescent="0.2">
      <c r="A15" s="361" t="s">
        <v>895</v>
      </c>
      <c r="B15" s="1012"/>
      <c r="C15" s="1007"/>
      <c r="D15" s="836">
        <v>2412.6</v>
      </c>
      <c r="E15" s="363" t="s">
        <v>657</v>
      </c>
    </row>
  </sheetData>
  <mergeCells count="7">
    <mergeCell ref="C14:C15"/>
    <mergeCell ref="A2:E2"/>
    <mergeCell ref="C5:D5"/>
    <mergeCell ref="A5:A6"/>
    <mergeCell ref="E5:E6"/>
    <mergeCell ref="B5:B6"/>
    <mergeCell ref="B14:B15"/>
  </mergeCells>
  <pageMargins left="0.56999999999999995" right="0.46" top="1" bottom="1" header="0.5" footer="0.5"/>
  <pageSetup paperSize="9"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0"/>
  <sheetViews>
    <sheetView view="pageBreakPreview" zoomScaleNormal="100" zoomScaleSheetLayoutView="100" workbookViewId="0">
      <selection activeCell="B5" sqref="B5"/>
    </sheetView>
  </sheetViews>
  <sheetFormatPr defaultRowHeight="12.75" x14ac:dyDescent="0.2"/>
  <cols>
    <col min="1" max="1" width="34.5703125" style="196" customWidth="1"/>
    <col min="2" max="2" width="17.28515625" style="196" customWidth="1"/>
    <col min="3" max="3" width="20.85546875" style="196" customWidth="1"/>
    <col min="4" max="4" width="13.7109375" style="196" customWidth="1"/>
    <col min="5" max="5" width="29.7109375" style="196" customWidth="1"/>
    <col min="6" max="13" width="9.140625" style="196"/>
    <col min="14" max="256" width="9.140625" style="476"/>
    <col min="257" max="257" width="34.5703125" style="476" customWidth="1"/>
    <col min="258" max="258" width="17.28515625" style="476" customWidth="1"/>
    <col min="259" max="259" width="20.85546875" style="476" customWidth="1"/>
    <col min="260" max="260" width="13.7109375" style="476" customWidth="1"/>
    <col min="261" max="261" width="29.7109375" style="476" customWidth="1"/>
    <col min="262" max="512" width="9.140625" style="476"/>
    <col min="513" max="513" width="34.5703125" style="476" customWidth="1"/>
    <col min="514" max="514" width="17.28515625" style="476" customWidth="1"/>
    <col min="515" max="515" width="20.85546875" style="476" customWidth="1"/>
    <col min="516" max="516" width="13.7109375" style="476" customWidth="1"/>
    <col min="517" max="517" width="29.7109375" style="476" customWidth="1"/>
    <col min="518" max="768" width="9.140625" style="476"/>
    <col min="769" max="769" width="34.5703125" style="476" customWidth="1"/>
    <col min="770" max="770" width="17.28515625" style="476" customWidth="1"/>
    <col min="771" max="771" width="20.85546875" style="476" customWidth="1"/>
    <col min="772" max="772" width="13.7109375" style="476" customWidth="1"/>
    <col min="773" max="773" width="29.7109375" style="476" customWidth="1"/>
    <col min="774" max="1024" width="9.140625" style="476"/>
    <col min="1025" max="1025" width="34.5703125" style="476" customWidth="1"/>
    <col min="1026" max="1026" width="17.28515625" style="476" customWidth="1"/>
    <col min="1027" max="1027" width="20.85546875" style="476" customWidth="1"/>
    <col min="1028" max="1028" width="13.7109375" style="476" customWidth="1"/>
    <col min="1029" max="1029" width="29.7109375" style="476" customWidth="1"/>
    <col min="1030" max="1280" width="9.140625" style="476"/>
    <col min="1281" max="1281" width="34.5703125" style="476" customWidth="1"/>
    <col min="1282" max="1282" width="17.28515625" style="476" customWidth="1"/>
    <col min="1283" max="1283" width="20.85546875" style="476" customWidth="1"/>
    <col min="1284" max="1284" width="13.7109375" style="476" customWidth="1"/>
    <col min="1285" max="1285" width="29.7109375" style="476" customWidth="1"/>
    <col min="1286" max="1536" width="9.140625" style="476"/>
    <col min="1537" max="1537" width="34.5703125" style="476" customWidth="1"/>
    <col min="1538" max="1538" width="17.28515625" style="476" customWidth="1"/>
    <col min="1539" max="1539" width="20.85546875" style="476" customWidth="1"/>
    <col min="1540" max="1540" width="13.7109375" style="476" customWidth="1"/>
    <col min="1541" max="1541" width="29.7109375" style="476" customWidth="1"/>
    <col min="1542" max="1792" width="9.140625" style="476"/>
    <col min="1793" max="1793" width="34.5703125" style="476" customWidth="1"/>
    <col min="1794" max="1794" width="17.28515625" style="476" customWidth="1"/>
    <col min="1795" max="1795" width="20.85546875" style="476" customWidth="1"/>
    <col min="1796" max="1796" width="13.7109375" style="476" customWidth="1"/>
    <col min="1797" max="1797" width="29.7109375" style="476" customWidth="1"/>
    <col min="1798" max="2048" width="9.140625" style="476"/>
    <col min="2049" max="2049" width="34.5703125" style="476" customWidth="1"/>
    <col min="2050" max="2050" width="17.28515625" style="476" customWidth="1"/>
    <col min="2051" max="2051" width="20.85546875" style="476" customWidth="1"/>
    <col min="2052" max="2052" width="13.7109375" style="476" customWidth="1"/>
    <col min="2053" max="2053" width="29.7109375" style="476" customWidth="1"/>
    <col min="2054" max="2304" width="9.140625" style="476"/>
    <col min="2305" max="2305" width="34.5703125" style="476" customWidth="1"/>
    <col min="2306" max="2306" width="17.28515625" style="476" customWidth="1"/>
    <col min="2307" max="2307" width="20.85546875" style="476" customWidth="1"/>
    <col min="2308" max="2308" width="13.7109375" style="476" customWidth="1"/>
    <col min="2309" max="2309" width="29.7109375" style="476" customWidth="1"/>
    <col min="2310" max="2560" width="9.140625" style="476"/>
    <col min="2561" max="2561" width="34.5703125" style="476" customWidth="1"/>
    <col min="2562" max="2562" width="17.28515625" style="476" customWidth="1"/>
    <col min="2563" max="2563" width="20.85546875" style="476" customWidth="1"/>
    <col min="2564" max="2564" width="13.7109375" style="476" customWidth="1"/>
    <col min="2565" max="2565" width="29.7109375" style="476" customWidth="1"/>
    <col min="2566" max="2816" width="9.140625" style="476"/>
    <col min="2817" max="2817" width="34.5703125" style="476" customWidth="1"/>
    <col min="2818" max="2818" width="17.28515625" style="476" customWidth="1"/>
    <col min="2819" max="2819" width="20.85546875" style="476" customWidth="1"/>
    <col min="2820" max="2820" width="13.7109375" style="476" customWidth="1"/>
    <col min="2821" max="2821" width="29.7109375" style="476" customWidth="1"/>
    <col min="2822" max="3072" width="9.140625" style="476"/>
    <col min="3073" max="3073" width="34.5703125" style="476" customWidth="1"/>
    <col min="3074" max="3074" width="17.28515625" style="476" customWidth="1"/>
    <col min="3075" max="3075" width="20.85546875" style="476" customWidth="1"/>
    <col min="3076" max="3076" width="13.7109375" style="476" customWidth="1"/>
    <col min="3077" max="3077" width="29.7109375" style="476" customWidth="1"/>
    <col min="3078" max="3328" width="9.140625" style="476"/>
    <col min="3329" max="3329" width="34.5703125" style="476" customWidth="1"/>
    <col min="3330" max="3330" width="17.28515625" style="476" customWidth="1"/>
    <col min="3331" max="3331" width="20.85546875" style="476" customWidth="1"/>
    <col min="3332" max="3332" width="13.7109375" style="476" customWidth="1"/>
    <col min="3333" max="3333" width="29.7109375" style="476" customWidth="1"/>
    <col min="3334" max="3584" width="9.140625" style="476"/>
    <col min="3585" max="3585" width="34.5703125" style="476" customWidth="1"/>
    <col min="3586" max="3586" width="17.28515625" style="476" customWidth="1"/>
    <col min="3587" max="3587" width="20.85546875" style="476" customWidth="1"/>
    <col min="3588" max="3588" width="13.7109375" style="476" customWidth="1"/>
    <col min="3589" max="3589" width="29.7109375" style="476" customWidth="1"/>
    <col min="3590" max="3840" width="9.140625" style="476"/>
    <col min="3841" max="3841" width="34.5703125" style="476" customWidth="1"/>
    <col min="3842" max="3842" width="17.28515625" style="476" customWidth="1"/>
    <col min="3843" max="3843" width="20.85546875" style="476" customWidth="1"/>
    <col min="3844" max="3844" width="13.7109375" style="476" customWidth="1"/>
    <col min="3845" max="3845" width="29.7109375" style="476" customWidth="1"/>
    <col min="3846" max="4096" width="9.140625" style="476"/>
    <col min="4097" max="4097" width="34.5703125" style="476" customWidth="1"/>
    <col min="4098" max="4098" width="17.28515625" style="476" customWidth="1"/>
    <col min="4099" max="4099" width="20.85546875" style="476" customWidth="1"/>
    <col min="4100" max="4100" width="13.7109375" style="476" customWidth="1"/>
    <col min="4101" max="4101" width="29.7109375" style="476" customWidth="1"/>
    <col min="4102" max="4352" width="9.140625" style="476"/>
    <col min="4353" max="4353" width="34.5703125" style="476" customWidth="1"/>
    <col min="4354" max="4354" width="17.28515625" style="476" customWidth="1"/>
    <col min="4355" max="4355" width="20.85546875" style="476" customWidth="1"/>
    <col min="4356" max="4356" width="13.7109375" style="476" customWidth="1"/>
    <col min="4357" max="4357" width="29.7109375" style="476" customWidth="1"/>
    <col min="4358" max="4608" width="9.140625" style="476"/>
    <col min="4609" max="4609" width="34.5703125" style="476" customWidth="1"/>
    <col min="4610" max="4610" width="17.28515625" style="476" customWidth="1"/>
    <col min="4611" max="4611" width="20.85546875" style="476" customWidth="1"/>
    <col min="4612" max="4612" width="13.7109375" style="476" customWidth="1"/>
    <col min="4613" max="4613" width="29.7109375" style="476" customWidth="1"/>
    <col min="4614" max="4864" width="9.140625" style="476"/>
    <col min="4865" max="4865" width="34.5703125" style="476" customWidth="1"/>
    <col min="4866" max="4866" width="17.28515625" style="476" customWidth="1"/>
    <col min="4867" max="4867" width="20.85546875" style="476" customWidth="1"/>
    <col min="4868" max="4868" width="13.7109375" style="476" customWidth="1"/>
    <col min="4869" max="4869" width="29.7109375" style="476" customWidth="1"/>
    <col min="4870" max="5120" width="9.140625" style="476"/>
    <col min="5121" max="5121" width="34.5703125" style="476" customWidth="1"/>
    <col min="5122" max="5122" width="17.28515625" style="476" customWidth="1"/>
    <col min="5123" max="5123" width="20.85546875" style="476" customWidth="1"/>
    <col min="5124" max="5124" width="13.7109375" style="476" customWidth="1"/>
    <col min="5125" max="5125" width="29.7109375" style="476" customWidth="1"/>
    <col min="5126" max="5376" width="9.140625" style="476"/>
    <col min="5377" max="5377" width="34.5703125" style="476" customWidth="1"/>
    <col min="5378" max="5378" width="17.28515625" style="476" customWidth="1"/>
    <col min="5379" max="5379" width="20.85546875" style="476" customWidth="1"/>
    <col min="5380" max="5380" width="13.7109375" style="476" customWidth="1"/>
    <col min="5381" max="5381" width="29.7109375" style="476" customWidth="1"/>
    <col min="5382" max="5632" width="9.140625" style="476"/>
    <col min="5633" max="5633" width="34.5703125" style="476" customWidth="1"/>
    <col min="5634" max="5634" width="17.28515625" style="476" customWidth="1"/>
    <col min="5635" max="5635" width="20.85546875" style="476" customWidth="1"/>
    <col min="5636" max="5636" width="13.7109375" style="476" customWidth="1"/>
    <col min="5637" max="5637" width="29.7109375" style="476" customWidth="1"/>
    <col min="5638" max="5888" width="9.140625" style="476"/>
    <col min="5889" max="5889" width="34.5703125" style="476" customWidth="1"/>
    <col min="5890" max="5890" width="17.28515625" style="476" customWidth="1"/>
    <col min="5891" max="5891" width="20.85546875" style="476" customWidth="1"/>
    <col min="5892" max="5892" width="13.7109375" style="476" customWidth="1"/>
    <col min="5893" max="5893" width="29.7109375" style="476" customWidth="1"/>
    <col min="5894" max="6144" width="9.140625" style="476"/>
    <col min="6145" max="6145" width="34.5703125" style="476" customWidth="1"/>
    <col min="6146" max="6146" width="17.28515625" style="476" customWidth="1"/>
    <col min="6147" max="6147" width="20.85546875" style="476" customWidth="1"/>
    <col min="6148" max="6148" width="13.7109375" style="476" customWidth="1"/>
    <col min="6149" max="6149" width="29.7109375" style="476" customWidth="1"/>
    <col min="6150" max="6400" width="9.140625" style="476"/>
    <col min="6401" max="6401" width="34.5703125" style="476" customWidth="1"/>
    <col min="6402" max="6402" width="17.28515625" style="476" customWidth="1"/>
    <col min="6403" max="6403" width="20.85546875" style="476" customWidth="1"/>
    <col min="6404" max="6404" width="13.7109375" style="476" customWidth="1"/>
    <col min="6405" max="6405" width="29.7109375" style="476" customWidth="1"/>
    <col min="6406" max="6656" width="9.140625" style="476"/>
    <col min="6657" max="6657" width="34.5703125" style="476" customWidth="1"/>
    <col min="6658" max="6658" width="17.28515625" style="476" customWidth="1"/>
    <col min="6659" max="6659" width="20.85546875" style="476" customWidth="1"/>
    <col min="6660" max="6660" width="13.7109375" style="476" customWidth="1"/>
    <col min="6661" max="6661" width="29.7109375" style="476" customWidth="1"/>
    <col min="6662" max="6912" width="9.140625" style="476"/>
    <col min="6913" max="6913" width="34.5703125" style="476" customWidth="1"/>
    <col min="6914" max="6914" width="17.28515625" style="476" customWidth="1"/>
    <col min="6915" max="6915" width="20.85546875" style="476" customWidth="1"/>
    <col min="6916" max="6916" width="13.7109375" style="476" customWidth="1"/>
    <col min="6917" max="6917" width="29.7109375" style="476" customWidth="1"/>
    <col min="6918" max="7168" width="9.140625" style="476"/>
    <col min="7169" max="7169" width="34.5703125" style="476" customWidth="1"/>
    <col min="7170" max="7170" width="17.28515625" style="476" customWidth="1"/>
    <col min="7171" max="7171" width="20.85546875" style="476" customWidth="1"/>
    <col min="7172" max="7172" width="13.7109375" style="476" customWidth="1"/>
    <col min="7173" max="7173" width="29.7109375" style="476" customWidth="1"/>
    <col min="7174" max="7424" width="9.140625" style="476"/>
    <col min="7425" max="7425" width="34.5703125" style="476" customWidth="1"/>
    <col min="7426" max="7426" width="17.28515625" style="476" customWidth="1"/>
    <col min="7427" max="7427" width="20.85546875" style="476" customWidth="1"/>
    <col min="7428" max="7428" width="13.7109375" style="476" customWidth="1"/>
    <col min="7429" max="7429" width="29.7109375" style="476" customWidth="1"/>
    <col min="7430" max="7680" width="9.140625" style="476"/>
    <col min="7681" max="7681" width="34.5703125" style="476" customWidth="1"/>
    <col min="7682" max="7682" width="17.28515625" style="476" customWidth="1"/>
    <col min="7683" max="7683" width="20.85546875" style="476" customWidth="1"/>
    <col min="7684" max="7684" width="13.7109375" style="476" customWidth="1"/>
    <col min="7685" max="7685" width="29.7109375" style="476" customWidth="1"/>
    <col min="7686" max="7936" width="9.140625" style="476"/>
    <col min="7937" max="7937" width="34.5703125" style="476" customWidth="1"/>
    <col min="7938" max="7938" width="17.28515625" style="476" customWidth="1"/>
    <col min="7939" max="7939" width="20.85546875" style="476" customWidth="1"/>
    <col min="7940" max="7940" width="13.7109375" style="476" customWidth="1"/>
    <col min="7941" max="7941" width="29.7109375" style="476" customWidth="1"/>
    <col min="7942" max="8192" width="9.140625" style="476"/>
    <col min="8193" max="8193" width="34.5703125" style="476" customWidth="1"/>
    <col min="8194" max="8194" width="17.28515625" style="476" customWidth="1"/>
    <col min="8195" max="8195" width="20.85546875" style="476" customWidth="1"/>
    <col min="8196" max="8196" width="13.7109375" style="476" customWidth="1"/>
    <col min="8197" max="8197" width="29.7109375" style="476" customWidth="1"/>
    <col min="8198" max="8448" width="9.140625" style="476"/>
    <col min="8449" max="8449" width="34.5703125" style="476" customWidth="1"/>
    <col min="8450" max="8450" width="17.28515625" style="476" customWidth="1"/>
    <col min="8451" max="8451" width="20.85546875" style="476" customWidth="1"/>
    <col min="8452" max="8452" width="13.7109375" style="476" customWidth="1"/>
    <col min="8453" max="8453" width="29.7109375" style="476" customWidth="1"/>
    <col min="8454" max="8704" width="9.140625" style="476"/>
    <col min="8705" max="8705" width="34.5703125" style="476" customWidth="1"/>
    <col min="8706" max="8706" width="17.28515625" style="476" customWidth="1"/>
    <col min="8707" max="8707" width="20.85546875" style="476" customWidth="1"/>
    <col min="8708" max="8708" width="13.7109375" style="476" customWidth="1"/>
    <col min="8709" max="8709" width="29.7109375" style="476" customWidth="1"/>
    <col min="8710" max="8960" width="9.140625" style="476"/>
    <col min="8961" max="8961" width="34.5703125" style="476" customWidth="1"/>
    <col min="8962" max="8962" width="17.28515625" style="476" customWidth="1"/>
    <col min="8963" max="8963" width="20.85546875" style="476" customWidth="1"/>
    <col min="8964" max="8964" width="13.7109375" style="476" customWidth="1"/>
    <col min="8965" max="8965" width="29.7109375" style="476" customWidth="1"/>
    <col min="8966" max="9216" width="9.140625" style="476"/>
    <col min="9217" max="9217" width="34.5703125" style="476" customWidth="1"/>
    <col min="9218" max="9218" width="17.28515625" style="476" customWidth="1"/>
    <col min="9219" max="9219" width="20.85546875" style="476" customWidth="1"/>
    <col min="9220" max="9220" width="13.7109375" style="476" customWidth="1"/>
    <col min="9221" max="9221" width="29.7109375" style="476" customWidth="1"/>
    <col min="9222" max="9472" width="9.140625" style="476"/>
    <col min="9473" max="9473" width="34.5703125" style="476" customWidth="1"/>
    <col min="9474" max="9474" width="17.28515625" style="476" customWidth="1"/>
    <col min="9475" max="9475" width="20.85546875" style="476" customWidth="1"/>
    <col min="9476" max="9476" width="13.7109375" style="476" customWidth="1"/>
    <col min="9477" max="9477" width="29.7109375" style="476" customWidth="1"/>
    <col min="9478" max="9728" width="9.140625" style="476"/>
    <col min="9729" max="9729" width="34.5703125" style="476" customWidth="1"/>
    <col min="9730" max="9730" width="17.28515625" style="476" customWidth="1"/>
    <col min="9731" max="9731" width="20.85546875" style="476" customWidth="1"/>
    <col min="9732" max="9732" width="13.7109375" style="476" customWidth="1"/>
    <col min="9733" max="9733" width="29.7109375" style="476" customWidth="1"/>
    <col min="9734" max="9984" width="9.140625" style="476"/>
    <col min="9985" max="9985" width="34.5703125" style="476" customWidth="1"/>
    <col min="9986" max="9986" width="17.28515625" style="476" customWidth="1"/>
    <col min="9987" max="9987" width="20.85546875" style="476" customWidth="1"/>
    <col min="9988" max="9988" width="13.7109375" style="476" customWidth="1"/>
    <col min="9989" max="9989" width="29.7109375" style="476" customWidth="1"/>
    <col min="9990" max="10240" width="9.140625" style="476"/>
    <col min="10241" max="10241" width="34.5703125" style="476" customWidth="1"/>
    <col min="10242" max="10242" width="17.28515625" style="476" customWidth="1"/>
    <col min="10243" max="10243" width="20.85546875" style="476" customWidth="1"/>
    <col min="10244" max="10244" width="13.7109375" style="476" customWidth="1"/>
    <col min="10245" max="10245" width="29.7109375" style="476" customWidth="1"/>
    <col min="10246" max="10496" width="9.140625" style="476"/>
    <col min="10497" max="10497" width="34.5703125" style="476" customWidth="1"/>
    <col min="10498" max="10498" width="17.28515625" style="476" customWidth="1"/>
    <col min="10499" max="10499" width="20.85546875" style="476" customWidth="1"/>
    <col min="10500" max="10500" width="13.7109375" style="476" customWidth="1"/>
    <col min="10501" max="10501" width="29.7109375" style="476" customWidth="1"/>
    <col min="10502" max="10752" width="9.140625" style="476"/>
    <col min="10753" max="10753" width="34.5703125" style="476" customWidth="1"/>
    <col min="10754" max="10754" width="17.28515625" style="476" customWidth="1"/>
    <col min="10755" max="10755" width="20.85546875" style="476" customWidth="1"/>
    <col min="10756" max="10756" width="13.7109375" style="476" customWidth="1"/>
    <col min="10757" max="10757" width="29.7109375" style="476" customWidth="1"/>
    <col min="10758" max="11008" width="9.140625" style="476"/>
    <col min="11009" max="11009" width="34.5703125" style="476" customWidth="1"/>
    <col min="11010" max="11010" width="17.28515625" style="476" customWidth="1"/>
    <col min="11011" max="11011" width="20.85546875" style="476" customWidth="1"/>
    <col min="11012" max="11012" width="13.7109375" style="476" customWidth="1"/>
    <col min="11013" max="11013" width="29.7109375" style="476" customWidth="1"/>
    <col min="11014" max="11264" width="9.140625" style="476"/>
    <col min="11265" max="11265" width="34.5703125" style="476" customWidth="1"/>
    <col min="11266" max="11266" width="17.28515625" style="476" customWidth="1"/>
    <col min="11267" max="11267" width="20.85546875" style="476" customWidth="1"/>
    <col min="11268" max="11268" width="13.7109375" style="476" customWidth="1"/>
    <col min="11269" max="11269" width="29.7109375" style="476" customWidth="1"/>
    <col min="11270" max="11520" width="9.140625" style="476"/>
    <col min="11521" max="11521" width="34.5703125" style="476" customWidth="1"/>
    <col min="11522" max="11522" width="17.28515625" style="476" customWidth="1"/>
    <col min="11523" max="11523" width="20.85546875" style="476" customWidth="1"/>
    <col min="11524" max="11524" width="13.7109375" style="476" customWidth="1"/>
    <col min="11525" max="11525" width="29.7109375" style="476" customWidth="1"/>
    <col min="11526" max="11776" width="9.140625" style="476"/>
    <col min="11777" max="11777" width="34.5703125" style="476" customWidth="1"/>
    <col min="11778" max="11778" width="17.28515625" style="476" customWidth="1"/>
    <col min="11779" max="11779" width="20.85546875" style="476" customWidth="1"/>
    <col min="11780" max="11780" width="13.7109375" style="476" customWidth="1"/>
    <col min="11781" max="11781" width="29.7109375" style="476" customWidth="1"/>
    <col min="11782" max="12032" width="9.140625" style="476"/>
    <col min="12033" max="12033" width="34.5703125" style="476" customWidth="1"/>
    <col min="12034" max="12034" width="17.28515625" style="476" customWidth="1"/>
    <col min="12035" max="12035" width="20.85546875" style="476" customWidth="1"/>
    <col min="12036" max="12036" width="13.7109375" style="476" customWidth="1"/>
    <col min="12037" max="12037" width="29.7109375" style="476" customWidth="1"/>
    <col min="12038" max="12288" width="9.140625" style="476"/>
    <col min="12289" max="12289" width="34.5703125" style="476" customWidth="1"/>
    <col min="12290" max="12290" width="17.28515625" style="476" customWidth="1"/>
    <col min="12291" max="12291" width="20.85546875" style="476" customWidth="1"/>
    <col min="12292" max="12292" width="13.7109375" style="476" customWidth="1"/>
    <col min="12293" max="12293" width="29.7109375" style="476" customWidth="1"/>
    <col min="12294" max="12544" width="9.140625" style="476"/>
    <col min="12545" max="12545" width="34.5703125" style="476" customWidth="1"/>
    <col min="12546" max="12546" width="17.28515625" style="476" customWidth="1"/>
    <col min="12547" max="12547" width="20.85546875" style="476" customWidth="1"/>
    <col min="12548" max="12548" width="13.7109375" style="476" customWidth="1"/>
    <col min="12549" max="12549" width="29.7109375" style="476" customWidth="1"/>
    <col min="12550" max="12800" width="9.140625" style="476"/>
    <col min="12801" max="12801" width="34.5703125" style="476" customWidth="1"/>
    <col min="12802" max="12802" width="17.28515625" style="476" customWidth="1"/>
    <col min="12803" max="12803" width="20.85546875" style="476" customWidth="1"/>
    <col min="12804" max="12804" width="13.7109375" style="476" customWidth="1"/>
    <col min="12805" max="12805" width="29.7109375" style="476" customWidth="1"/>
    <col min="12806" max="13056" width="9.140625" style="476"/>
    <col min="13057" max="13057" width="34.5703125" style="476" customWidth="1"/>
    <col min="13058" max="13058" width="17.28515625" style="476" customWidth="1"/>
    <col min="13059" max="13059" width="20.85546875" style="476" customWidth="1"/>
    <col min="13060" max="13060" width="13.7109375" style="476" customWidth="1"/>
    <col min="13061" max="13061" width="29.7109375" style="476" customWidth="1"/>
    <col min="13062" max="13312" width="9.140625" style="476"/>
    <col min="13313" max="13313" width="34.5703125" style="476" customWidth="1"/>
    <col min="13314" max="13314" width="17.28515625" style="476" customWidth="1"/>
    <col min="13315" max="13315" width="20.85546875" style="476" customWidth="1"/>
    <col min="13316" max="13316" width="13.7109375" style="476" customWidth="1"/>
    <col min="13317" max="13317" width="29.7109375" style="476" customWidth="1"/>
    <col min="13318" max="13568" width="9.140625" style="476"/>
    <col min="13569" max="13569" width="34.5703125" style="476" customWidth="1"/>
    <col min="13570" max="13570" width="17.28515625" style="476" customWidth="1"/>
    <col min="13571" max="13571" width="20.85546875" style="476" customWidth="1"/>
    <col min="13572" max="13572" width="13.7109375" style="476" customWidth="1"/>
    <col min="13573" max="13573" width="29.7109375" style="476" customWidth="1"/>
    <col min="13574" max="13824" width="9.140625" style="476"/>
    <col min="13825" max="13825" width="34.5703125" style="476" customWidth="1"/>
    <col min="13826" max="13826" width="17.28515625" style="476" customWidth="1"/>
    <col min="13827" max="13827" width="20.85546875" style="476" customWidth="1"/>
    <col min="13828" max="13828" width="13.7109375" style="476" customWidth="1"/>
    <col min="13829" max="13829" width="29.7109375" style="476" customWidth="1"/>
    <col min="13830" max="14080" width="9.140625" style="476"/>
    <col min="14081" max="14081" width="34.5703125" style="476" customWidth="1"/>
    <col min="14082" max="14082" width="17.28515625" style="476" customWidth="1"/>
    <col min="14083" max="14083" width="20.85546875" style="476" customWidth="1"/>
    <col min="14084" max="14084" width="13.7109375" style="476" customWidth="1"/>
    <col min="14085" max="14085" width="29.7109375" style="476" customWidth="1"/>
    <col min="14086" max="14336" width="9.140625" style="476"/>
    <col min="14337" max="14337" width="34.5703125" style="476" customWidth="1"/>
    <col min="14338" max="14338" width="17.28515625" style="476" customWidth="1"/>
    <col min="14339" max="14339" width="20.85546875" style="476" customWidth="1"/>
    <col min="14340" max="14340" width="13.7109375" style="476" customWidth="1"/>
    <col min="14341" max="14341" width="29.7109375" style="476" customWidth="1"/>
    <col min="14342" max="14592" width="9.140625" style="476"/>
    <col min="14593" max="14593" width="34.5703125" style="476" customWidth="1"/>
    <col min="14594" max="14594" width="17.28515625" style="476" customWidth="1"/>
    <col min="14595" max="14595" width="20.85546875" style="476" customWidth="1"/>
    <col min="14596" max="14596" width="13.7109375" style="476" customWidth="1"/>
    <col min="14597" max="14597" width="29.7109375" style="476" customWidth="1"/>
    <col min="14598" max="14848" width="9.140625" style="476"/>
    <col min="14849" max="14849" width="34.5703125" style="476" customWidth="1"/>
    <col min="14850" max="14850" width="17.28515625" style="476" customWidth="1"/>
    <col min="14851" max="14851" width="20.85546875" style="476" customWidth="1"/>
    <col min="14852" max="14852" width="13.7109375" style="476" customWidth="1"/>
    <col min="14853" max="14853" width="29.7109375" style="476" customWidth="1"/>
    <col min="14854" max="15104" width="9.140625" style="476"/>
    <col min="15105" max="15105" width="34.5703125" style="476" customWidth="1"/>
    <col min="15106" max="15106" width="17.28515625" style="476" customWidth="1"/>
    <col min="15107" max="15107" width="20.85546875" style="476" customWidth="1"/>
    <col min="15108" max="15108" width="13.7109375" style="476" customWidth="1"/>
    <col min="15109" max="15109" width="29.7109375" style="476" customWidth="1"/>
    <col min="15110" max="15360" width="9.140625" style="476"/>
    <col min="15361" max="15361" width="34.5703125" style="476" customWidth="1"/>
    <col min="15362" max="15362" width="17.28515625" style="476" customWidth="1"/>
    <col min="15363" max="15363" width="20.85546875" style="476" customWidth="1"/>
    <col min="15364" max="15364" width="13.7109375" style="476" customWidth="1"/>
    <col min="15365" max="15365" width="29.7109375" style="476" customWidth="1"/>
    <col min="15366" max="15616" width="9.140625" style="476"/>
    <col min="15617" max="15617" width="34.5703125" style="476" customWidth="1"/>
    <col min="15618" max="15618" width="17.28515625" style="476" customWidth="1"/>
    <col min="15619" max="15619" width="20.85546875" style="476" customWidth="1"/>
    <col min="15620" max="15620" width="13.7109375" style="476" customWidth="1"/>
    <col min="15621" max="15621" width="29.7109375" style="476" customWidth="1"/>
    <col min="15622" max="15872" width="9.140625" style="476"/>
    <col min="15873" max="15873" width="34.5703125" style="476" customWidth="1"/>
    <col min="15874" max="15874" width="17.28515625" style="476" customWidth="1"/>
    <col min="15875" max="15875" width="20.85546875" style="476" customWidth="1"/>
    <col min="15876" max="15876" width="13.7109375" style="476" customWidth="1"/>
    <col min="15877" max="15877" width="29.7109375" style="476" customWidth="1"/>
    <col min="15878" max="16128" width="9.140625" style="476"/>
    <col min="16129" max="16129" width="34.5703125" style="476" customWidth="1"/>
    <col min="16130" max="16130" width="17.28515625" style="476" customWidth="1"/>
    <col min="16131" max="16131" width="20.85546875" style="476" customWidth="1"/>
    <col min="16132" max="16132" width="13.7109375" style="476" customWidth="1"/>
    <col min="16133" max="16133" width="29.7109375" style="476" customWidth="1"/>
    <col min="16134" max="16384" width="9.140625" style="476"/>
  </cols>
  <sheetData>
    <row r="1" spans="1:7" ht="16.5" customHeight="1" x14ac:dyDescent="0.2">
      <c r="A1" s="476" t="s">
        <v>1</v>
      </c>
      <c r="B1" s="476"/>
      <c r="C1" s="476"/>
      <c r="D1" s="476"/>
      <c r="E1" s="150" t="s">
        <v>695</v>
      </c>
      <c r="F1" s="476"/>
      <c r="G1" s="476"/>
    </row>
    <row r="2" spans="1:7" ht="44.25" customHeight="1" x14ac:dyDescent="0.2">
      <c r="A2" s="1013" t="s">
        <v>1566</v>
      </c>
      <c r="B2" s="1013"/>
      <c r="C2" s="1013"/>
      <c r="D2" s="1013"/>
      <c r="E2" s="1013"/>
    </row>
    <row r="3" spans="1:7" ht="23.25" customHeight="1" x14ac:dyDescent="0.2">
      <c r="A3" s="131" t="s">
        <v>74</v>
      </c>
      <c r="B3" s="642"/>
      <c r="C3" s="642"/>
      <c r="D3" s="642"/>
      <c r="E3" s="150" t="s">
        <v>126</v>
      </c>
    </row>
    <row r="4" spans="1:7" ht="84" customHeight="1" x14ac:dyDescent="0.2">
      <c r="A4" s="358" t="s">
        <v>507</v>
      </c>
      <c r="B4" s="358" t="s">
        <v>3387</v>
      </c>
      <c r="C4" s="358" t="s">
        <v>3386</v>
      </c>
      <c r="D4" s="358" t="s">
        <v>1567</v>
      </c>
      <c r="E4" s="358" t="s">
        <v>343</v>
      </c>
    </row>
    <row r="5" spans="1:7" ht="21.75" customHeight="1" x14ac:dyDescent="0.2">
      <c r="A5" s="358">
        <v>1</v>
      </c>
      <c r="B5" s="358">
        <v>2</v>
      </c>
      <c r="C5" s="358">
        <v>3</v>
      </c>
      <c r="D5" s="358">
        <v>4</v>
      </c>
      <c r="E5" s="358">
        <v>5</v>
      </c>
    </row>
    <row r="6" spans="1:7" ht="71.25" customHeight="1" x14ac:dyDescent="0.2">
      <c r="A6" s="364" t="s">
        <v>229</v>
      </c>
      <c r="B6" s="650">
        <v>30906.078000000001</v>
      </c>
      <c r="C6" s="650">
        <v>138214.68786327002</v>
      </c>
      <c r="D6" s="650">
        <f>C6/B6*100</f>
        <v>447.20875894790015</v>
      </c>
      <c r="E6" s="364" t="s">
        <v>556</v>
      </c>
    </row>
    <row r="7" spans="1:7" ht="55.5" customHeight="1" x14ac:dyDescent="0.2">
      <c r="A7" s="365" t="s">
        <v>1568</v>
      </c>
      <c r="B7" s="651"/>
      <c r="C7" s="651">
        <f>11198.66+120000+3110.1</f>
        <v>134308.76</v>
      </c>
      <c r="D7" s="651"/>
      <c r="E7" s="365" t="s">
        <v>320</v>
      </c>
      <c r="G7" s="196" t="s">
        <v>607</v>
      </c>
    </row>
    <row r="9" spans="1:7" x14ac:dyDescent="0.2">
      <c r="A9" s="15"/>
    </row>
    <row r="10" spans="1:7" x14ac:dyDescent="0.2">
      <c r="A10" s="15"/>
    </row>
  </sheetData>
  <mergeCells count="1">
    <mergeCell ref="A2:E2"/>
  </mergeCells>
  <phoneticPr fontId="12" type="noConversion"/>
  <pageMargins left="0.57999999999999996" right="0.6" top="1" bottom="1" header="0.5" footer="0.5"/>
  <pageSetup paperSize="9" scale="7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54"/>
  <sheetViews>
    <sheetView view="pageBreakPreview" zoomScale="70" zoomScaleNormal="75" zoomScaleSheetLayoutView="70" workbookViewId="0">
      <selection activeCell="K16" sqref="K16"/>
    </sheetView>
  </sheetViews>
  <sheetFormatPr defaultRowHeight="15" x14ac:dyDescent="0.2"/>
  <cols>
    <col min="1" max="1" width="30.85546875" style="82" customWidth="1"/>
    <col min="2" max="2" width="12.140625" style="82" hidden="1" customWidth="1"/>
    <col min="3" max="3" width="12.140625" style="82" customWidth="1"/>
    <col min="4" max="7" width="12.28515625" style="82" customWidth="1"/>
    <col min="8" max="8" width="12.140625" style="82" hidden="1" customWidth="1"/>
    <col min="9" max="11" width="12.140625" style="82" customWidth="1"/>
    <col min="12" max="13" width="12.28515625" style="82" customWidth="1"/>
    <col min="14" max="14" width="31.7109375" style="82" customWidth="1"/>
    <col min="15" max="15" width="19.5703125" style="82" customWidth="1"/>
    <col min="16" max="16384" width="9.140625" style="82"/>
  </cols>
  <sheetData>
    <row r="1" spans="1:16" x14ac:dyDescent="0.2">
      <c r="A1" s="82" t="s">
        <v>3569</v>
      </c>
      <c r="N1" s="83" t="s">
        <v>3570</v>
      </c>
    </row>
    <row r="3" spans="1:16" ht="18.75" x14ac:dyDescent="0.2">
      <c r="A3" s="1015" t="s">
        <v>799</v>
      </c>
      <c r="B3" s="1015"/>
      <c r="C3" s="1015"/>
      <c r="D3" s="1015"/>
      <c r="E3" s="1015"/>
      <c r="F3" s="1015"/>
      <c r="G3" s="1015"/>
      <c r="H3" s="1015"/>
      <c r="I3" s="1015"/>
      <c r="J3" s="1015"/>
      <c r="K3" s="1015"/>
      <c r="L3" s="1015"/>
      <c r="M3" s="1015"/>
      <c r="N3" s="1015"/>
    </row>
    <row r="4" spans="1:16" ht="18.75" x14ac:dyDescent="0.2">
      <c r="A4" s="1015" t="s">
        <v>39</v>
      </c>
      <c r="B4" s="1015"/>
      <c r="C4" s="1015"/>
      <c r="D4" s="1015"/>
      <c r="E4" s="1015"/>
      <c r="F4" s="1015"/>
      <c r="G4" s="1015"/>
      <c r="H4" s="1015"/>
      <c r="I4" s="1015"/>
      <c r="J4" s="1015"/>
      <c r="K4" s="1015"/>
      <c r="L4" s="1015"/>
      <c r="M4" s="1015"/>
      <c r="N4" s="1015"/>
    </row>
    <row r="5" spans="1:16" x14ac:dyDescent="0.2">
      <c r="A5" s="82" t="s">
        <v>74</v>
      </c>
      <c r="N5" s="83" t="s">
        <v>307</v>
      </c>
    </row>
    <row r="6" spans="1:16" x14ac:dyDescent="0.2">
      <c r="A6" s="1018" t="s">
        <v>507</v>
      </c>
      <c r="B6" s="1020" t="s">
        <v>365</v>
      </c>
      <c r="C6" s="1021"/>
      <c r="D6" s="1021"/>
      <c r="E6" s="1021"/>
      <c r="F6" s="1021"/>
      <c r="G6" s="1022"/>
      <c r="H6" s="1020" t="s">
        <v>366</v>
      </c>
      <c r="I6" s="1021"/>
      <c r="J6" s="1021"/>
      <c r="K6" s="1021"/>
      <c r="L6" s="1021"/>
      <c r="M6" s="1022"/>
      <c r="N6" s="1018" t="s">
        <v>47</v>
      </c>
    </row>
    <row r="7" spans="1:16" x14ac:dyDescent="0.2">
      <c r="A7" s="1019"/>
      <c r="B7" s="1023" t="s">
        <v>367</v>
      </c>
      <c r="C7" s="1024"/>
      <c r="D7" s="1024"/>
      <c r="E7" s="1024"/>
      <c r="F7" s="1024"/>
      <c r="G7" s="1025"/>
      <c r="H7" s="1026" t="s">
        <v>434</v>
      </c>
      <c r="I7" s="1016"/>
      <c r="J7" s="1016"/>
      <c r="K7" s="1016"/>
      <c r="L7" s="1016"/>
      <c r="M7" s="1027"/>
      <c r="N7" s="1019"/>
    </row>
    <row r="8" spans="1:16" ht="75.75" customHeight="1" x14ac:dyDescent="0.2">
      <c r="A8" s="1019"/>
      <c r="B8" s="153" t="s">
        <v>2111</v>
      </c>
      <c r="C8" s="153" t="s">
        <v>2715</v>
      </c>
      <c r="D8" s="153" t="s">
        <v>3281</v>
      </c>
      <c r="E8" s="286" t="s">
        <v>3282</v>
      </c>
      <c r="F8" s="286" t="s">
        <v>3377</v>
      </c>
      <c r="G8" s="286" t="s">
        <v>3443</v>
      </c>
      <c r="H8" s="153" t="s">
        <v>2111</v>
      </c>
      <c r="I8" s="153" t="s">
        <v>2715</v>
      </c>
      <c r="J8" s="153" t="s">
        <v>3281</v>
      </c>
      <c r="K8" s="286" t="s">
        <v>3282</v>
      </c>
      <c r="L8" s="286" t="s">
        <v>3377</v>
      </c>
      <c r="M8" s="286" t="s">
        <v>3443</v>
      </c>
      <c r="N8" s="1019"/>
    </row>
    <row r="9" spans="1:16" ht="15" customHeight="1" x14ac:dyDescent="0.2">
      <c r="A9" s="84">
        <v>1</v>
      </c>
      <c r="B9" s="84">
        <v>2</v>
      </c>
      <c r="C9" s="153">
        <v>2</v>
      </c>
      <c r="D9" s="153">
        <v>3</v>
      </c>
      <c r="E9" s="153">
        <v>4</v>
      </c>
      <c r="F9" s="153">
        <v>5</v>
      </c>
      <c r="G9" s="153">
        <v>6</v>
      </c>
      <c r="H9" s="153">
        <v>7</v>
      </c>
      <c r="I9" s="153">
        <v>7</v>
      </c>
      <c r="J9" s="84">
        <v>8</v>
      </c>
      <c r="K9" s="153">
        <v>9</v>
      </c>
      <c r="L9" s="84">
        <v>10</v>
      </c>
      <c r="M9" s="153">
        <v>11</v>
      </c>
      <c r="N9" s="84">
        <v>12</v>
      </c>
    </row>
    <row r="10" spans="1:16" ht="18" customHeight="1" x14ac:dyDescent="0.2">
      <c r="A10" s="85" t="s">
        <v>133</v>
      </c>
      <c r="B10" s="157">
        <v>1455319.7753173676</v>
      </c>
      <c r="C10" s="157">
        <v>833072.33680505003</v>
      </c>
      <c r="D10" s="157">
        <v>640568.01896373974</v>
      </c>
      <c r="E10" s="157">
        <v>34760.515031809977</v>
      </c>
      <c r="F10" s="157">
        <v>772257.99716758984</v>
      </c>
      <c r="G10" s="157">
        <v>1073311.3481668602</v>
      </c>
      <c r="H10" s="157">
        <v>1356975.1045781674</v>
      </c>
      <c r="I10" s="157">
        <v>729188.09148355003</v>
      </c>
      <c r="J10" s="157">
        <v>483144.20098854008</v>
      </c>
      <c r="K10" s="157">
        <v>276520.49580911</v>
      </c>
      <c r="L10" s="157">
        <v>756012.65667697019</v>
      </c>
      <c r="M10" s="157">
        <v>855716.65768268018</v>
      </c>
      <c r="N10" s="86" t="s">
        <v>52</v>
      </c>
    </row>
    <row r="11" spans="1:16" ht="17.45" customHeight="1" x14ac:dyDescent="0.2">
      <c r="A11" s="87" t="s">
        <v>626</v>
      </c>
      <c r="B11" s="158">
        <v>1498821.3710793001</v>
      </c>
      <c r="C11" s="158">
        <v>483687.20949140005</v>
      </c>
      <c r="D11" s="158">
        <v>654333.38928399968</v>
      </c>
      <c r="E11" s="158">
        <v>165249.87539222997</v>
      </c>
      <c r="F11" s="158">
        <v>797041.72341218987</v>
      </c>
      <c r="G11" s="158">
        <v>1005683.2525873804</v>
      </c>
      <c r="H11" s="158">
        <v>1400476.7003400999</v>
      </c>
      <c r="I11" s="158">
        <v>379136.95916990004</v>
      </c>
      <c r="J11" s="158">
        <v>496909.57130880002</v>
      </c>
      <c r="K11" s="158">
        <v>406241.85616952996</v>
      </c>
      <c r="L11" s="158">
        <v>780796.38292157021</v>
      </c>
      <c r="M11" s="158">
        <v>788088.56210320024</v>
      </c>
      <c r="N11" s="88" t="s">
        <v>627</v>
      </c>
    </row>
    <row r="12" spans="1:16" ht="34.5" customHeight="1" x14ac:dyDescent="0.2">
      <c r="A12" s="89" t="s">
        <v>163</v>
      </c>
      <c r="B12" s="159">
        <v>44729.237963800028</v>
      </c>
      <c r="C12" s="159">
        <v>14725.999825499981</v>
      </c>
      <c r="D12" s="159">
        <v>627184.49776199996</v>
      </c>
      <c r="E12" s="159">
        <v>-226616.1217855</v>
      </c>
      <c r="F12" s="159">
        <v>-372247.27367198013</v>
      </c>
      <c r="G12" s="159">
        <v>39050.125055480166</v>
      </c>
      <c r="H12" s="159">
        <v>33207.108346699999</v>
      </c>
      <c r="I12" s="159">
        <v>-25787.374284299993</v>
      </c>
      <c r="J12" s="159">
        <v>463054.13273000007</v>
      </c>
      <c r="K12" s="159">
        <v>-11902.869008199996</v>
      </c>
      <c r="L12" s="159">
        <v>761.22924700001022</v>
      </c>
      <c r="M12" s="159">
        <v>40328.895487999995</v>
      </c>
      <c r="N12" s="90" t="s">
        <v>700</v>
      </c>
    </row>
    <row r="13" spans="1:16" ht="18" customHeight="1" x14ac:dyDescent="0.2">
      <c r="A13" s="89" t="s">
        <v>701</v>
      </c>
      <c r="B13" s="160">
        <v>0</v>
      </c>
      <c r="C13" s="160"/>
      <c r="D13" s="160">
        <v>0</v>
      </c>
      <c r="E13" s="160">
        <v>0</v>
      </c>
      <c r="F13" s="160">
        <v>0</v>
      </c>
      <c r="G13" s="160">
        <v>0</v>
      </c>
      <c r="H13" s="160">
        <v>0</v>
      </c>
      <c r="I13" s="160"/>
      <c r="J13" s="349">
        <v>0</v>
      </c>
      <c r="K13" s="349">
        <v>0</v>
      </c>
      <c r="L13" s="160">
        <v>0</v>
      </c>
      <c r="M13" s="349">
        <v>0</v>
      </c>
      <c r="N13" s="90" t="s">
        <v>460</v>
      </c>
    </row>
    <row r="14" spans="1:16" ht="25.5" customHeight="1" x14ac:dyDescent="0.2">
      <c r="A14" s="89" t="s">
        <v>182</v>
      </c>
      <c r="B14" s="159">
        <v>1454092.1331155</v>
      </c>
      <c r="C14" s="159">
        <v>468961.20966590004</v>
      </c>
      <c r="D14" s="159">
        <v>27148.891521999729</v>
      </c>
      <c r="E14" s="159">
        <v>391865.99717772997</v>
      </c>
      <c r="F14" s="159">
        <v>1169288.9970841701</v>
      </c>
      <c r="G14" s="159">
        <v>966633.12753190007</v>
      </c>
      <c r="H14" s="159">
        <v>1367269.5919933999</v>
      </c>
      <c r="I14" s="159">
        <v>404924.33345420007</v>
      </c>
      <c r="J14" s="159">
        <v>33855.438578799949</v>
      </c>
      <c r="K14" s="159">
        <v>418144.72517772997</v>
      </c>
      <c r="L14" s="159">
        <v>780035.15367457015</v>
      </c>
      <c r="M14" s="159">
        <v>747759.66661520023</v>
      </c>
      <c r="N14" s="90" t="s">
        <v>181</v>
      </c>
    </row>
    <row r="15" spans="1:16" ht="30" customHeight="1" x14ac:dyDescent="0.2">
      <c r="A15" s="89" t="s">
        <v>162</v>
      </c>
      <c r="B15" s="160">
        <v>0</v>
      </c>
      <c r="C15" s="160">
        <v>0</v>
      </c>
      <c r="D15" s="160">
        <v>0</v>
      </c>
      <c r="E15" s="160">
        <v>0</v>
      </c>
      <c r="F15" s="160">
        <v>0</v>
      </c>
      <c r="G15" s="160">
        <v>0</v>
      </c>
      <c r="H15" s="160">
        <v>0</v>
      </c>
      <c r="I15" s="160">
        <v>0</v>
      </c>
      <c r="J15" s="349">
        <v>0</v>
      </c>
      <c r="K15" s="349">
        <v>0</v>
      </c>
      <c r="L15" s="160">
        <v>0</v>
      </c>
      <c r="M15" s="349">
        <v>0</v>
      </c>
      <c r="N15" s="90" t="s">
        <v>58</v>
      </c>
      <c r="O15" s="1014"/>
      <c r="P15" s="1014"/>
    </row>
    <row r="16" spans="1:16" s="91" customFormat="1" ht="18" customHeight="1" x14ac:dyDescent="0.2">
      <c r="A16" s="87" t="s">
        <v>279</v>
      </c>
      <c r="B16" s="158">
        <v>-43501.595761932469</v>
      </c>
      <c r="C16" s="158">
        <v>349385.12731364998</v>
      </c>
      <c r="D16" s="158">
        <v>-13765.37032026003</v>
      </c>
      <c r="E16" s="158">
        <v>-130489.36036041999</v>
      </c>
      <c r="F16" s="158">
        <v>-24783.726244599995</v>
      </c>
      <c r="G16" s="158">
        <v>67628.095579479937</v>
      </c>
      <c r="H16" s="158">
        <v>-43501.595761932469</v>
      </c>
      <c r="I16" s="158">
        <v>350051.13231364999</v>
      </c>
      <c r="J16" s="158">
        <v>-13765.37032026003</v>
      </c>
      <c r="K16" s="158">
        <v>-129721.36036041999</v>
      </c>
      <c r="L16" s="158">
        <v>-24783.726244599995</v>
      </c>
      <c r="M16" s="158">
        <v>67628.095579479937</v>
      </c>
      <c r="N16" s="88" t="s">
        <v>396</v>
      </c>
    </row>
    <row r="17" spans="1:14" ht="30.75" customHeight="1" x14ac:dyDescent="0.2">
      <c r="A17" s="89" t="s">
        <v>400</v>
      </c>
      <c r="B17" s="160">
        <v>0</v>
      </c>
      <c r="C17" s="160">
        <v>0</v>
      </c>
      <c r="D17" s="160">
        <v>0</v>
      </c>
      <c r="E17" s="160">
        <v>0</v>
      </c>
      <c r="F17" s="160">
        <v>0</v>
      </c>
      <c r="G17" s="160">
        <v>0</v>
      </c>
      <c r="H17" s="160">
        <v>0</v>
      </c>
      <c r="I17" s="160">
        <v>0</v>
      </c>
      <c r="J17" s="349">
        <v>0</v>
      </c>
      <c r="K17" s="349">
        <v>0</v>
      </c>
      <c r="L17" s="160">
        <v>0</v>
      </c>
      <c r="M17" s="349">
        <v>0</v>
      </c>
      <c r="N17" s="90" t="s">
        <v>700</v>
      </c>
    </row>
    <row r="18" spans="1:14" ht="25.5" customHeight="1" x14ac:dyDescent="0.2">
      <c r="A18" s="89" t="s">
        <v>401</v>
      </c>
      <c r="B18" s="159">
        <v>-30167.39390082247</v>
      </c>
      <c r="C18" s="159">
        <v>-79161.902648429997</v>
      </c>
      <c r="D18" s="159">
        <v>-7841.7346964399912</v>
      </c>
      <c r="E18" s="159">
        <v>-127455.86851709998</v>
      </c>
      <c r="F18" s="159">
        <v>-18335.108752220011</v>
      </c>
      <c r="G18" s="159">
        <v>-152443.55943246005</v>
      </c>
      <c r="H18" s="159">
        <v>-30167.39390082247</v>
      </c>
      <c r="I18" s="159">
        <v>-79161.902648429997</v>
      </c>
      <c r="J18" s="159">
        <v>-7841.7346964399912</v>
      </c>
      <c r="K18" s="159">
        <v>-127455.86851709998</v>
      </c>
      <c r="L18" s="159">
        <v>-18335.108752220011</v>
      </c>
      <c r="M18" s="159">
        <v>-152443.55943246005</v>
      </c>
      <c r="N18" s="90" t="s">
        <v>0</v>
      </c>
    </row>
    <row r="19" spans="1:14" ht="49.7" customHeight="1" x14ac:dyDescent="0.2">
      <c r="A19" s="89" t="s">
        <v>471</v>
      </c>
      <c r="B19" s="160">
        <v>0</v>
      </c>
      <c r="C19" s="160"/>
      <c r="D19" s="160">
        <v>0</v>
      </c>
      <c r="E19" s="160">
        <v>0</v>
      </c>
      <c r="F19" s="160">
        <v>0</v>
      </c>
      <c r="G19" s="160">
        <v>0</v>
      </c>
      <c r="H19" s="160">
        <v>0</v>
      </c>
      <c r="I19" s="160"/>
      <c r="J19" s="349">
        <v>0</v>
      </c>
      <c r="K19" s="349">
        <v>0</v>
      </c>
      <c r="L19" s="160">
        <v>0</v>
      </c>
      <c r="M19" s="349">
        <v>0</v>
      </c>
      <c r="N19" s="90" t="s">
        <v>473</v>
      </c>
    </row>
    <row r="20" spans="1:14" x14ac:dyDescent="0.2">
      <c r="A20" s="89" t="s">
        <v>179</v>
      </c>
      <c r="B20" s="159">
        <v>-13334.201861109999</v>
      </c>
      <c r="C20" s="159">
        <v>-14348.965037920001</v>
      </c>
      <c r="D20" s="159">
        <v>-5923.6356238200024</v>
      </c>
      <c r="E20" s="159">
        <v>-2265.49184332</v>
      </c>
      <c r="F20" s="159">
        <v>-6448.617492379999</v>
      </c>
      <c r="G20" s="159">
        <v>-2244.4864611600005</v>
      </c>
      <c r="H20" s="159">
        <v>-13334.201861109999</v>
      </c>
      <c r="I20" s="159">
        <v>-14348.965037920001</v>
      </c>
      <c r="J20" s="159">
        <v>-5923.6356238200024</v>
      </c>
      <c r="K20" s="159">
        <v>-2265.49184332</v>
      </c>
      <c r="L20" s="159">
        <v>-6448.617492379999</v>
      </c>
      <c r="M20" s="159">
        <v>-2244.4864611600005</v>
      </c>
      <c r="N20" s="90" t="s">
        <v>564</v>
      </c>
    </row>
    <row r="21" spans="1:14" ht="26.45" customHeight="1" x14ac:dyDescent="0.2">
      <c r="A21" s="92" t="s">
        <v>301</v>
      </c>
      <c r="B21" s="161">
        <v>0</v>
      </c>
      <c r="C21" s="350">
        <v>442895.995</v>
      </c>
      <c r="D21" s="350">
        <v>0</v>
      </c>
      <c r="E21" s="350">
        <v>-768</v>
      </c>
      <c r="F21" s="350">
        <v>0</v>
      </c>
      <c r="G21" s="350">
        <v>222316.1414731</v>
      </c>
      <c r="H21" s="161">
        <v>0</v>
      </c>
      <c r="I21" s="350">
        <v>443562</v>
      </c>
      <c r="J21" s="350">
        <v>0</v>
      </c>
      <c r="K21" s="350">
        <v>0</v>
      </c>
      <c r="L21" s="350">
        <v>0</v>
      </c>
      <c r="M21" s="350">
        <v>222316.1414731</v>
      </c>
      <c r="N21" s="93" t="s">
        <v>303</v>
      </c>
    </row>
    <row r="22" spans="1:14" ht="14.25" customHeight="1" x14ac:dyDescent="0.2">
      <c r="A22" s="97"/>
      <c r="B22" s="180"/>
      <c r="C22" s="180"/>
      <c r="D22" s="180"/>
      <c r="E22" s="180"/>
      <c r="F22" s="180"/>
      <c r="G22" s="180"/>
      <c r="H22" s="180"/>
      <c r="I22" s="180"/>
      <c r="J22" s="180"/>
      <c r="K22" s="180"/>
      <c r="L22" s="180"/>
      <c r="M22" s="180"/>
      <c r="N22" s="97"/>
    </row>
    <row r="23" spans="1:14" x14ac:dyDescent="0.2">
      <c r="A23" s="82" t="s">
        <v>562</v>
      </c>
    </row>
    <row r="24" spans="1:14" ht="18" x14ac:dyDescent="0.2">
      <c r="A24" s="94" t="s">
        <v>771</v>
      </c>
    </row>
    <row r="25" spans="1:14" ht="18" x14ac:dyDescent="0.2">
      <c r="A25" s="109"/>
    </row>
    <row r="26" spans="1:14" ht="18" x14ac:dyDescent="0.2">
      <c r="A26" s="105"/>
    </row>
    <row r="27" spans="1:14" x14ac:dyDescent="0.2">
      <c r="N27" s="83"/>
    </row>
    <row r="29" spans="1:14" ht="15.75" x14ac:dyDescent="0.2">
      <c r="A29" s="1015"/>
      <c r="B29" s="1015"/>
      <c r="C29" s="1015"/>
      <c r="D29" s="1015"/>
      <c r="E29" s="1015"/>
      <c r="F29" s="1015"/>
      <c r="G29" s="1015"/>
      <c r="H29" s="1015"/>
      <c r="I29" s="1015"/>
      <c r="J29" s="1015"/>
      <c r="K29" s="1015"/>
      <c r="L29" s="1015"/>
      <c r="M29" s="1015"/>
      <c r="N29" s="1015"/>
    </row>
    <row r="30" spans="1:14" ht="15.75" x14ac:dyDescent="0.2">
      <c r="A30" s="1015"/>
      <c r="B30" s="1015"/>
      <c r="C30" s="1015"/>
      <c r="D30" s="1015"/>
      <c r="E30" s="1015"/>
      <c r="F30" s="1015"/>
      <c r="G30" s="1015"/>
      <c r="H30" s="1015"/>
      <c r="I30" s="1015"/>
      <c r="J30" s="1015"/>
      <c r="K30" s="1015"/>
      <c r="L30" s="1015"/>
      <c r="M30" s="1015"/>
      <c r="N30" s="1015"/>
    </row>
    <row r="31" spans="1:14" x14ac:dyDescent="0.2">
      <c r="N31" s="83"/>
    </row>
    <row r="32" spans="1:14" s="287" customFormat="1" x14ac:dyDescent="0.2">
      <c r="A32" s="1016"/>
      <c r="B32" s="1016"/>
      <c r="C32" s="1017"/>
      <c r="D32" s="623"/>
      <c r="E32" s="654"/>
      <c r="F32" s="757"/>
      <c r="G32" s="831"/>
      <c r="H32" s="1016"/>
      <c r="I32" s="1017"/>
      <c r="J32" s="623"/>
      <c r="K32" s="654"/>
      <c r="L32" s="757"/>
      <c r="M32" s="831"/>
      <c r="N32" s="1016"/>
    </row>
    <row r="33" spans="1:14" s="287" customFormat="1" x14ac:dyDescent="0.2">
      <c r="A33" s="1016"/>
      <c r="B33" s="1016"/>
      <c r="C33" s="1017"/>
      <c r="D33" s="623"/>
      <c r="E33" s="654"/>
      <c r="F33" s="757"/>
      <c r="G33" s="831"/>
      <c r="H33" s="1016"/>
      <c r="I33" s="1017"/>
      <c r="J33" s="623"/>
      <c r="K33" s="654"/>
      <c r="L33" s="757"/>
      <c r="M33" s="831"/>
      <c r="N33" s="1016"/>
    </row>
    <row r="34" spans="1:14" s="287" customFormat="1" ht="81.75" customHeight="1" x14ac:dyDescent="0.2">
      <c r="A34" s="1016"/>
      <c r="B34" s="288"/>
      <c r="C34" s="288"/>
      <c r="D34" s="288"/>
      <c r="E34" s="288"/>
      <c r="F34" s="288"/>
      <c r="G34" s="288"/>
      <c r="H34" s="288"/>
      <c r="I34" s="288"/>
      <c r="J34" s="288"/>
      <c r="K34" s="288"/>
      <c r="L34" s="288"/>
      <c r="M34" s="288"/>
      <c r="N34" s="1016"/>
    </row>
    <row r="35" spans="1:14" s="287" customFormat="1" x14ac:dyDescent="0.2">
      <c r="A35" s="289"/>
      <c r="B35" s="288"/>
      <c r="C35" s="288"/>
      <c r="D35" s="288"/>
      <c r="E35" s="288"/>
      <c r="F35" s="288"/>
      <c r="G35" s="288"/>
      <c r="H35" s="289"/>
      <c r="I35" s="289"/>
      <c r="J35" s="622"/>
      <c r="K35" s="653"/>
      <c r="L35" s="288"/>
      <c r="M35" s="288"/>
      <c r="N35" s="289"/>
    </row>
    <row r="36" spans="1:14" s="287" customFormat="1" ht="27" customHeight="1" x14ac:dyDescent="0.2">
      <c r="A36" s="290"/>
      <c r="B36" s="291"/>
      <c r="C36" s="291"/>
      <c r="D36" s="291"/>
      <c r="E36" s="291"/>
      <c r="F36" s="291"/>
      <c r="G36" s="291"/>
      <c r="H36" s="291"/>
      <c r="I36" s="291"/>
      <c r="J36" s="291"/>
      <c r="K36" s="291"/>
      <c r="L36" s="291"/>
      <c r="M36" s="291"/>
      <c r="N36" s="290"/>
    </row>
    <row r="37" spans="1:14" s="294" customFormat="1" ht="15.75" x14ac:dyDescent="0.2">
      <c r="A37" s="292"/>
      <c r="B37" s="293"/>
      <c r="C37" s="293"/>
      <c r="D37" s="293"/>
      <c r="E37" s="293"/>
      <c r="F37" s="293"/>
      <c r="G37" s="293"/>
      <c r="H37" s="293"/>
      <c r="I37" s="293"/>
      <c r="J37" s="293"/>
      <c r="K37" s="293"/>
      <c r="L37" s="293"/>
      <c r="M37" s="293"/>
      <c r="N37" s="292"/>
    </row>
    <row r="38" spans="1:14" s="287" customFormat="1" ht="23.25" customHeight="1" x14ac:dyDescent="0.2">
      <c r="A38" s="97"/>
      <c r="B38" s="180"/>
      <c r="C38" s="180"/>
      <c r="D38" s="180"/>
      <c r="E38" s="180"/>
      <c r="F38" s="180"/>
      <c r="G38" s="180"/>
      <c r="H38" s="180"/>
      <c r="I38" s="180"/>
      <c r="J38" s="180"/>
      <c r="K38" s="180"/>
      <c r="L38" s="180"/>
      <c r="M38" s="180"/>
      <c r="N38" s="97"/>
    </row>
    <row r="39" spans="1:14" s="287" customFormat="1" ht="32.25" customHeight="1" x14ac:dyDescent="0.2">
      <c r="A39" s="295"/>
      <c r="B39" s="181"/>
      <c r="C39" s="181"/>
      <c r="D39" s="181"/>
      <c r="E39" s="181"/>
      <c r="F39" s="181"/>
      <c r="G39" s="181"/>
      <c r="H39" s="181"/>
      <c r="I39" s="181"/>
      <c r="J39" s="181"/>
      <c r="K39" s="181"/>
      <c r="L39" s="181"/>
      <c r="M39" s="181"/>
      <c r="N39" s="295"/>
    </row>
    <row r="40" spans="1:14" s="287" customFormat="1" ht="15" customHeight="1" x14ac:dyDescent="0.2">
      <c r="A40" s="97"/>
      <c r="B40" s="181"/>
      <c r="C40" s="181"/>
      <c r="D40" s="181"/>
      <c r="E40" s="181"/>
      <c r="F40" s="181"/>
      <c r="G40" s="181"/>
      <c r="H40" s="181"/>
      <c r="I40" s="181"/>
      <c r="J40" s="181"/>
      <c r="K40" s="181"/>
      <c r="L40" s="181"/>
      <c r="M40" s="181"/>
      <c r="N40" s="97"/>
    </row>
    <row r="41" spans="1:14" s="287" customFormat="1" ht="19.5" customHeight="1" x14ac:dyDescent="0.2">
      <c r="A41" s="296"/>
      <c r="B41" s="181"/>
      <c r="C41" s="181"/>
      <c r="D41" s="181"/>
      <c r="E41" s="181"/>
      <c r="F41" s="181"/>
      <c r="G41" s="181"/>
      <c r="H41" s="181"/>
      <c r="I41" s="181"/>
      <c r="J41" s="181"/>
      <c r="K41" s="181"/>
      <c r="L41" s="181"/>
      <c r="M41" s="181"/>
      <c r="N41" s="296"/>
    </row>
    <row r="42" spans="1:14" s="287" customFormat="1" ht="29.25" customHeight="1" x14ac:dyDescent="0.2">
      <c r="A42" s="296"/>
      <c r="B42" s="181"/>
      <c r="C42" s="181"/>
      <c r="D42" s="181"/>
      <c r="E42" s="181"/>
      <c r="F42" s="181"/>
      <c r="G42" s="181"/>
      <c r="H42" s="181"/>
      <c r="I42" s="181"/>
      <c r="J42" s="181"/>
      <c r="K42" s="181"/>
      <c r="L42" s="181"/>
      <c r="M42" s="181"/>
      <c r="N42" s="296"/>
    </row>
    <row r="43" spans="1:14" s="287" customFormat="1" ht="42.75" customHeight="1" x14ac:dyDescent="0.2">
      <c r="A43" s="296"/>
      <c r="B43" s="181"/>
      <c r="C43" s="181"/>
      <c r="D43" s="181"/>
      <c r="E43" s="181"/>
      <c r="F43" s="181"/>
      <c r="G43" s="181"/>
      <c r="H43" s="181"/>
      <c r="I43" s="181"/>
      <c r="J43" s="181"/>
      <c r="K43" s="181"/>
      <c r="L43" s="181"/>
      <c r="M43" s="181"/>
      <c r="N43" s="296"/>
    </row>
    <row r="44" spans="1:14" s="287" customFormat="1" ht="31.7" customHeight="1" x14ac:dyDescent="0.2">
      <c r="A44" s="296"/>
      <c r="B44" s="181"/>
      <c r="C44" s="181"/>
      <c r="D44" s="181"/>
      <c r="E44" s="181"/>
      <c r="F44" s="181"/>
      <c r="G44" s="181"/>
      <c r="H44" s="181"/>
      <c r="I44" s="181"/>
      <c r="J44" s="181"/>
      <c r="K44" s="181"/>
      <c r="L44" s="181"/>
      <c r="M44" s="181"/>
      <c r="N44" s="296"/>
    </row>
    <row r="45" spans="1:14" s="287" customFormat="1" ht="17.45" customHeight="1" x14ac:dyDescent="0.2">
      <c r="A45" s="97"/>
      <c r="B45" s="181"/>
      <c r="C45" s="181"/>
      <c r="D45" s="181"/>
      <c r="E45" s="181"/>
      <c r="F45" s="181"/>
      <c r="G45" s="181"/>
      <c r="H45" s="181"/>
      <c r="I45" s="181"/>
      <c r="J45" s="181"/>
      <c r="K45" s="181"/>
      <c r="L45" s="181"/>
      <c r="M45" s="181"/>
      <c r="N45" s="97"/>
    </row>
    <row r="46" spans="1:14" s="294" customFormat="1" ht="17.45" customHeight="1" x14ac:dyDescent="0.2">
      <c r="A46" s="292"/>
      <c r="B46" s="293"/>
      <c r="C46" s="293"/>
      <c r="D46" s="293"/>
      <c r="E46" s="293"/>
      <c r="F46" s="293"/>
      <c r="G46" s="293"/>
      <c r="H46" s="293"/>
      <c r="I46" s="293"/>
      <c r="J46" s="293"/>
      <c r="K46" s="293"/>
      <c r="L46" s="293"/>
      <c r="M46" s="293"/>
      <c r="N46" s="292"/>
    </row>
    <row r="47" spans="1:14" s="287" customFormat="1" ht="22.7" customHeight="1" x14ac:dyDescent="0.2">
      <c r="A47" s="97"/>
      <c r="B47" s="180"/>
      <c r="C47" s="180"/>
      <c r="D47" s="180"/>
      <c r="E47" s="180"/>
      <c r="F47" s="180"/>
      <c r="G47" s="180"/>
      <c r="H47" s="180"/>
      <c r="I47" s="180"/>
      <c r="J47" s="180"/>
      <c r="K47" s="180"/>
      <c r="L47" s="180"/>
      <c r="M47" s="180"/>
      <c r="N47" s="97"/>
    </row>
    <row r="48" spans="1:14" s="287" customFormat="1" ht="31.7" customHeight="1" x14ac:dyDescent="0.2">
      <c r="A48" s="97"/>
      <c r="B48" s="180"/>
      <c r="C48" s="180"/>
      <c r="D48" s="180"/>
      <c r="E48" s="180"/>
      <c r="F48" s="180"/>
      <c r="G48" s="180"/>
      <c r="H48" s="180"/>
      <c r="I48" s="180"/>
      <c r="J48" s="180"/>
      <c r="K48" s="180"/>
      <c r="L48" s="180"/>
      <c r="M48" s="180"/>
      <c r="N48" s="97"/>
    </row>
    <row r="49" spans="1:14" s="287" customFormat="1" ht="20.25" customHeight="1" x14ac:dyDescent="0.2">
      <c r="A49" s="97"/>
      <c r="B49" s="181"/>
      <c r="C49" s="181"/>
      <c r="D49" s="181"/>
      <c r="E49" s="181"/>
      <c r="F49" s="181"/>
      <c r="G49" s="181"/>
      <c r="H49" s="181"/>
      <c r="I49" s="181"/>
      <c r="J49" s="181"/>
      <c r="K49" s="181"/>
      <c r="L49" s="181"/>
      <c r="M49" s="181"/>
      <c r="N49" s="97"/>
    </row>
    <row r="50" spans="1:14" s="287" customFormat="1" ht="42.75" customHeight="1" x14ac:dyDescent="0.2">
      <c r="A50" s="97"/>
      <c r="B50" s="180"/>
      <c r="C50" s="180"/>
      <c r="D50" s="180"/>
      <c r="E50" s="180"/>
      <c r="F50" s="180"/>
      <c r="G50" s="180"/>
      <c r="H50" s="180"/>
      <c r="I50" s="180"/>
      <c r="J50" s="180"/>
      <c r="K50" s="180"/>
      <c r="L50" s="180"/>
      <c r="M50" s="180"/>
      <c r="N50" s="97"/>
    </row>
    <row r="51" spans="1:14" s="287" customFormat="1" ht="19.5" customHeight="1" x14ac:dyDescent="0.2">
      <c r="A51" s="97"/>
      <c r="B51" s="180"/>
      <c r="C51" s="180"/>
      <c r="D51" s="180"/>
      <c r="E51" s="180"/>
      <c r="F51" s="180"/>
      <c r="G51" s="180"/>
      <c r="H51" s="180"/>
      <c r="I51" s="180"/>
      <c r="J51" s="180"/>
      <c r="K51" s="180"/>
      <c r="L51" s="180"/>
      <c r="M51" s="180"/>
      <c r="N51" s="97"/>
    </row>
    <row r="52" spans="1:14" s="287" customFormat="1" ht="19.5" customHeight="1" x14ac:dyDescent="0.2">
      <c r="N52" s="97"/>
    </row>
    <row r="53" spans="1:14" s="287" customFormat="1" ht="19.5" customHeight="1" x14ac:dyDescent="0.2">
      <c r="A53" s="297"/>
      <c r="N53" s="97"/>
    </row>
    <row r="54" spans="1:14" ht="18" x14ac:dyDescent="0.2">
      <c r="A54" s="109"/>
    </row>
  </sheetData>
  <mergeCells count="17">
    <mergeCell ref="A3:N3"/>
    <mergeCell ref="A4:N4"/>
    <mergeCell ref="A6:A8"/>
    <mergeCell ref="N6:N8"/>
    <mergeCell ref="B6:G6"/>
    <mergeCell ref="B7:G7"/>
    <mergeCell ref="H6:M6"/>
    <mergeCell ref="H7:M7"/>
    <mergeCell ref="O15:P15"/>
    <mergeCell ref="A29:N29"/>
    <mergeCell ref="A30:N30"/>
    <mergeCell ref="A32:A34"/>
    <mergeCell ref="B32:C32"/>
    <mergeCell ref="H32:I32"/>
    <mergeCell ref="N32:N34"/>
    <mergeCell ref="B33:C33"/>
    <mergeCell ref="H33:I33"/>
  </mergeCells>
  <pageMargins left="0.34" right="0.18" top="0.18" bottom="0.17" header="0.21" footer="0.17"/>
  <pageSetup paperSize="9" scale="46"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29"/>
  <sheetViews>
    <sheetView view="pageBreakPreview" zoomScale="70" zoomScaleNormal="75" zoomScaleSheetLayoutView="70" workbookViewId="0">
      <selection activeCell="J32" sqref="J32"/>
    </sheetView>
  </sheetViews>
  <sheetFormatPr defaultRowHeight="15" x14ac:dyDescent="0.2"/>
  <cols>
    <col min="1" max="1" width="30.85546875" style="82" customWidth="1"/>
    <col min="2" max="2" width="12.140625" style="82" hidden="1" customWidth="1"/>
    <col min="3" max="7" width="12.140625" style="82" customWidth="1"/>
    <col min="8" max="8" width="12.140625" style="82" hidden="1" customWidth="1"/>
    <col min="9" max="13" width="12.140625" style="82" customWidth="1"/>
    <col min="14" max="14" width="31.7109375" style="82" customWidth="1"/>
    <col min="15" max="15" width="19.5703125" style="82" customWidth="1"/>
    <col min="16" max="16384" width="9.140625" style="82"/>
  </cols>
  <sheetData>
    <row r="1" spans="1:14" ht="18" x14ac:dyDescent="0.2">
      <c r="A1" s="105"/>
    </row>
    <row r="2" spans="1:14" x14ac:dyDescent="0.2">
      <c r="A2" s="82" t="s">
        <v>3571</v>
      </c>
      <c r="N2" s="83" t="s">
        <v>853</v>
      </c>
    </row>
    <row r="4" spans="1:14" ht="15.75" x14ac:dyDescent="0.2">
      <c r="A4" s="1015" t="s">
        <v>97</v>
      </c>
      <c r="B4" s="1015"/>
      <c r="C4" s="1015"/>
      <c r="D4" s="1015"/>
      <c r="E4" s="1015"/>
      <c r="F4" s="1015"/>
      <c r="G4" s="1015"/>
      <c r="H4" s="1015"/>
      <c r="I4" s="1015"/>
      <c r="J4" s="1015"/>
      <c r="K4" s="1015"/>
      <c r="L4" s="1015"/>
      <c r="M4" s="1015"/>
      <c r="N4" s="1015"/>
    </row>
    <row r="5" spans="1:14" ht="18.75" x14ac:dyDescent="0.2">
      <c r="A5" s="1015" t="s">
        <v>278</v>
      </c>
      <c r="B5" s="1015"/>
      <c r="C5" s="1015"/>
      <c r="D5" s="1015"/>
      <c r="E5" s="1015"/>
      <c r="F5" s="1015"/>
      <c r="G5" s="1015"/>
      <c r="H5" s="1015"/>
      <c r="I5" s="1015"/>
      <c r="J5" s="1015"/>
      <c r="K5" s="1015"/>
      <c r="L5" s="1015"/>
      <c r="M5" s="1015"/>
      <c r="N5" s="1015"/>
    </row>
    <row r="6" spans="1:14" x14ac:dyDescent="0.2">
      <c r="A6" s="82" t="s">
        <v>74</v>
      </c>
      <c r="N6" s="83" t="s">
        <v>307</v>
      </c>
    </row>
    <row r="7" spans="1:14" x14ac:dyDescent="0.2">
      <c r="A7" s="1018" t="s">
        <v>507</v>
      </c>
      <c r="B7" s="1020" t="s">
        <v>365</v>
      </c>
      <c r="C7" s="1021"/>
      <c r="D7" s="1021"/>
      <c r="E7" s="1021"/>
      <c r="F7" s="1021"/>
      <c r="G7" s="1022"/>
      <c r="H7" s="1020" t="s">
        <v>366</v>
      </c>
      <c r="I7" s="1021"/>
      <c r="J7" s="1021"/>
      <c r="K7" s="1021"/>
      <c r="L7" s="1021"/>
      <c r="M7" s="1022"/>
      <c r="N7" s="1018" t="s">
        <v>47</v>
      </c>
    </row>
    <row r="8" spans="1:14" x14ac:dyDescent="0.2">
      <c r="A8" s="1019"/>
      <c r="B8" s="1023" t="s">
        <v>367</v>
      </c>
      <c r="C8" s="1024"/>
      <c r="D8" s="1024"/>
      <c r="E8" s="1024"/>
      <c r="F8" s="1024"/>
      <c r="G8" s="1025"/>
      <c r="H8" s="1026" t="s">
        <v>434</v>
      </c>
      <c r="I8" s="1016"/>
      <c r="J8" s="1016"/>
      <c r="K8" s="1016"/>
      <c r="L8" s="1016"/>
      <c r="M8" s="1027"/>
      <c r="N8" s="1019"/>
    </row>
    <row r="9" spans="1:14" ht="81.75" customHeight="1" x14ac:dyDescent="0.2">
      <c r="A9" s="1019"/>
      <c r="B9" s="153" t="s">
        <v>2111</v>
      </c>
      <c r="C9" s="153" t="s">
        <v>2715</v>
      </c>
      <c r="D9" s="153" t="s">
        <v>3281</v>
      </c>
      <c r="E9" s="286" t="s">
        <v>3282</v>
      </c>
      <c r="F9" s="286" t="s">
        <v>3377</v>
      </c>
      <c r="G9" s="286" t="s">
        <v>3443</v>
      </c>
      <c r="H9" s="153" t="s">
        <v>2111</v>
      </c>
      <c r="I9" s="153" t="s">
        <v>2715</v>
      </c>
      <c r="J9" s="153" t="s">
        <v>3281</v>
      </c>
      <c r="K9" s="286" t="s">
        <v>3282</v>
      </c>
      <c r="L9" s="286" t="s">
        <v>3377</v>
      </c>
      <c r="M9" s="286" t="s">
        <v>3443</v>
      </c>
      <c r="N9" s="1019"/>
    </row>
    <row r="10" spans="1:14" x14ac:dyDescent="0.2">
      <c r="A10" s="84">
        <v>1</v>
      </c>
      <c r="B10" s="153">
        <v>2</v>
      </c>
      <c r="C10" s="153">
        <v>2</v>
      </c>
      <c r="D10" s="84">
        <v>3</v>
      </c>
      <c r="E10" s="153">
        <v>4</v>
      </c>
      <c r="F10" s="153">
        <v>5</v>
      </c>
      <c r="G10" s="84">
        <v>6</v>
      </c>
      <c r="H10" s="84">
        <v>7</v>
      </c>
      <c r="I10" s="153">
        <v>7</v>
      </c>
      <c r="J10" s="153">
        <v>8</v>
      </c>
      <c r="K10" s="84">
        <v>9</v>
      </c>
      <c r="L10" s="153">
        <v>10</v>
      </c>
      <c r="M10" s="153">
        <v>11</v>
      </c>
      <c r="N10" s="84">
        <v>12</v>
      </c>
    </row>
    <row r="11" spans="1:14" ht="27" customHeight="1" x14ac:dyDescent="0.2">
      <c r="A11" s="85" t="s">
        <v>133</v>
      </c>
      <c r="B11" s="351">
        <v>1455319.7753673675</v>
      </c>
      <c r="C11" s="351">
        <v>833072.33680505003</v>
      </c>
      <c r="D11" s="351">
        <v>640568.01896374009</v>
      </c>
      <c r="E11" s="351">
        <v>34760.515081809994</v>
      </c>
      <c r="F11" s="351">
        <v>772257.99711758993</v>
      </c>
      <c r="G11" s="351">
        <v>1073311.3481668602</v>
      </c>
      <c r="H11" s="351">
        <v>1356975.1045781674</v>
      </c>
      <c r="I11" s="351">
        <v>729188.09148355003</v>
      </c>
      <c r="J11" s="389">
        <v>483144.20098854008</v>
      </c>
      <c r="K11" s="389">
        <v>276520.49580911</v>
      </c>
      <c r="L11" s="389">
        <v>756012.65667696996</v>
      </c>
      <c r="M11" s="389">
        <v>855716.65768268018</v>
      </c>
      <c r="N11" s="86" t="s">
        <v>52</v>
      </c>
    </row>
    <row r="12" spans="1:14" s="91" customFormat="1" ht="15.75" x14ac:dyDescent="0.2">
      <c r="A12" s="87" t="s">
        <v>626</v>
      </c>
      <c r="B12" s="352">
        <v>1498821.3710793001</v>
      </c>
      <c r="C12" s="352">
        <v>483687.20949140005</v>
      </c>
      <c r="D12" s="352">
        <v>654333.38928400003</v>
      </c>
      <c r="E12" s="352">
        <v>165249.87539222997</v>
      </c>
      <c r="F12" s="352">
        <v>797041.72341218987</v>
      </c>
      <c r="G12" s="352">
        <v>1005683.2525873804</v>
      </c>
      <c r="H12" s="352">
        <v>1400476.7003400999</v>
      </c>
      <c r="I12" s="352">
        <v>379136.95916990004</v>
      </c>
      <c r="J12" s="352">
        <v>496909.57130880002</v>
      </c>
      <c r="K12" s="352">
        <v>406241.85616952996</v>
      </c>
      <c r="L12" s="352">
        <v>780796.38292156998</v>
      </c>
      <c r="M12" s="352">
        <v>788088.56210320024</v>
      </c>
      <c r="N12" s="87" t="s">
        <v>627</v>
      </c>
    </row>
    <row r="13" spans="1:14" ht="23.25" customHeight="1" x14ac:dyDescent="0.2">
      <c r="A13" s="89" t="s">
        <v>630</v>
      </c>
      <c r="B13" s="353">
        <v>0</v>
      </c>
      <c r="C13" s="353">
        <v>0</v>
      </c>
      <c r="D13" s="353">
        <v>0</v>
      </c>
      <c r="E13" s="353">
        <v>0</v>
      </c>
      <c r="F13" s="353">
        <v>0</v>
      </c>
      <c r="G13" s="353">
        <v>0</v>
      </c>
      <c r="H13" s="353">
        <v>0</v>
      </c>
      <c r="I13" s="353">
        <v>0</v>
      </c>
      <c r="J13" s="353">
        <v>0</v>
      </c>
      <c r="K13" s="353">
        <v>0</v>
      </c>
      <c r="L13" s="353">
        <v>0</v>
      </c>
      <c r="M13" s="353">
        <v>0</v>
      </c>
      <c r="N13" s="89" t="s">
        <v>686</v>
      </c>
    </row>
    <row r="14" spans="1:14" ht="32.25" customHeight="1" x14ac:dyDescent="0.2">
      <c r="A14" s="95" t="s">
        <v>335</v>
      </c>
      <c r="B14" s="353">
        <v>1367269.5919933999</v>
      </c>
      <c r="C14" s="353">
        <v>468961.20966590004</v>
      </c>
      <c r="D14" s="353">
        <v>27148.891522000078</v>
      </c>
      <c r="E14" s="353">
        <v>391865.99717772997</v>
      </c>
      <c r="F14" s="353">
        <v>1169288.9970841701</v>
      </c>
      <c r="G14" s="353">
        <v>966633.12753190007</v>
      </c>
      <c r="H14" s="353">
        <v>1367269.5919933999</v>
      </c>
      <c r="I14" s="353">
        <v>404924.33345420007</v>
      </c>
      <c r="J14" s="353">
        <v>33855.438578799949</v>
      </c>
      <c r="K14" s="353">
        <v>418144.72517772997</v>
      </c>
      <c r="L14" s="353">
        <v>780035.15367456991</v>
      </c>
      <c r="M14" s="353">
        <v>747759.66661520023</v>
      </c>
      <c r="N14" s="95" t="s">
        <v>486</v>
      </c>
    </row>
    <row r="15" spans="1:14" ht="15" customHeight="1" x14ac:dyDescent="0.2">
      <c r="A15" s="89" t="s">
        <v>88</v>
      </c>
      <c r="B15" s="353"/>
      <c r="C15" s="353"/>
      <c r="D15" s="353">
        <v>0</v>
      </c>
      <c r="E15" s="353"/>
      <c r="F15" s="353">
        <v>0</v>
      </c>
      <c r="G15" s="353">
        <v>0</v>
      </c>
      <c r="H15" s="353"/>
      <c r="I15" s="353"/>
      <c r="J15" s="353">
        <v>0</v>
      </c>
      <c r="K15" s="353"/>
      <c r="L15" s="353">
        <v>0</v>
      </c>
      <c r="M15" s="353">
        <v>0</v>
      </c>
      <c r="N15" s="89" t="s">
        <v>674</v>
      </c>
    </row>
    <row r="16" spans="1:14" ht="30.75" customHeight="1" x14ac:dyDescent="0.2">
      <c r="A16" s="96" t="s">
        <v>573</v>
      </c>
      <c r="B16" s="353">
        <v>795897.47183319996</v>
      </c>
      <c r="C16" s="353">
        <v>404924.33345420007</v>
      </c>
      <c r="D16" s="353">
        <v>21551.861245400039</v>
      </c>
      <c r="E16" s="353">
        <v>454579.53843359998</v>
      </c>
      <c r="F16" s="353">
        <v>523960.72150360001</v>
      </c>
      <c r="G16" s="353">
        <v>694476.29012180003</v>
      </c>
      <c r="H16" s="353">
        <v>795897.47183319996</v>
      </c>
      <c r="I16" s="353">
        <v>404924.33345420007</v>
      </c>
      <c r="J16" s="353">
        <v>21551.861245400039</v>
      </c>
      <c r="K16" s="353">
        <v>454579.53843359998</v>
      </c>
      <c r="L16" s="353">
        <v>523960.72150360001</v>
      </c>
      <c r="M16" s="353">
        <v>694476.29012180003</v>
      </c>
      <c r="N16" s="96" t="s">
        <v>532</v>
      </c>
    </row>
    <row r="17" spans="1:14" ht="29.25" customHeight="1" x14ac:dyDescent="0.2">
      <c r="A17" s="96" t="s">
        <v>272</v>
      </c>
      <c r="B17" s="353">
        <v>571372.12016019993</v>
      </c>
      <c r="C17" s="353">
        <v>66451.345211699983</v>
      </c>
      <c r="D17" s="353">
        <v>10797.030276599995</v>
      </c>
      <c r="E17" s="353">
        <v>-62713.541255870005</v>
      </c>
      <c r="F17" s="353">
        <v>394018.16972037003</v>
      </c>
      <c r="G17" s="353">
        <v>220949.99991670001</v>
      </c>
      <c r="H17" s="353">
        <v>571372.12016019993</v>
      </c>
      <c r="I17" s="353">
        <v>0</v>
      </c>
      <c r="J17" s="353">
        <v>12303.577333399997</v>
      </c>
      <c r="K17" s="353">
        <v>-36434.813255870002</v>
      </c>
      <c r="L17" s="353">
        <v>4764.3263107700041</v>
      </c>
      <c r="M17" s="353">
        <v>-550.00000000000728</v>
      </c>
      <c r="N17" s="96" t="s">
        <v>309</v>
      </c>
    </row>
    <row r="18" spans="1:14" ht="42.75" customHeight="1" x14ac:dyDescent="0.2">
      <c r="A18" s="96" t="s">
        <v>141</v>
      </c>
      <c r="B18" s="353">
        <v>0</v>
      </c>
      <c r="C18" s="353">
        <v>-2414.4690000000001</v>
      </c>
      <c r="D18" s="353">
        <v>-5200</v>
      </c>
      <c r="E18" s="353">
        <v>0</v>
      </c>
      <c r="F18" s="353">
        <v>251310.10586020001</v>
      </c>
      <c r="G18" s="353">
        <v>51206.837493400031</v>
      </c>
      <c r="H18" s="353">
        <v>0</v>
      </c>
      <c r="I18" s="353">
        <v>0</v>
      </c>
      <c r="J18" s="353">
        <v>0</v>
      </c>
      <c r="K18" s="353">
        <v>0</v>
      </c>
      <c r="L18" s="353">
        <v>251310.10586020001</v>
      </c>
      <c r="M18" s="353">
        <v>53833.376493400021</v>
      </c>
      <c r="N18" s="96" t="s">
        <v>336</v>
      </c>
    </row>
    <row r="19" spans="1:14" ht="31.7" customHeight="1" x14ac:dyDescent="0.2">
      <c r="A19" s="96" t="s">
        <v>629</v>
      </c>
      <c r="B19" s="353">
        <v>86822.54112210001</v>
      </c>
      <c r="C19" s="353">
        <v>0</v>
      </c>
      <c r="D19" s="353">
        <v>0</v>
      </c>
      <c r="E19" s="353"/>
      <c r="F19" s="353">
        <v>0</v>
      </c>
      <c r="G19" s="353">
        <v>0</v>
      </c>
      <c r="H19" s="353">
        <v>0</v>
      </c>
      <c r="I19" s="353">
        <v>0</v>
      </c>
      <c r="J19" s="353">
        <v>0</v>
      </c>
      <c r="K19" s="353">
        <v>0</v>
      </c>
      <c r="L19" s="353">
        <v>0</v>
      </c>
      <c r="M19" s="353">
        <v>0</v>
      </c>
      <c r="N19" s="96" t="s">
        <v>160</v>
      </c>
    </row>
    <row r="20" spans="1:14" ht="17.45" customHeight="1" x14ac:dyDescent="0.2">
      <c r="A20" s="89" t="s">
        <v>173</v>
      </c>
      <c r="B20" s="353">
        <v>44729.237963800028</v>
      </c>
      <c r="C20" s="353">
        <v>14725.999825499981</v>
      </c>
      <c r="D20" s="353">
        <v>627184.49776199996</v>
      </c>
      <c r="E20" s="353">
        <v>-226616.1217855</v>
      </c>
      <c r="F20" s="353">
        <v>-372247.27367198013</v>
      </c>
      <c r="G20" s="353">
        <v>39050.125055480166</v>
      </c>
      <c r="H20" s="353">
        <v>33207.108346699999</v>
      </c>
      <c r="I20" s="353">
        <v>-25787.374284299993</v>
      </c>
      <c r="J20" s="353">
        <v>463054.13273000007</v>
      </c>
      <c r="K20" s="353">
        <v>-11902.869008199996</v>
      </c>
      <c r="L20" s="353">
        <v>761.22924700001022</v>
      </c>
      <c r="M20" s="353">
        <v>40328.895487999995</v>
      </c>
      <c r="N20" s="89" t="s">
        <v>653</v>
      </c>
    </row>
    <row r="21" spans="1:14" s="91" customFormat="1" ht="17.45" customHeight="1" x14ac:dyDescent="0.2">
      <c r="A21" s="87" t="s">
        <v>279</v>
      </c>
      <c r="B21" s="352">
        <v>-43501.595711932474</v>
      </c>
      <c r="C21" s="352">
        <v>349385.12731364998</v>
      </c>
      <c r="D21" s="352">
        <v>-13765.370320260001</v>
      </c>
      <c r="E21" s="352">
        <v>-130489.36031041997</v>
      </c>
      <c r="F21" s="352">
        <v>-24783.726294600012</v>
      </c>
      <c r="G21" s="352">
        <v>67628.095579479937</v>
      </c>
      <c r="H21" s="352">
        <v>-43501.595761932476</v>
      </c>
      <c r="I21" s="352">
        <v>350051.13231364999</v>
      </c>
      <c r="J21" s="352">
        <v>-13765.370320260001</v>
      </c>
      <c r="K21" s="352">
        <v>-129721.36036041997</v>
      </c>
      <c r="L21" s="352">
        <v>-24783.72624460001</v>
      </c>
      <c r="M21" s="352">
        <v>67628.095579479937</v>
      </c>
      <c r="N21" s="87" t="s">
        <v>396</v>
      </c>
    </row>
    <row r="22" spans="1:14" ht="22.7" customHeight="1" x14ac:dyDescent="0.2">
      <c r="A22" s="89" t="s">
        <v>630</v>
      </c>
      <c r="B22" s="353">
        <v>0</v>
      </c>
      <c r="C22" s="353">
        <v>0</v>
      </c>
      <c r="D22" s="353">
        <v>0</v>
      </c>
      <c r="E22" s="353">
        <v>0</v>
      </c>
      <c r="F22" s="353">
        <v>0</v>
      </c>
      <c r="G22" s="353">
        <v>0</v>
      </c>
      <c r="H22" s="353">
        <v>0</v>
      </c>
      <c r="I22" s="353">
        <v>0</v>
      </c>
      <c r="J22" s="353">
        <v>0</v>
      </c>
      <c r="K22" s="353">
        <v>0</v>
      </c>
      <c r="L22" s="353">
        <v>0</v>
      </c>
      <c r="M22" s="353">
        <v>0</v>
      </c>
      <c r="N22" s="89" t="s">
        <v>686</v>
      </c>
    </row>
    <row r="23" spans="1:14" ht="31.7" customHeight="1" x14ac:dyDescent="0.2">
      <c r="A23" s="89" t="s">
        <v>335</v>
      </c>
      <c r="B23" s="353">
        <v>0</v>
      </c>
      <c r="C23" s="353">
        <v>0</v>
      </c>
      <c r="D23" s="353">
        <v>0</v>
      </c>
      <c r="E23" s="353">
        <v>0</v>
      </c>
      <c r="F23" s="353">
        <v>0</v>
      </c>
      <c r="G23" s="353">
        <v>0</v>
      </c>
      <c r="H23" s="353">
        <v>0</v>
      </c>
      <c r="I23" s="353">
        <v>0</v>
      </c>
      <c r="J23" s="353">
        <v>0</v>
      </c>
      <c r="K23" s="353">
        <v>0</v>
      </c>
      <c r="L23" s="353">
        <v>0</v>
      </c>
      <c r="M23" s="353">
        <v>0</v>
      </c>
      <c r="N23" s="89" t="s">
        <v>486</v>
      </c>
    </row>
    <row r="24" spans="1:14" ht="20.25" customHeight="1" x14ac:dyDescent="0.2">
      <c r="A24" s="89" t="s">
        <v>174</v>
      </c>
      <c r="B24" s="353">
        <v>-43501.595711932474</v>
      </c>
      <c r="C24" s="353">
        <v>-93510.86768635</v>
      </c>
      <c r="D24" s="353">
        <v>-13765.370320260001</v>
      </c>
      <c r="E24" s="353">
        <v>-129721.36031041997</v>
      </c>
      <c r="F24" s="353">
        <v>-24783.726294600012</v>
      </c>
      <c r="G24" s="353">
        <v>-154688.04589362006</v>
      </c>
      <c r="H24" s="353">
        <v>-43501.595761932476</v>
      </c>
      <c r="I24" s="353">
        <v>-93510.86768635</v>
      </c>
      <c r="J24" s="353">
        <v>-13765.370320260001</v>
      </c>
      <c r="K24" s="353">
        <v>-129721.36036041997</v>
      </c>
      <c r="L24" s="353">
        <v>-24783.72624460001</v>
      </c>
      <c r="M24" s="353">
        <v>-154688.04589362006</v>
      </c>
      <c r="N24" s="89" t="s">
        <v>175</v>
      </c>
    </row>
    <row r="25" spans="1:14" ht="42.75" customHeight="1" x14ac:dyDescent="0.2">
      <c r="A25" s="89" t="s">
        <v>379</v>
      </c>
      <c r="B25" s="353">
        <v>0</v>
      </c>
      <c r="C25" s="353">
        <v>0</v>
      </c>
      <c r="D25" s="353">
        <v>0</v>
      </c>
      <c r="E25" s="353">
        <v>0</v>
      </c>
      <c r="F25" s="353">
        <v>0</v>
      </c>
      <c r="G25" s="353">
        <v>0</v>
      </c>
      <c r="H25" s="353">
        <v>0</v>
      </c>
      <c r="I25" s="353">
        <v>0</v>
      </c>
      <c r="J25" s="353">
        <v>0</v>
      </c>
      <c r="K25" s="353">
        <v>0</v>
      </c>
      <c r="L25" s="353">
        <v>0</v>
      </c>
      <c r="M25" s="353">
        <v>0</v>
      </c>
      <c r="N25" s="89" t="s">
        <v>218</v>
      </c>
    </row>
    <row r="26" spans="1:14" ht="19.5" customHeight="1" x14ac:dyDescent="0.2">
      <c r="A26" s="92" t="s">
        <v>454</v>
      </c>
      <c r="B26" s="354">
        <v>0</v>
      </c>
      <c r="C26" s="354">
        <v>442895.995</v>
      </c>
      <c r="D26" s="354">
        <v>0</v>
      </c>
      <c r="E26" s="354">
        <v>-768</v>
      </c>
      <c r="F26" s="354">
        <v>0</v>
      </c>
      <c r="G26" s="354">
        <v>222316.1414731</v>
      </c>
      <c r="H26" s="354">
        <v>0</v>
      </c>
      <c r="I26" s="354">
        <v>443562</v>
      </c>
      <c r="J26" s="390">
        <v>0</v>
      </c>
      <c r="K26" s="390">
        <v>0</v>
      </c>
      <c r="L26" s="390">
        <v>0</v>
      </c>
      <c r="M26" s="390">
        <v>222316.1414731</v>
      </c>
      <c r="N26" s="93" t="s">
        <v>653</v>
      </c>
    </row>
    <row r="27" spans="1:14" ht="19.5" customHeight="1" x14ac:dyDescent="0.2">
      <c r="A27" s="82" t="s">
        <v>562</v>
      </c>
      <c r="N27" s="97"/>
    </row>
    <row r="28" spans="1:14" ht="19.5" customHeight="1" x14ac:dyDescent="0.2">
      <c r="A28" s="94" t="s">
        <v>771</v>
      </c>
      <c r="N28" s="97"/>
    </row>
    <row r="29" spans="1:14" ht="18" x14ac:dyDescent="0.2">
      <c r="A29" s="109"/>
    </row>
  </sheetData>
  <mergeCells count="8">
    <mergeCell ref="A4:N4"/>
    <mergeCell ref="A5:N5"/>
    <mergeCell ref="A7:A9"/>
    <mergeCell ref="N7:N9"/>
    <mergeCell ref="B7:G7"/>
    <mergeCell ref="B8:G8"/>
    <mergeCell ref="H8:M8"/>
    <mergeCell ref="H7:M7"/>
  </mergeCells>
  <pageMargins left="0.34" right="0.18" top="0.18" bottom="0.17" header="0.21" footer="0.17"/>
  <pageSetup paperSize="9" scale="46"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61"/>
  <sheetViews>
    <sheetView view="pageBreakPreview" topLeftCell="C1" zoomScale="85" zoomScaleNormal="100" zoomScaleSheetLayoutView="85" workbookViewId="0">
      <selection activeCell="F11" sqref="F11"/>
    </sheetView>
  </sheetViews>
  <sheetFormatPr defaultRowHeight="12.75" x14ac:dyDescent="0.2"/>
  <cols>
    <col min="1" max="1" width="6.42578125" style="131" customWidth="1"/>
    <col min="2" max="2" width="46.42578125" style="131" customWidth="1"/>
    <col min="3" max="8" width="14" style="131" customWidth="1"/>
    <col min="9" max="9" width="50.42578125" style="131" customWidth="1"/>
    <col min="10" max="16384" width="9.140625" style="131"/>
  </cols>
  <sheetData>
    <row r="1" spans="1:9" s="143" customFormat="1" ht="15" x14ac:dyDescent="0.2">
      <c r="A1" s="54" t="s">
        <v>3572</v>
      </c>
      <c r="B1" s="54"/>
      <c r="C1" s="74"/>
      <c r="D1" s="74"/>
      <c r="E1" s="74"/>
      <c r="F1" s="74"/>
      <c r="G1" s="74"/>
      <c r="H1" s="74"/>
      <c r="I1" s="75" t="s">
        <v>3573</v>
      </c>
    </row>
    <row r="2" spans="1:9" x14ac:dyDescent="0.2">
      <c r="A2" s="137"/>
      <c r="B2" s="137"/>
      <c r="C2" s="137"/>
      <c r="D2" s="137"/>
      <c r="E2" s="137"/>
      <c r="F2" s="137"/>
      <c r="G2" s="137"/>
      <c r="H2" s="137"/>
      <c r="I2" s="219"/>
    </row>
    <row r="3" spans="1:9" x14ac:dyDescent="0.2">
      <c r="A3" s="356" t="s">
        <v>727</v>
      </c>
      <c r="B3" s="356"/>
      <c r="C3" s="137"/>
      <c r="D3" s="137"/>
      <c r="E3" s="137"/>
      <c r="F3" s="137"/>
      <c r="G3" s="137"/>
      <c r="H3" s="137"/>
      <c r="I3" s="40" t="s">
        <v>510</v>
      </c>
    </row>
    <row r="4" spans="1:9" s="56" customFormat="1" x14ac:dyDescent="0.2">
      <c r="A4" s="251" t="s">
        <v>100</v>
      </c>
      <c r="B4" s="137"/>
      <c r="C4" s="113"/>
      <c r="D4" s="113"/>
      <c r="E4" s="113"/>
      <c r="F4" s="113"/>
      <c r="G4" s="113"/>
      <c r="H4" s="113"/>
      <c r="I4" s="40" t="s">
        <v>489</v>
      </c>
    </row>
    <row r="5" spans="1:9" s="56" customFormat="1" x14ac:dyDescent="0.2">
      <c r="A5" s="55"/>
      <c r="B5" s="131"/>
      <c r="I5" s="40" t="s">
        <v>591</v>
      </c>
    </row>
    <row r="6" spans="1:9" ht="14.25" customHeight="1" x14ac:dyDescent="0.2">
      <c r="A6" s="131" t="s">
        <v>74</v>
      </c>
    </row>
    <row r="7" spans="1:9" s="183" customFormat="1" ht="12.75" customHeight="1" x14ac:dyDescent="0.2">
      <c r="A7" s="182"/>
      <c r="B7" s="1028" t="s">
        <v>251</v>
      </c>
      <c r="C7" s="1031" t="s">
        <v>2274</v>
      </c>
      <c r="D7" s="1032"/>
      <c r="E7" s="1031" t="s">
        <v>3033</v>
      </c>
      <c r="F7" s="1032"/>
      <c r="G7" s="1031" t="s">
        <v>3445</v>
      </c>
      <c r="H7" s="1032"/>
      <c r="I7" s="1028" t="s">
        <v>578</v>
      </c>
    </row>
    <row r="8" spans="1:9" s="183" customFormat="1" ht="12.75" customHeight="1" x14ac:dyDescent="0.2">
      <c r="A8" s="184"/>
      <c r="B8" s="1029"/>
      <c r="C8" s="1033" t="s">
        <v>2275</v>
      </c>
      <c r="D8" s="1034"/>
      <c r="E8" s="1033" t="s">
        <v>3032</v>
      </c>
      <c r="F8" s="1034"/>
      <c r="G8" s="1033" t="s">
        <v>3444</v>
      </c>
      <c r="H8" s="1034"/>
      <c r="I8" s="1029"/>
    </row>
    <row r="9" spans="1:9" s="183" customFormat="1" ht="57.75" customHeight="1" x14ac:dyDescent="0.2">
      <c r="A9" s="185"/>
      <c r="B9" s="1030"/>
      <c r="C9" s="502" t="s">
        <v>155</v>
      </c>
      <c r="D9" s="502" t="s">
        <v>255</v>
      </c>
      <c r="E9" s="717" t="s">
        <v>155</v>
      </c>
      <c r="F9" s="717" t="s">
        <v>255</v>
      </c>
      <c r="G9" s="652" t="s">
        <v>155</v>
      </c>
      <c r="H9" s="652" t="s">
        <v>255</v>
      </c>
      <c r="I9" s="1030"/>
    </row>
    <row r="10" spans="1:9" s="71" customFormat="1" ht="12" customHeight="1" x14ac:dyDescent="0.2">
      <c r="A10" s="76">
        <v>1</v>
      </c>
      <c r="B10" s="144">
        <v>2</v>
      </c>
      <c r="C10" s="144">
        <v>3</v>
      </c>
      <c r="D10" s="144">
        <v>4</v>
      </c>
      <c r="E10" s="144">
        <v>5</v>
      </c>
      <c r="F10" s="144">
        <v>6</v>
      </c>
      <c r="G10" s="144">
        <v>7</v>
      </c>
      <c r="H10" s="144">
        <v>8</v>
      </c>
      <c r="I10" s="144">
        <v>9</v>
      </c>
    </row>
    <row r="11" spans="1:9" s="186" customFormat="1" ht="26.45" customHeight="1" x14ac:dyDescent="0.2">
      <c r="A11" s="77" t="s">
        <v>313</v>
      </c>
      <c r="B11" s="57" t="s">
        <v>776</v>
      </c>
      <c r="C11" s="58">
        <v>15387211.5512798</v>
      </c>
      <c r="D11" s="58">
        <v>40050.004037688203</v>
      </c>
      <c r="E11" s="58">
        <v>16486847.268489938</v>
      </c>
      <c r="F11" s="58">
        <v>43252.130931554479</v>
      </c>
      <c r="G11" s="58">
        <v>19674123.040607229</v>
      </c>
      <c r="H11" s="58">
        <v>45805.972016035077</v>
      </c>
      <c r="I11" s="57" t="s">
        <v>777</v>
      </c>
    </row>
    <row r="12" spans="1:9" ht="27.75" customHeight="1" x14ac:dyDescent="0.2">
      <c r="A12" s="78" t="s">
        <v>685</v>
      </c>
      <c r="B12" s="57" t="s">
        <v>252</v>
      </c>
      <c r="C12" s="58">
        <v>11674163.223753227</v>
      </c>
      <c r="D12" s="58">
        <v>30385.640873902208</v>
      </c>
      <c r="E12" s="58">
        <v>12851748.051495738</v>
      </c>
      <c r="F12" s="58">
        <v>33715.693508305099</v>
      </c>
      <c r="G12" s="58">
        <v>15702679.427466897</v>
      </c>
      <c r="H12" s="58">
        <v>36559.519981995523</v>
      </c>
      <c r="I12" s="57" t="s">
        <v>327</v>
      </c>
    </row>
    <row r="13" spans="1:9" x14ac:dyDescent="0.2">
      <c r="A13" s="78" t="s">
        <v>328</v>
      </c>
      <c r="B13" s="59" t="s">
        <v>329</v>
      </c>
      <c r="C13" s="110">
        <v>6032811.26538416</v>
      </c>
      <c r="D13" s="110">
        <v>15702.267739157109</v>
      </c>
      <c r="E13" s="110">
        <v>7045285.8877956634</v>
      </c>
      <c r="F13" s="110">
        <v>18482.831963365505</v>
      </c>
      <c r="G13" s="110">
        <v>9208018.282748647</v>
      </c>
      <c r="H13" s="110">
        <v>21438.425840489508</v>
      </c>
      <c r="I13" s="59" t="s">
        <v>143</v>
      </c>
    </row>
    <row r="14" spans="1:9" ht="25.5" x14ac:dyDescent="0.2">
      <c r="A14" s="155" t="s">
        <v>3379</v>
      </c>
      <c r="B14" s="154" t="s">
        <v>3380</v>
      </c>
      <c r="C14" s="118"/>
      <c r="D14" s="224"/>
      <c r="E14" s="119"/>
      <c r="F14" s="119"/>
      <c r="G14" s="118">
        <v>335760.6728</v>
      </c>
      <c r="H14" s="224">
        <v>781.72958208190732</v>
      </c>
      <c r="I14" s="154" t="s">
        <v>3378</v>
      </c>
    </row>
    <row r="15" spans="1:9" ht="25.5" x14ac:dyDescent="0.2">
      <c r="A15" s="155" t="s">
        <v>459</v>
      </c>
      <c r="B15" s="154" t="s">
        <v>481</v>
      </c>
      <c r="C15" s="118">
        <v>774687.60400000005</v>
      </c>
      <c r="D15" s="224">
        <v>2016.3654450806873</v>
      </c>
      <c r="E15" s="119">
        <v>703367.60400000005</v>
      </c>
      <c r="F15" s="119">
        <v>1845.2374311348967</v>
      </c>
      <c r="G15" s="118">
        <v>671365.26800000004</v>
      </c>
      <c r="H15" s="224">
        <v>1563.095778910852</v>
      </c>
      <c r="I15" s="154" t="s">
        <v>95</v>
      </c>
    </row>
    <row r="16" spans="1:9" ht="25.5" x14ac:dyDescent="0.2">
      <c r="A16" s="155" t="s">
        <v>491</v>
      </c>
      <c r="B16" s="154" t="s">
        <v>830</v>
      </c>
      <c r="C16" s="118">
        <v>1359228.807</v>
      </c>
      <c r="D16" s="224">
        <v>3537.8157391983345</v>
      </c>
      <c r="E16" s="118">
        <v>1326228.807</v>
      </c>
      <c r="F16" s="224">
        <v>3479.2717535022825</v>
      </c>
      <c r="G16" s="118">
        <v>1302228.807</v>
      </c>
      <c r="H16" s="224">
        <v>3031.894035063212</v>
      </c>
      <c r="I16" s="154" t="s">
        <v>749</v>
      </c>
    </row>
    <row r="17" spans="1:9" ht="25.5" x14ac:dyDescent="0.2">
      <c r="A17" s="155" t="s">
        <v>492</v>
      </c>
      <c r="B17" s="154" t="s">
        <v>616</v>
      </c>
      <c r="C17" s="118">
        <v>3896983.9569999999</v>
      </c>
      <c r="D17" s="224">
        <v>10143.112850078085</v>
      </c>
      <c r="E17" s="118">
        <v>5013793.5999999996</v>
      </c>
      <c r="F17" s="224">
        <v>13153.349073928328</v>
      </c>
      <c r="G17" s="118">
        <v>6896527.2790000001</v>
      </c>
      <c r="H17" s="224">
        <v>16056.732739633537</v>
      </c>
      <c r="I17" s="154" t="s">
        <v>858</v>
      </c>
    </row>
    <row r="18" spans="1:9" ht="17.45" customHeight="1" x14ac:dyDescent="0.2">
      <c r="A18" s="155" t="s">
        <v>536</v>
      </c>
      <c r="B18" s="167" t="s">
        <v>772</v>
      </c>
      <c r="C18" s="118">
        <v>1910.8973841600025</v>
      </c>
      <c r="D18" s="224">
        <v>4.9737048000000064</v>
      </c>
      <c r="E18" s="118">
        <v>1895.8767956640027</v>
      </c>
      <c r="F18" s="224">
        <v>4.9737048000000064</v>
      </c>
      <c r="G18" s="118">
        <v>2136.2559486480031</v>
      </c>
      <c r="H18" s="224">
        <v>4.9737048000000064</v>
      </c>
      <c r="I18" s="154" t="s">
        <v>653</v>
      </c>
    </row>
    <row r="19" spans="1:9" ht="18.75" customHeight="1" x14ac:dyDescent="0.2">
      <c r="A19" s="78" t="s">
        <v>395</v>
      </c>
      <c r="B19" s="59" t="s">
        <v>2</v>
      </c>
      <c r="C19" s="110">
        <v>5641351.9583690679</v>
      </c>
      <c r="D19" s="225">
        <v>14683.373134745101</v>
      </c>
      <c r="E19" s="110">
        <v>5806462.1637000749</v>
      </c>
      <c r="F19" s="225">
        <v>15232.861544939597</v>
      </c>
      <c r="G19" s="110">
        <v>6494661.1447182503</v>
      </c>
      <c r="H19" s="225">
        <v>15121.094141506021</v>
      </c>
      <c r="I19" s="59" t="s">
        <v>633</v>
      </c>
    </row>
    <row r="20" spans="1:9" ht="25.5" customHeight="1" x14ac:dyDescent="0.2">
      <c r="A20" s="155" t="s">
        <v>634</v>
      </c>
      <c r="B20" s="154" t="s">
        <v>600</v>
      </c>
      <c r="C20" s="118">
        <v>1473317.6608137158</v>
      </c>
      <c r="D20" s="224">
        <v>3834.7674669799994</v>
      </c>
      <c r="E20" s="118">
        <v>1405223.2377430245</v>
      </c>
      <c r="F20" s="224">
        <v>3686.5083103599991</v>
      </c>
      <c r="G20" s="118">
        <v>1513320.5046848671</v>
      </c>
      <c r="H20" s="224">
        <v>3523.3650082299996</v>
      </c>
      <c r="I20" s="154" t="s">
        <v>240</v>
      </c>
    </row>
    <row r="21" spans="1:9" ht="18" customHeight="1" x14ac:dyDescent="0.2">
      <c r="A21" s="155" t="s">
        <v>635</v>
      </c>
      <c r="B21" s="154" t="s">
        <v>354</v>
      </c>
      <c r="C21" s="118">
        <v>827938.57348483359</v>
      </c>
      <c r="D21" s="224">
        <v>2154.9676561291872</v>
      </c>
      <c r="E21" s="118">
        <v>632330.3519189792</v>
      </c>
      <c r="F21" s="224">
        <v>1658.8759953800807</v>
      </c>
      <c r="G21" s="118">
        <v>488956.81695182796</v>
      </c>
      <c r="H21" s="224">
        <v>1138.406130129282</v>
      </c>
      <c r="I21" s="154" t="s">
        <v>72</v>
      </c>
    </row>
    <row r="22" spans="1:9" ht="18.75" customHeight="1" x14ac:dyDescent="0.2">
      <c r="A22" s="155" t="s">
        <v>636</v>
      </c>
      <c r="B22" s="154" t="s">
        <v>337</v>
      </c>
      <c r="C22" s="118">
        <v>71407.917964506036</v>
      </c>
      <c r="D22" s="224">
        <v>185.8613169300001</v>
      </c>
      <c r="E22" s="118">
        <v>64273.150137850229</v>
      </c>
      <c r="F22" s="224">
        <v>168.61627089000007</v>
      </c>
      <c r="G22" s="118">
        <v>65015.454785323534</v>
      </c>
      <c r="H22" s="224">
        <v>151.37122485000009</v>
      </c>
      <c r="I22" s="154" t="s">
        <v>29</v>
      </c>
    </row>
    <row r="23" spans="1:9" ht="17.45" customHeight="1" x14ac:dyDescent="0.2">
      <c r="A23" s="155" t="s">
        <v>511</v>
      </c>
      <c r="B23" s="154" t="s">
        <v>355</v>
      </c>
      <c r="C23" s="118">
        <v>50225.286619027</v>
      </c>
      <c r="D23" s="224">
        <v>130.72693029418792</v>
      </c>
      <c r="E23" s="118">
        <v>45255.223541326697</v>
      </c>
      <c r="F23" s="224">
        <v>118.72402419152813</v>
      </c>
      <c r="G23" s="118">
        <v>46286.904170201095</v>
      </c>
      <c r="H23" s="224">
        <v>107.76676717701822</v>
      </c>
      <c r="I23" s="154" t="s">
        <v>512</v>
      </c>
    </row>
    <row r="24" spans="1:9" ht="25.5" x14ac:dyDescent="0.2">
      <c r="A24" s="155" t="s">
        <v>691</v>
      </c>
      <c r="B24" s="154" t="s">
        <v>406</v>
      </c>
      <c r="C24" s="118">
        <v>1863.6834866893394</v>
      </c>
      <c r="D24" s="224">
        <v>4.8508159466146266</v>
      </c>
      <c r="E24" s="118">
        <v>1565.2139244579607</v>
      </c>
      <c r="F24" s="224">
        <v>4.1062330774383771</v>
      </c>
      <c r="G24" s="118">
        <v>1427.7315659031601</v>
      </c>
      <c r="H24" s="224">
        <v>3.3240938881589717</v>
      </c>
      <c r="I24" s="154" t="s">
        <v>586</v>
      </c>
    </row>
    <row r="25" spans="1:9" ht="15.75" customHeight="1" x14ac:dyDescent="0.2">
      <c r="A25" s="155" t="s">
        <v>407</v>
      </c>
      <c r="B25" s="154" t="s">
        <v>408</v>
      </c>
      <c r="C25" s="118">
        <v>1129.9586607877457</v>
      </c>
      <c r="D25" s="224">
        <v>2.9410688724303635</v>
      </c>
      <c r="E25" s="118">
        <v>673.30817429867659</v>
      </c>
      <c r="F25" s="224">
        <v>1.7663785463525801</v>
      </c>
      <c r="G25" s="118">
        <v>506.44883541952231</v>
      </c>
      <c r="H25" s="224">
        <v>1.1791316509965364</v>
      </c>
      <c r="I25" s="154" t="s">
        <v>380</v>
      </c>
    </row>
    <row r="26" spans="1:9" ht="18" customHeight="1" x14ac:dyDescent="0.2">
      <c r="A26" s="155" t="s">
        <v>409</v>
      </c>
      <c r="B26" s="154" t="s">
        <v>358</v>
      </c>
      <c r="C26" s="118">
        <v>175883.3934</v>
      </c>
      <c r="D26" s="224">
        <v>457.7912373763665</v>
      </c>
      <c r="E26" s="118">
        <v>160486.94153000001</v>
      </c>
      <c r="F26" s="224">
        <v>421.02665808804238</v>
      </c>
      <c r="G26" s="118">
        <v>175777.72817000005</v>
      </c>
      <c r="H26" s="224">
        <v>409.25177101813705</v>
      </c>
      <c r="I26" s="154" t="s">
        <v>261</v>
      </c>
    </row>
    <row r="27" spans="1:9" ht="16.5" customHeight="1" x14ac:dyDescent="0.2">
      <c r="A27" s="155" t="s">
        <v>71</v>
      </c>
      <c r="B27" s="154" t="s">
        <v>842</v>
      </c>
      <c r="C27" s="118">
        <v>4106.9839395087984</v>
      </c>
      <c r="D27" s="224">
        <v>10.689703122094739</v>
      </c>
      <c r="E27" s="118">
        <v>3678.7367301369991</v>
      </c>
      <c r="F27" s="224">
        <v>9.6509174934073112</v>
      </c>
      <c r="G27" s="118">
        <v>4144.5555547073991</v>
      </c>
      <c r="H27" s="224">
        <v>9.6494972287197012</v>
      </c>
      <c r="I27" s="154" t="s">
        <v>826</v>
      </c>
    </row>
    <row r="28" spans="1:9" ht="20.25" customHeight="1" x14ac:dyDescent="0.2">
      <c r="A28" s="155" t="s">
        <v>594</v>
      </c>
      <c r="B28" s="154" t="s">
        <v>554</v>
      </c>
      <c r="C28" s="118">
        <v>76840</v>
      </c>
      <c r="D28" s="224">
        <v>200</v>
      </c>
      <c r="E28" s="118">
        <v>76236</v>
      </c>
      <c r="F28" s="224">
        <v>200</v>
      </c>
      <c r="G28" s="118">
        <v>85902</v>
      </c>
      <c r="H28" s="224">
        <v>200</v>
      </c>
      <c r="I28" s="154" t="s">
        <v>119</v>
      </c>
    </row>
    <row r="29" spans="1:9" ht="20.25" customHeight="1" x14ac:dyDescent="0.2">
      <c r="A29" s="155" t="s">
        <v>1529</v>
      </c>
      <c r="B29" s="154" t="s">
        <v>1530</v>
      </c>
      <c r="C29" s="118">
        <v>2958638.4999999995</v>
      </c>
      <c r="D29" s="224">
        <v>7700.7769390942212</v>
      </c>
      <c r="E29" s="118">
        <v>3416740.0000000005</v>
      </c>
      <c r="F29" s="224">
        <v>8963.5867569127458</v>
      </c>
      <c r="G29" s="118">
        <v>4113323.0000000009</v>
      </c>
      <c r="H29" s="224">
        <v>9576.7805173337092</v>
      </c>
      <c r="I29" s="154" t="s">
        <v>1528</v>
      </c>
    </row>
    <row r="30" spans="1:9" ht="30" customHeight="1" x14ac:dyDescent="0.2">
      <c r="A30" s="79" t="s">
        <v>224</v>
      </c>
      <c r="B30" s="60" t="s">
        <v>734</v>
      </c>
      <c r="C30" s="202">
        <v>3521623.12633768</v>
      </c>
      <c r="D30" s="226">
        <v>9166.1195375785537</v>
      </c>
      <c r="E30" s="202">
        <v>3418560.0645053</v>
      </c>
      <c r="F30" s="226">
        <v>8968.3615732863727</v>
      </c>
      <c r="G30" s="202">
        <v>3173064.0245404299</v>
      </c>
      <c r="H30" s="226">
        <v>7387.6371319420505</v>
      </c>
      <c r="I30" s="33" t="s">
        <v>719</v>
      </c>
    </row>
    <row r="31" spans="1:9" ht="15" customHeight="1" x14ac:dyDescent="0.2">
      <c r="A31" s="79" t="s">
        <v>688</v>
      </c>
      <c r="B31" s="48" t="s">
        <v>329</v>
      </c>
      <c r="C31" s="203">
        <v>3521623.12633768</v>
      </c>
      <c r="D31" s="227">
        <v>9166.1195375785537</v>
      </c>
      <c r="E31" s="203">
        <v>3418560.0645053</v>
      </c>
      <c r="F31" s="227">
        <v>8968.3615732863727</v>
      </c>
      <c r="G31" s="203">
        <v>3173064.0245404299</v>
      </c>
      <c r="H31" s="227">
        <v>7387.6371319420505</v>
      </c>
      <c r="I31" s="48" t="s">
        <v>689</v>
      </c>
    </row>
    <row r="32" spans="1:9" ht="15.75" customHeight="1" x14ac:dyDescent="0.2">
      <c r="A32" s="79" t="s">
        <v>690</v>
      </c>
      <c r="B32" s="48" t="s">
        <v>2</v>
      </c>
      <c r="C32" s="204">
        <v>0</v>
      </c>
      <c r="D32" s="226">
        <v>0</v>
      </c>
      <c r="E32" s="204">
        <v>0</v>
      </c>
      <c r="F32" s="226">
        <v>0</v>
      </c>
      <c r="G32" s="204">
        <v>0</v>
      </c>
      <c r="H32" s="226">
        <v>0</v>
      </c>
      <c r="I32" s="48" t="s">
        <v>662</v>
      </c>
    </row>
    <row r="33" spans="1:9" ht="27.75" customHeight="1" x14ac:dyDescent="0.2">
      <c r="A33" s="79" t="s">
        <v>345</v>
      </c>
      <c r="B33" s="33" t="s">
        <v>708</v>
      </c>
      <c r="C33" s="202">
        <v>717004.88314176712</v>
      </c>
      <c r="D33" s="226">
        <v>1866.2282226490559</v>
      </c>
      <c r="E33" s="202">
        <v>846655.19987136486</v>
      </c>
      <c r="F33" s="226">
        <v>2221.1427668591346</v>
      </c>
      <c r="G33" s="202">
        <v>1497516.5819741469</v>
      </c>
      <c r="H33" s="226">
        <v>3486.5697701430627</v>
      </c>
      <c r="I33" s="33" t="s">
        <v>720</v>
      </c>
    </row>
    <row r="34" spans="1:9" ht="15.75" customHeight="1" x14ac:dyDescent="0.2">
      <c r="A34" s="80" t="s">
        <v>534</v>
      </c>
      <c r="B34" s="48" t="s">
        <v>615</v>
      </c>
      <c r="C34" s="203">
        <v>525579.68195286719</v>
      </c>
      <c r="D34" s="227">
        <v>1367.9845964416118</v>
      </c>
      <c r="E34" s="203">
        <v>630116.04738246487</v>
      </c>
      <c r="F34" s="227">
        <v>1653.0669168961249</v>
      </c>
      <c r="G34" s="203">
        <v>699136.9933742471</v>
      </c>
      <c r="H34" s="227">
        <v>1627.7548680455568</v>
      </c>
      <c r="I34" s="48" t="s">
        <v>26</v>
      </c>
    </row>
    <row r="35" spans="1:9" ht="16.5" customHeight="1" x14ac:dyDescent="0.2">
      <c r="A35" s="80" t="s">
        <v>27</v>
      </c>
      <c r="B35" s="48" t="s">
        <v>203</v>
      </c>
      <c r="C35" s="203">
        <v>191425.20118889998</v>
      </c>
      <c r="D35" s="227">
        <v>498.24362620744404</v>
      </c>
      <c r="E35" s="203">
        <v>216539.1524889</v>
      </c>
      <c r="F35" s="227">
        <v>568.07584996300955</v>
      </c>
      <c r="G35" s="203">
        <v>798379.5885998999</v>
      </c>
      <c r="H35" s="227">
        <v>1858.8149020975063</v>
      </c>
      <c r="I35" s="48" t="s">
        <v>204</v>
      </c>
    </row>
    <row r="36" spans="1:9" ht="20.25" customHeight="1" x14ac:dyDescent="0.2">
      <c r="A36" s="81" t="s">
        <v>310</v>
      </c>
      <c r="B36" s="33" t="s">
        <v>424</v>
      </c>
      <c r="C36" s="202">
        <v>620309.00224326132</v>
      </c>
      <c r="D36" s="226">
        <v>1614.5471167185356</v>
      </c>
      <c r="E36" s="202">
        <v>768487.02512951277</v>
      </c>
      <c r="F36" s="226">
        <v>2016.0738368474542</v>
      </c>
      <c r="G36" s="202">
        <v>903544.66549674363</v>
      </c>
      <c r="H36" s="226">
        <v>2103.6638623006302</v>
      </c>
      <c r="I36" s="33" t="s">
        <v>128</v>
      </c>
    </row>
    <row r="37" spans="1:9" ht="20.25" customHeight="1" x14ac:dyDescent="0.2">
      <c r="A37" s="79" t="s">
        <v>685</v>
      </c>
      <c r="B37" s="48" t="s">
        <v>329</v>
      </c>
      <c r="C37" s="203">
        <v>9361.1382362220011</v>
      </c>
      <c r="D37" s="227">
        <v>24.365273910000003</v>
      </c>
      <c r="E37" s="203">
        <v>172283.0644844796</v>
      </c>
      <c r="F37" s="227">
        <v>451.97299040998899</v>
      </c>
      <c r="G37" s="203">
        <v>192798.36121819718</v>
      </c>
      <c r="H37" s="227">
        <v>448.87979608902515</v>
      </c>
      <c r="I37" s="48" t="s">
        <v>689</v>
      </c>
    </row>
    <row r="38" spans="1:9" ht="20.25" customHeight="1" x14ac:dyDescent="0.2">
      <c r="A38" s="79" t="s">
        <v>224</v>
      </c>
      <c r="B38" s="111" t="s">
        <v>2</v>
      </c>
      <c r="C38" s="203">
        <v>610947.86400703934</v>
      </c>
      <c r="D38" s="227">
        <v>1590.1818428085355</v>
      </c>
      <c r="E38" s="203">
        <v>596203.96064503316</v>
      </c>
      <c r="F38" s="227">
        <v>1564.1008464374654</v>
      </c>
      <c r="G38" s="203">
        <v>710746.30427854648</v>
      </c>
      <c r="H38" s="227">
        <v>1654.784066211605</v>
      </c>
      <c r="I38" s="48" t="s">
        <v>662</v>
      </c>
    </row>
    <row r="39" spans="1:9" ht="15.75" customHeight="1" x14ac:dyDescent="0.2">
      <c r="A39" s="81" t="s">
        <v>403</v>
      </c>
      <c r="B39" s="33" t="s">
        <v>237</v>
      </c>
      <c r="C39" s="202">
        <v>37837.79</v>
      </c>
      <c r="D39" s="226">
        <v>98.484617386777728</v>
      </c>
      <c r="E39" s="202">
        <v>30623.8907</v>
      </c>
      <c r="F39" s="226">
        <v>80.33971011070885</v>
      </c>
      <c r="G39" s="202">
        <v>28608.350699999999</v>
      </c>
      <c r="H39" s="226">
        <v>66.606949081511488</v>
      </c>
      <c r="I39" s="33" t="s">
        <v>509</v>
      </c>
    </row>
    <row r="40" spans="1:9" ht="15.75" customHeight="1" x14ac:dyDescent="0.2">
      <c r="A40" s="79" t="s">
        <v>685</v>
      </c>
      <c r="B40" s="48" t="s">
        <v>329</v>
      </c>
      <c r="C40" s="203">
        <v>37837.79</v>
      </c>
      <c r="D40" s="227">
        <v>98.484617386777728</v>
      </c>
      <c r="E40" s="203">
        <v>30623.8907</v>
      </c>
      <c r="F40" s="227">
        <v>80.33971011070885</v>
      </c>
      <c r="G40" s="203">
        <v>28608.350699999999</v>
      </c>
      <c r="H40" s="227">
        <v>66.606949081511488</v>
      </c>
      <c r="I40" s="48" t="s">
        <v>404</v>
      </c>
    </row>
    <row r="41" spans="1:9" ht="15" customHeight="1" x14ac:dyDescent="0.2">
      <c r="A41" s="79" t="s">
        <v>224</v>
      </c>
      <c r="B41" s="112" t="s">
        <v>2</v>
      </c>
      <c r="C41" s="202">
        <v>0</v>
      </c>
      <c r="D41" s="202">
        <v>0</v>
      </c>
      <c r="E41" s="202">
        <v>0</v>
      </c>
      <c r="F41" s="202">
        <v>0</v>
      </c>
      <c r="G41" s="202">
        <v>0</v>
      </c>
      <c r="H41" s="202">
        <v>0</v>
      </c>
      <c r="I41" s="48" t="s">
        <v>405</v>
      </c>
    </row>
    <row r="42" spans="1:9" ht="42.75" customHeight="1" x14ac:dyDescent="0.2">
      <c r="A42" s="61"/>
      <c r="B42" s="62" t="s">
        <v>488</v>
      </c>
      <c r="C42" s="205">
        <v>16045358.34352307</v>
      </c>
      <c r="D42" s="223">
        <v>41763.035771793519</v>
      </c>
      <c r="E42" s="205">
        <v>17285958.184319455</v>
      </c>
      <c r="F42" s="223">
        <v>45348.544478512646</v>
      </c>
      <c r="G42" s="205">
        <v>20606276.056803972</v>
      </c>
      <c r="H42" s="223">
        <v>47976.24282741722</v>
      </c>
      <c r="I42" s="62" t="s">
        <v>590</v>
      </c>
    </row>
    <row r="43" spans="1:9" ht="15" customHeight="1" x14ac:dyDescent="0.2">
      <c r="A43" s="102"/>
      <c r="B43" s="28"/>
      <c r="C43" s="103"/>
      <c r="D43" s="104"/>
      <c r="E43" s="103"/>
      <c r="F43" s="104"/>
      <c r="G43" s="103"/>
      <c r="H43" s="104"/>
      <c r="I43" s="28"/>
    </row>
    <row r="44" spans="1:9" s="206" customFormat="1" ht="15" customHeight="1" x14ac:dyDescent="0.2">
      <c r="B44" s="719" t="s">
        <v>1620</v>
      </c>
    </row>
    <row r="45" spans="1:9" s="207" customFormat="1" ht="14.25" customHeight="1" x14ac:dyDescent="0.2">
      <c r="B45" s="186" t="s">
        <v>3446</v>
      </c>
    </row>
    <row r="46" spans="1:9" s="206" customFormat="1" ht="15" customHeight="1" x14ac:dyDescent="0.2">
      <c r="B46" s="719" t="s">
        <v>1621</v>
      </c>
    </row>
    <row r="47" spans="1:9" s="207" customFormat="1" ht="14.25" customHeight="1" x14ac:dyDescent="0.2">
      <c r="B47" s="186" t="s">
        <v>1622</v>
      </c>
    </row>
    <row r="48" spans="1:9" s="206" customFormat="1" ht="15" customHeight="1" x14ac:dyDescent="0.2">
      <c r="B48" s="719" t="s">
        <v>1623</v>
      </c>
    </row>
    <row r="49" spans="2:9" s="206" customFormat="1" ht="14.25" customHeight="1" x14ac:dyDescent="0.2">
      <c r="B49" s="720" t="s">
        <v>2112</v>
      </c>
    </row>
    <row r="50" spans="2:9" s="206" customFormat="1" ht="13.5" customHeight="1" x14ac:dyDescent="0.2">
      <c r="B50" s="624" t="s">
        <v>1624</v>
      </c>
    </row>
    <row r="51" spans="2:9" s="206" customFormat="1" ht="14.25" customHeight="1" x14ac:dyDescent="0.2">
      <c r="B51" s="208" t="s">
        <v>1625</v>
      </c>
    </row>
    <row r="53" spans="2:9" s="206" customFormat="1" x14ac:dyDescent="0.2">
      <c r="B53" s="220" t="s">
        <v>1531</v>
      </c>
    </row>
    <row r="54" spans="2:9" s="206" customFormat="1" x14ac:dyDescent="0.2">
      <c r="B54" s="511" t="s">
        <v>3447</v>
      </c>
    </row>
    <row r="55" spans="2:9" s="206" customFormat="1" x14ac:dyDescent="0.2">
      <c r="B55" s="220" t="s">
        <v>1532</v>
      </c>
      <c r="C55" s="209"/>
      <c r="D55" s="210"/>
      <c r="E55" s="209"/>
      <c r="F55" s="210"/>
      <c r="G55" s="209"/>
      <c r="H55" s="210"/>
      <c r="I55" s="211"/>
    </row>
    <row r="56" spans="2:9" s="206" customFormat="1" x14ac:dyDescent="0.2">
      <c r="B56" s="250" t="s">
        <v>1533</v>
      </c>
      <c r="D56" s="212"/>
      <c r="F56" s="212"/>
      <c r="H56" s="212"/>
    </row>
    <row r="57" spans="2:9" s="206" customFormat="1" x14ac:dyDescent="0.2">
      <c r="B57" s="220" t="s">
        <v>1534</v>
      </c>
    </row>
    <row r="58" spans="2:9" s="206" customFormat="1" ht="14.25" customHeight="1" x14ac:dyDescent="0.2">
      <c r="B58" s="718" t="s">
        <v>1626</v>
      </c>
    </row>
    <row r="59" spans="2:9" s="206" customFormat="1" x14ac:dyDescent="0.2">
      <c r="B59" s="250" t="s">
        <v>1535</v>
      </c>
    </row>
    <row r="60" spans="2:9" s="206" customFormat="1" ht="14.25" x14ac:dyDescent="0.2">
      <c r="B60" s="355" t="s">
        <v>1627</v>
      </c>
    </row>
    <row r="61" spans="2:9" s="206" customFormat="1" x14ac:dyDescent="0.2">
      <c r="B61" s="156" t="s">
        <v>1536</v>
      </c>
    </row>
  </sheetData>
  <mergeCells count="8">
    <mergeCell ref="B7:B9"/>
    <mergeCell ref="I7:I9"/>
    <mergeCell ref="G7:H7"/>
    <mergeCell ref="G8:H8"/>
    <mergeCell ref="C7:D7"/>
    <mergeCell ref="C8:D8"/>
    <mergeCell ref="E7:F7"/>
    <mergeCell ref="E8:F8"/>
  </mergeCells>
  <pageMargins left="0.27559055118110237" right="0.31496062992125984" top="0.15748031496062992" bottom="0.51181102362204722" header="0.27559055118110237" footer="0.31496062992125984"/>
  <pageSetup paperSize="9" scale="77" fitToHeight="0"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L62"/>
  <sheetViews>
    <sheetView view="pageBreakPreview" topLeftCell="V1" zoomScale="70" zoomScaleNormal="100" zoomScaleSheetLayoutView="70" workbookViewId="0">
      <selection activeCell="AE11" sqref="AE11"/>
    </sheetView>
  </sheetViews>
  <sheetFormatPr defaultRowHeight="11.25" x14ac:dyDescent="0.2"/>
  <cols>
    <col min="1" max="1" width="18.28515625" style="863" customWidth="1"/>
    <col min="2" max="2" width="11.140625" style="863" customWidth="1"/>
    <col min="3" max="10" width="8.85546875" style="863" customWidth="1"/>
    <col min="11" max="11" width="11.140625" style="863" customWidth="1"/>
    <col min="12" max="19" width="8.85546875" style="863" customWidth="1"/>
    <col min="20" max="20" width="18.28515625" style="864" customWidth="1"/>
    <col min="21" max="21" width="11.140625" style="864" customWidth="1"/>
    <col min="22" max="29" width="8.85546875" style="864" customWidth="1"/>
    <col min="30" max="30" width="11.140625" style="864" customWidth="1"/>
    <col min="31" max="38" width="8.85546875" style="864" customWidth="1"/>
    <col min="39" max="256" width="9.140625" style="864"/>
    <col min="257" max="257" width="15.5703125" style="864" customWidth="1"/>
    <col min="258" max="258" width="11.42578125" style="864" customWidth="1"/>
    <col min="259" max="259" width="10.28515625" style="864" customWidth="1"/>
    <col min="260" max="260" width="11" style="864" customWidth="1"/>
    <col min="261" max="261" width="10.85546875" style="864" customWidth="1"/>
    <col min="262" max="262" width="10.42578125" style="864" customWidth="1"/>
    <col min="263" max="263" width="11.5703125" style="864" customWidth="1"/>
    <col min="264" max="264" width="11.85546875" style="864" customWidth="1"/>
    <col min="265" max="265" width="11" style="864" customWidth="1"/>
    <col min="266" max="266" width="11.140625" style="864" customWidth="1"/>
    <col min="267" max="267" width="12.28515625" style="864" customWidth="1"/>
    <col min="268" max="268" width="11.42578125" style="864" customWidth="1"/>
    <col min="269" max="270" width="11.28515625" style="864" customWidth="1"/>
    <col min="271" max="272" width="10.85546875" style="864" customWidth="1"/>
    <col min="273" max="273" width="11.5703125" style="864" customWidth="1"/>
    <col min="274" max="274" width="10.42578125" style="864" customWidth="1"/>
    <col min="275" max="275" width="11.140625" style="864" customWidth="1"/>
    <col min="276" max="276" width="16.42578125" style="864" customWidth="1"/>
    <col min="277" max="277" width="12.7109375" style="864" customWidth="1"/>
    <col min="278" max="278" width="10.7109375" style="864" customWidth="1"/>
    <col min="279" max="279" width="11.42578125" style="864" customWidth="1"/>
    <col min="280" max="280" width="11.85546875" style="864" customWidth="1"/>
    <col min="281" max="281" width="10.5703125" style="864" customWidth="1"/>
    <col min="282" max="282" width="11.85546875" style="864" customWidth="1"/>
    <col min="283" max="283" width="11" style="864" customWidth="1"/>
    <col min="284" max="284" width="12.140625" style="864" customWidth="1"/>
    <col min="285" max="285" width="10.140625" style="864" customWidth="1"/>
    <col min="286" max="286" width="11.140625" style="864" customWidth="1"/>
    <col min="287" max="287" width="10.140625" style="864" customWidth="1"/>
    <col min="288" max="289" width="9.42578125" style="864" customWidth="1"/>
    <col min="290" max="290" width="10.28515625" style="864" customWidth="1"/>
    <col min="291" max="291" width="10.85546875" style="864" customWidth="1"/>
    <col min="292" max="292" width="9.5703125" style="864" customWidth="1"/>
    <col min="293" max="293" width="9.42578125" style="864" customWidth="1"/>
    <col min="294" max="294" width="8.7109375" style="864" customWidth="1"/>
    <col min="295" max="512" width="9.140625" style="864"/>
    <col min="513" max="513" width="15.5703125" style="864" customWidth="1"/>
    <col min="514" max="514" width="11.42578125" style="864" customWidth="1"/>
    <col min="515" max="515" width="10.28515625" style="864" customWidth="1"/>
    <col min="516" max="516" width="11" style="864" customWidth="1"/>
    <col min="517" max="517" width="10.85546875" style="864" customWidth="1"/>
    <col min="518" max="518" width="10.42578125" style="864" customWidth="1"/>
    <col min="519" max="519" width="11.5703125" style="864" customWidth="1"/>
    <col min="520" max="520" width="11.85546875" style="864" customWidth="1"/>
    <col min="521" max="521" width="11" style="864" customWidth="1"/>
    <col min="522" max="522" width="11.140625" style="864" customWidth="1"/>
    <col min="523" max="523" width="12.28515625" style="864" customWidth="1"/>
    <col min="524" max="524" width="11.42578125" style="864" customWidth="1"/>
    <col min="525" max="526" width="11.28515625" style="864" customWidth="1"/>
    <col min="527" max="528" width="10.85546875" style="864" customWidth="1"/>
    <col min="529" max="529" width="11.5703125" style="864" customWidth="1"/>
    <col min="530" max="530" width="10.42578125" style="864" customWidth="1"/>
    <col min="531" max="531" width="11.140625" style="864" customWidth="1"/>
    <col min="532" max="532" width="16.42578125" style="864" customWidth="1"/>
    <col min="533" max="533" width="12.7109375" style="864" customWidth="1"/>
    <col min="534" max="534" width="10.7109375" style="864" customWidth="1"/>
    <col min="535" max="535" width="11.42578125" style="864" customWidth="1"/>
    <col min="536" max="536" width="11.85546875" style="864" customWidth="1"/>
    <col min="537" max="537" width="10.5703125" style="864" customWidth="1"/>
    <col min="538" max="538" width="11.85546875" style="864" customWidth="1"/>
    <col min="539" max="539" width="11" style="864" customWidth="1"/>
    <col min="540" max="540" width="12.140625" style="864" customWidth="1"/>
    <col min="541" max="541" width="10.140625" style="864" customWidth="1"/>
    <col min="542" max="542" width="11.140625" style="864" customWidth="1"/>
    <col min="543" max="543" width="10.140625" style="864" customWidth="1"/>
    <col min="544" max="545" width="9.42578125" style="864" customWidth="1"/>
    <col min="546" max="546" width="10.28515625" style="864" customWidth="1"/>
    <col min="547" max="547" width="10.85546875" style="864" customWidth="1"/>
    <col min="548" max="548" width="9.5703125" style="864" customWidth="1"/>
    <col min="549" max="549" width="9.42578125" style="864" customWidth="1"/>
    <col min="550" max="550" width="8.7109375" style="864" customWidth="1"/>
    <col min="551" max="768" width="9.140625" style="864"/>
    <col min="769" max="769" width="15.5703125" style="864" customWidth="1"/>
    <col min="770" max="770" width="11.42578125" style="864" customWidth="1"/>
    <col min="771" max="771" width="10.28515625" style="864" customWidth="1"/>
    <col min="772" max="772" width="11" style="864" customWidth="1"/>
    <col min="773" max="773" width="10.85546875" style="864" customWidth="1"/>
    <col min="774" max="774" width="10.42578125" style="864" customWidth="1"/>
    <col min="775" max="775" width="11.5703125" style="864" customWidth="1"/>
    <col min="776" max="776" width="11.85546875" style="864" customWidth="1"/>
    <col min="777" max="777" width="11" style="864" customWidth="1"/>
    <col min="778" max="778" width="11.140625" style="864" customWidth="1"/>
    <col min="779" max="779" width="12.28515625" style="864" customWidth="1"/>
    <col min="780" max="780" width="11.42578125" style="864" customWidth="1"/>
    <col min="781" max="782" width="11.28515625" style="864" customWidth="1"/>
    <col min="783" max="784" width="10.85546875" style="864" customWidth="1"/>
    <col min="785" max="785" width="11.5703125" style="864" customWidth="1"/>
    <col min="786" max="786" width="10.42578125" style="864" customWidth="1"/>
    <col min="787" max="787" width="11.140625" style="864" customWidth="1"/>
    <col min="788" max="788" width="16.42578125" style="864" customWidth="1"/>
    <col min="789" max="789" width="12.7109375" style="864" customWidth="1"/>
    <col min="790" max="790" width="10.7109375" style="864" customWidth="1"/>
    <col min="791" max="791" width="11.42578125" style="864" customWidth="1"/>
    <col min="792" max="792" width="11.85546875" style="864" customWidth="1"/>
    <col min="793" max="793" width="10.5703125" style="864" customWidth="1"/>
    <col min="794" max="794" width="11.85546875" style="864" customWidth="1"/>
    <col min="795" max="795" width="11" style="864" customWidth="1"/>
    <col min="796" max="796" width="12.140625" style="864" customWidth="1"/>
    <col min="797" max="797" width="10.140625" style="864" customWidth="1"/>
    <col min="798" max="798" width="11.140625" style="864" customWidth="1"/>
    <col min="799" max="799" width="10.140625" style="864" customWidth="1"/>
    <col min="800" max="801" width="9.42578125" style="864" customWidth="1"/>
    <col min="802" max="802" width="10.28515625" style="864" customWidth="1"/>
    <col min="803" max="803" width="10.85546875" style="864" customWidth="1"/>
    <col min="804" max="804" width="9.5703125" style="864" customWidth="1"/>
    <col min="805" max="805" width="9.42578125" style="864" customWidth="1"/>
    <col min="806" max="806" width="8.7109375" style="864" customWidth="1"/>
    <col min="807" max="1024" width="9.140625" style="864"/>
    <col min="1025" max="1025" width="15.5703125" style="864" customWidth="1"/>
    <col min="1026" max="1026" width="11.42578125" style="864" customWidth="1"/>
    <col min="1027" max="1027" width="10.28515625" style="864" customWidth="1"/>
    <col min="1028" max="1028" width="11" style="864" customWidth="1"/>
    <col min="1029" max="1029" width="10.85546875" style="864" customWidth="1"/>
    <col min="1030" max="1030" width="10.42578125" style="864" customWidth="1"/>
    <col min="1031" max="1031" width="11.5703125" style="864" customWidth="1"/>
    <col min="1032" max="1032" width="11.85546875" style="864" customWidth="1"/>
    <col min="1033" max="1033" width="11" style="864" customWidth="1"/>
    <col min="1034" max="1034" width="11.140625" style="864" customWidth="1"/>
    <col min="1035" max="1035" width="12.28515625" style="864" customWidth="1"/>
    <col min="1036" max="1036" width="11.42578125" style="864" customWidth="1"/>
    <col min="1037" max="1038" width="11.28515625" style="864" customWidth="1"/>
    <col min="1039" max="1040" width="10.85546875" style="864" customWidth="1"/>
    <col min="1041" max="1041" width="11.5703125" style="864" customWidth="1"/>
    <col min="1042" max="1042" width="10.42578125" style="864" customWidth="1"/>
    <col min="1043" max="1043" width="11.140625" style="864" customWidth="1"/>
    <col min="1044" max="1044" width="16.42578125" style="864" customWidth="1"/>
    <col min="1045" max="1045" width="12.7109375" style="864" customWidth="1"/>
    <col min="1046" max="1046" width="10.7109375" style="864" customWidth="1"/>
    <col min="1047" max="1047" width="11.42578125" style="864" customWidth="1"/>
    <col min="1048" max="1048" width="11.85546875" style="864" customWidth="1"/>
    <col min="1049" max="1049" width="10.5703125" style="864" customWidth="1"/>
    <col min="1050" max="1050" width="11.85546875" style="864" customWidth="1"/>
    <col min="1051" max="1051" width="11" style="864" customWidth="1"/>
    <col min="1052" max="1052" width="12.140625" style="864" customWidth="1"/>
    <col min="1053" max="1053" width="10.140625" style="864" customWidth="1"/>
    <col min="1054" max="1054" width="11.140625" style="864" customWidth="1"/>
    <col min="1055" max="1055" width="10.140625" style="864" customWidth="1"/>
    <col min="1056" max="1057" width="9.42578125" style="864" customWidth="1"/>
    <col min="1058" max="1058" width="10.28515625" style="864" customWidth="1"/>
    <col min="1059" max="1059" width="10.85546875" style="864" customWidth="1"/>
    <col min="1060" max="1060" width="9.5703125" style="864" customWidth="1"/>
    <col min="1061" max="1061" width="9.42578125" style="864" customWidth="1"/>
    <col min="1062" max="1062" width="8.7109375" style="864" customWidth="1"/>
    <col min="1063" max="1280" width="9.140625" style="864"/>
    <col min="1281" max="1281" width="15.5703125" style="864" customWidth="1"/>
    <col min="1282" max="1282" width="11.42578125" style="864" customWidth="1"/>
    <col min="1283" max="1283" width="10.28515625" style="864" customWidth="1"/>
    <col min="1284" max="1284" width="11" style="864" customWidth="1"/>
    <col min="1285" max="1285" width="10.85546875" style="864" customWidth="1"/>
    <col min="1286" max="1286" width="10.42578125" style="864" customWidth="1"/>
    <col min="1287" max="1287" width="11.5703125" style="864" customWidth="1"/>
    <col min="1288" max="1288" width="11.85546875" style="864" customWidth="1"/>
    <col min="1289" max="1289" width="11" style="864" customWidth="1"/>
    <col min="1290" max="1290" width="11.140625" style="864" customWidth="1"/>
    <col min="1291" max="1291" width="12.28515625" style="864" customWidth="1"/>
    <col min="1292" max="1292" width="11.42578125" style="864" customWidth="1"/>
    <col min="1293" max="1294" width="11.28515625" style="864" customWidth="1"/>
    <col min="1295" max="1296" width="10.85546875" style="864" customWidth="1"/>
    <col min="1297" max="1297" width="11.5703125" style="864" customWidth="1"/>
    <col min="1298" max="1298" width="10.42578125" style="864" customWidth="1"/>
    <col min="1299" max="1299" width="11.140625" style="864" customWidth="1"/>
    <col min="1300" max="1300" width="16.42578125" style="864" customWidth="1"/>
    <col min="1301" max="1301" width="12.7109375" style="864" customWidth="1"/>
    <col min="1302" max="1302" width="10.7109375" style="864" customWidth="1"/>
    <col min="1303" max="1303" width="11.42578125" style="864" customWidth="1"/>
    <col min="1304" max="1304" width="11.85546875" style="864" customWidth="1"/>
    <col min="1305" max="1305" width="10.5703125" style="864" customWidth="1"/>
    <col min="1306" max="1306" width="11.85546875" style="864" customWidth="1"/>
    <col min="1307" max="1307" width="11" style="864" customWidth="1"/>
    <col min="1308" max="1308" width="12.140625" style="864" customWidth="1"/>
    <col min="1309" max="1309" width="10.140625" style="864" customWidth="1"/>
    <col min="1310" max="1310" width="11.140625" style="864" customWidth="1"/>
    <col min="1311" max="1311" width="10.140625" style="864" customWidth="1"/>
    <col min="1312" max="1313" width="9.42578125" style="864" customWidth="1"/>
    <col min="1314" max="1314" width="10.28515625" style="864" customWidth="1"/>
    <col min="1315" max="1315" width="10.85546875" style="864" customWidth="1"/>
    <col min="1316" max="1316" width="9.5703125" style="864" customWidth="1"/>
    <col min="1317" max="1317" width="9.42578125" style="864" customWidth="1"/>
    <col min="1318" max="1318" width="8.7109375" style="864" customWidth="1"/>
    <col min="1319" max="1536" width="9.140625" style="864"/>
    <col min="1537" max="1537" width="15.5703125" style="864" customWidth="1"/>
    <col min="1538" max="1538" width="11.42578125" style="864" customWidth="1"/>
    <col min="1539" max="1539" width="10.28515625" style="864" customWidth="1"/>
    <col min="1540" max="1540" width="11" style="864" customWidth="1"/>
    <col min="1541" max="1541" width="10.85546875" style="864" customWidth="1"/>
    <col min="1542" max="1542" width="10.42578125" style="864" customWidth="1"/>
    <col min="1543" max="1543" width="11.5703125" style="864" customWidth="1"/>
    <col min="1544" max="1544" width="11.85546875" style="864" customWidth="1"/>
    <col min="1545" max="1545" width="11" style="864" customWidth="1"/>
    <col min="1546" max="1546" width="11.140625" style="864" customWidth="1"/>
    <col min="1547" max="1547" width="12.28515625" style="864" customWidth="1"/>
    <col min="1548" max="1548" width="11.42578125" style="864" customWidth="1"/>
    <col min="1549" max="1550" width="11.28515625" style="864" customWidth="1"/>
    <col min="1551" max="1552" width="10.85546875" style="864" customWidth="1"/>
    <col min="1553" max="1553" width="11.5703125" style="864" customWidth="1"/>
    <col min="1554" max="1554" width="10.42578125" style="864" customWidth="1"/>
    <col min="1555" max="1555" width="11.140625" style="864" customWidth="1"/>
    <col min="1556" max="1556" width="16.42578125" style="864" customWidth="1"/>
    <col min="1557" max="1557" width="12.7109375" style="864" customWidth="1"/>
    <col min="1558" max="1558" width="10.7109375" style="864" customWidth="1"/>
    <col min="1559" max="1559" width="11.42578125" style="864" customWidth="1"/>
    <col min="1560" max="1560" width="11.85546875" style="864" customWidth="1"/>
    <col min="1561" max="1561" width="10.5703125" style="864" customWidth="1"/>
    <col min="1562" max="1562" width="11.85546875" style="864" customWidth="1"/>
    <col min="1563" max="1563" width="11" style="864" customWidth="1"/>
    <col min="1564" max="1564" width="12.140625" style="864" customWidth="1"/>
    <col min="1565" max="1565" width="10.140625" style="864" customWidth="1"/>
    <col min="1566" max="1566" width="11.140625" style="864" customWidth="1"/>
    <col min="1567" max="1567" width="10.140625" style="864" customWidth="1"/>
    <col min="1568" max="1569" width="9.42578125" style="864" customWidth="1"/>
    <col min="1570" max="1570" width="10.28515625" style="864" customWidth="1"/>
    <col min="1571" max="1571" width="10.85546875" style="864" customWidth="1"/>
    <col min="1572" max="1572" width="9.5703125" style="864" customWidth="1"/>
    <col min="1573" max="1573" width="9.42578125" style="864" customWidth="1"/>
    <col min="1574" max="1574" width="8.7109375" style="864" customWidth="1"/>
    <col min="1575" max="1792" width="9.140625" style="864"/>
    <col min="1793" max="1793" width="15.5703125" style="864" customWidth="1"/>
    <col min="1794" max="1794" width="11.42578125" style="864" customWidth="1"/>
    <col min="1795" max="1795" width="10.28515625" style="864" customWidth="1"/>
    <col min="1796" max="1796" width="11" style="864" customWidth="1"/>
    <col min="1797" max="1797" width="10.85546875" style="864" customWidth="1"/>
    <col min="1798" max="1798" width="10.42578125" style="864" customWidth="1"/>
    <col min="1799" max="1799" width="11.5703125" style="864" customWidth="1"/>
    <col min="1800" max="1800" width="11.85546875" style="864" customWidth="1"/>
    <col min="1801" max="1801" width="11" style="864" customWidth="1"/>
    <col min="1802" max="1802" width="11.140625" style="864" customWidth="1"/>
    <col min="1803" max="1803" width="12.28515625" style="864" customWidth="1"/>
    <col min="1804" max="1804" width="11.42578125" style="864" customWidth="1"/>
    <col min="1805" max="1806" width="11.28515625" style="864" customWidth="1"/>
    <col min="1807" max="1808" width="10.85546875" style="864" customWidth="1"/>
    <col min="1809" max="1809" width="11.5703125" style="864" customWidth="1"/>
    <col min="1810" max="1810" width="10.42578125" style="864" customWidth="1"/>
    <col min="1811" max="1811" width="11.140625" style="864" customWidth="1"/>
    <col min="1812" max="1812" width="16.42578125" style="864" customWidth="1"/>
    <col min="1813" max="1813" width="12.7109375" style="864" customWidth="1"/>
    <col min="1814" max="1814" width="10.7109375" style="864" customWidth="1"/>
    <col min="1815" max="1815" width="11.42578125" style="864" customWidth="1"/>
    <col min="1816" max="1816" width="11.85546875" style="864" customWidth="1"/>
    <col min="1817" max="1817" width="10.5703125" style="864" customWidth="1"/>
    <col min="1818" max="1818" width="11.85546875" style="864" customWidth="1"/>
    <col min="1819" max="1819" width="11" style="864" customWidth="1"/>
    <col min="1820" max="1820" width="12.140625" style="864" customWidth="1"/>
    <col min="1821" max="1821" width="10.140625" style="864" customWidth="1"/>
    <col min="1822" max="1822" width="11.140625" style="864" customWidth="1"/>
    <col min="1823" max="1823" width="10.140625" style="864" customWidth="1"/>
    <col min="1824" max="1825" width="9.42578125" style="864" customWidth="1"/>
    <col min="1826" max="1826" width="10.28515625" style="864" customWidth="1"/>
    <col min="1827" max="1827" width="10.85546875" style="864" customWidth="1"/>
    <col min="1828" max="1828" width="9.5703125" style="864" customWidth="1"/>
    <col min="1829" max="1829" width="9.42578125" style="864" customWidth="1"/>
    <col min="1830" max="1830" width="8.7109375" style="864" customWidth="1"/>
    <col min="1831" max="2048" width="9.140625" style="864"/>
    <col min="2049" max="2049" width="15.5703125" style="864" customWidth="1"/>
    <col min="2050" max="2050" width="11.42578125" style="864" customWidth="1"/>
    <col min="2051" max="2051" width="10.28515625" style="864" customWidth="1"/>
    <col min="2052" max="2052" width="11" style="864" customWidth="1"/>
    <col min="2053" max="2053" width="10.85546875" style="864" customWidth="1"/>
    <col min="2054" max="2054" width="10.42578125" style="864" customWidth="1"/>
    <col min="2055" max="2055" width="11.5703125" style="864" customWidth="1"/>
    <col min="2056" max="2056" width="11.85546875" style="864" customWidth="1"/>
    <col min="2057" max="2057" width="11" style="864" customWidth="1"/>
    <col min="2058" max="2058" width="11.140625" style="864" customWidth="1"/>
    <col min="2059" max="2059" width="12.28515625" style="864" customWidth="1"/>
    <col min="2060" max="2060" width="11.42578125" style="864" customWidth="1"/>
    <col min="2061" max="2062" width="11.28515625" style="864" customWidth="1"/>
    <col min="2063" max="2064" width="10.85546875" style="864" customWidth="1"/>
    <col min="2065" max="2065" width="11.5703125" style="864" customWidth="1"/>
    <col min="2066" max="2066" width="10.42578125" style="864" customWidth="1"/>
    <col min="2067" max="2067" width="11.140625" style="864" customWidth="1"/>
    <col min="2068" max="2068" width="16.42578125" style="864" customWidth="1"/>
    <col min="2069" max="2069" width="12.7109375" style="864" customWidth="1"/>
    <col min="2070" max="2070" width="10.7109375" style="864" customWidth="1"/>
    <col min="2071" max="2071" width="11.42578125" style="864" customWidth="1"/>
    <col min="2072" max="2072" width="11.85546875" style="864" customWidth="1"/>
    <col min="2073" max="2073" width="10.5703125" style="864" customWidth="1"/>
    <col min="2074" max="2074" width="11.85546875" style="864" customWidth="1"/>
    <col min="2075" max="2075" width="11" style="864" customWidth="1"/>
    <col min="2076" max="2076" width="12.140625" style="864" customWidth="1"/>
    <col min="2077" max="2077" width="10.140625" style="864" customWidth="1"/>
    <col min="2078" max="2078" width="11.140625" style="864" customWidth="1"/>
    <col min="2079" max="2079" width="10.140625" style="864" customWidth="1"/>
    <col min="2080" max="2081" width="9.42578125" style="864" customWidth="1"/>
    <col min="2082" max="2082" width="10.28515625" style="864" customWidth="1"/>
    <col min="2083" max="2083" width="10.85546875" style="864" customWidth="1"/>
    <col min="2084" max="2084" width="9.5703125" style="864" customWidth="1"/>
    <col min="2085" max="2085" width="9.42578125" style="864" customWidth="1"/>
    <col min="2086" max="2086" width="8.7109375" style="864" customWidth="1"/>
    <col min="2087" max="2304" width="9.140625" style="864"/>
    <col min="2305" max="2305" width="15.5703125" style="864" customWidth="1"/>
    <col min="2306" max="2306" width="11.42578125" style="864" customWidth="1"/>
    <col min="2307" max="2307" width="10.28515625" style="864" customWidth="1"/>
    <col min="2308" max="2308" width="11" style="864" customWidth="1"/>
    <col min="2309" max="2309" width="10.85546875" style="864" customWidth="1"/>
    <col min="2310" max="2310" width="10.42578125" style="864" customWidth="1"/>
    <col min="2311" max="2311" width="11.5703125" style="864" customWidth="1"/>
    <col min="2312" max="2312" width="11.85546875" style="864" customWidth="1"/>
    <col min="2313" max="2313" width="11" style="864" customWidth="1"/>
    <col min="2314" max="2314" width="11.140625" style="864" customWidth="1"/>
    <col min="2315" max="2315" width="12.28515625" style="864" customWidth="1"/>
    <col min="2316" max="2316" width="11.42578125" style="864" customWidth="1"/>
    <col min="2317" max="2318" width="11.28515625" style="864" customWidth="1"/>
    <col min="2319" max="2320" width="10.85546875" style="864" customWidth="1"/>
    <col min="2321" max="2321" width="11.5703125" style="864" customWidth="1"/>
    <col min="2322" max="2322" width="10.42578125" style="864" customWidth="1"/>
    <col min="2323" max="2323" width="11.140625" style="864" customWidth="1"/>
    <col min="2324" max="2324" width="16.42578125" style="864" customWidth="1"/>
    <col min="2325" max="2325" width="12.7109375" style="864" customWidth="1"/>
    <col min="2326" max="2326" width="10.7109375" style="864" customWidth="1"/>
    <col min="2327" max="2327" width="11.42578125" style="864" customWidth="1"/>
    <col min="2328" max="2328" width="11.85546875" style="864" customWidth="1"/>
    <col min="2329" max="2329" width="10.5703125" style="864" customWidth="1"/>
    <col min="2330" max="2330" width="11.85546875" style="864" customWidth="1"/>
    <col min="2331" max="2331" width="11" style="864" customWidth="1"/>
    <col min="2332" max="2332" width="12.140625" style="864" customWidth="1"/>
    <col min="2333" max="2333" width="10.140625" style="864" customWidth="1"/>
    <col min="2334" max="2334" width="11.140625" style="864" customWidth="1"/>
    <col min="2335" max="2335" width="10.140625" style="864" customWidth="1"/>
    <col min="2336" max="2337" width="9.42578125" style="864" customWidth="1"/>
    <col min="2338" max="2338" width="10.28515625" style="864" customWidth="1"/>
    <col min="2339" max="2339" width="10.85546875" style="864" customWidth="1"/>
    <col min="2340" max="2340" width="9.5703125" style="864" customWidth="1"/>
    <col min="2341" max="2341" width="9.42578125" style="864" customWidth="1"/>
    <col min="2342" max="2342" width="8.7109375" style="864" customWidth="1"/>
    <col min="2343" max="2560" width="9.140625" style="864"/>
    <col min="2561" max="2561" width="15.5703125" style="864" customWidth="1"/>
    <col min="2562" max="2562" width="11.42578125" style="864" customWidth="1"/>
    <col min="2563" max="2563" width="10.28515625" style="864" customWidth="1"/>
    <col min="2564" max="2564" width="11" style="864" customWidth="1"/>
    <col min="2565" max="2565" width="10.85546875" style="864" customWidth="1"/>
    <col min="2566" max="2566" width="10.42578125" style="864" customWidth="1"/>
    <col min="2567" max="2567" width="11.5703125" style="864" customWidth="1"/>
    <col min="2568" max="2568" width="11.85546875" style="864" customWidth="1"/>
    <col min="2569" max="2569" width="11" style="864" customWidth="1"/>
    <col min="2570" max="2570" width="11.140625" style="864" customWidth="1"/>
    <col min="2571" max="2571" width="12.28515625" style="864" customWidth="1"/>
    <col min="2572" max="2572" width="11.42578125" style="864" customWidth="1"/>
    <col min="2573" max="2574" width="11.28515625" style="864" customWidth="1"/>
    <col min="2575" max="2576" width="10.85546875" style="864" customWidth="1"/>
    <col min="2577" max="2577" width="11.5703125" style="864" customWidth="1"/>
    <col min="2578" max="2578" width="10.42578125" style="864" customWidth="1"/>
    <col min="2579" max="2579" width="11.140625" style="864" customWidth="1"/>
    <col min="2580" max="2580" width="16.42578125" style="864" customWidth="1"/>
    <col min="2581" max="2581" width="12.7109375" style="864" customWidth="1"/>
    <col min="2582" max="2582" width="10.7109375" style="864" customWidth="1"/>
    <col min="2583" max="2583" width="11.42578125" style="864" customWidth="1"/>
    <col min="2584" max="2584" width="11.85546875" style="864" customWidth="1"/>
    <col min="2585" max="2585" width="10.5703125" style="864" customWidth="1"/>
    <col min="2586" max="2586" width="11.85546875" style="864" customWidth="1"/>
    <col min="2587" max="2587" width="11" style="864" customWidth="1"/>
    <col min="2588" max="2588" width="12.140625" style="864" customWidth="1"/>
    <col min="2589" max="2589" width="10.140625" style="864" customWidth="1"/>
    <col min="2590" max="2590" width="11.140625" style="864" customWidth="1"/>
    <col min="2591" max="2591" width="10.140625" style="864" customWidth="1"/>
    <col min="2592" max="2593" width="9.42578125" style="864" customWidth="1"/>
    <col min="2594" max="2594" width="10.28515625" style="864" customWidth="1"/>
    <col min="2595" max="2595" width="10.85546875" style="864" customWidth="1"/>
    <col min="2596" max="2596" width="9.5703125" style="864" customWidth="1"/>
    <col min="2597" max="2597" width="9.42578125" style="864" customWidth="1"/>
    <col min="2598" max="2598" width="8.7109375" style="864" customWidth="1"/>
    <col min="2599" max="2816" width="9.140625" style="864"/>
    <col min="2817" max="2817" width="15.5703125" style="864" customWidth="1"/>
    <col min="2818" max="2818" width="11.42578125" style="864" customWidth="1"/>
    <col min="2819" max="2819" width="10.28515625" style="864" customWidth="1"/>
    <col min="2820" max="2820" width="11" style="864" customWidth="1"/>
    <col min="2821" max="2821" width="10.85546875" style="864" customWidth="1"/>
    <col min="2822" max="2822" width="10.42578125" style="864" customWidth="1"/>
    <col min="2823" max="2823" width="11.5703125" style="864" customWidth="1"/>
    <col min="2824" max="2824" width="11.85546875" style="864" customWidth="1"/>
    <col min="2825" max="2825" width="11" style="864" customWidth="1"/>
    <col min="2826" max="2826" width="11.140625" style="864" customWidth="1"/>
    <col min="2827" max="2827" width="12.28515625" style="864" customWidth="1"/>
    <col min="2828" max="2828" width="11.42578125" style="864" customWidth="1"/>
    <col min="2829" max="2830" width="11.28515625" style="864" customWidth="1"/>
    <col min="2831" max="2832" width="10.85546875" style="864" customWidth="1"/>
    <col min="2833" max="2833" width="11.5703125" style="864" customWidth="1"/>
    <col min="2834" max="2834" width="10.42578125" style="864" customWidth="1"/>
    <col min="2835" max="2835" width="11.140625" style="864" customWidth="1"/>
    <col min="2836" max="2836" width="16.42578125" style="864" customWidth="1"/>
    <col min="2837" max="2837" width="12.7109375" style="864" customWidth="1"/>
    <col min="2838" max="2838" width="10.7109375" style="864" customWidth="1"/>
    <col min="2839" max="2839" width="11.42578125" style="864" customWidth="1"/>
    <col min="2840" max="2840" width="11.85546875" style="864" customWidth="1"/>
    <col min="2841" max="2841" width="10.5703125" style="864" customWidth="1"/>
    <col min="2842" max="2842" width="11.85546875" style="864" customWidth="1"/>
    <col min="2843" max="2843" width="11" style="864" customWidth="1"/>
    <col min="2844" max="2844" width="12.140625" style="864" customWidth="1"/>
    <col min="2845" max="2845" width="10.140625" style="864" customWidth="1"/>
    <col min="2846" max="2846" width="11.140625" style="864" customWidth="1"/>
    <col min="2847" max="2847" width="10.140625" style="864" customWidth="1"/>
    <col min="2848" max="2849" width="9.42578125" style="864" customWidth="1"/>
    <col min="2850" max="2850" width="10.28515625" style="864" customWidth="1"/>
    <col min="2851" max="2851" width="10.85546875" style="864" customWidth="1"/>
    <col min="2852" max="2852" width="9.5703125" style="864" customWidth="1"/>
    <col min="2853" max="2853" width="9.42578125" style="864" customWidth="1"/>
    <col min="2854" max="2854" width="8.7109375" style="864" customWidth="1"/>
    <col min="2855" max="3072" width="9.140625" style="864"/>
    <col min="3073" max="3073" width="15.5703125" style="864" customWidth="1"/>
    <col min="3074" max="3074" width="11.42578125" style="864" customWidth="1"/>
    <col min="3075" max="3075" width="10.28515625" style="864" customWidth="1"/>
    <col min="3076" max="3076" width="11" style="864" customWidth="1"/>
    <col min="3077" max="3077" width="10.85546875" style="864" customWidth="1"/>
    <col min="3078" max="3078" width="10.42578125" style="864" customWidth="1"/>
    <col min="3079" max="3079" width="11.5703125" style="864" customWidth="1"/>
    <col min="3080" max="3080" width="11.85546875" style="864" customWidth="1"/>
    <col min="3081" max="3081" width="11" style="864" customWidth="1"/>
    <col min="3082" max="3082" width="11.140625" style="864" customWidth="1"/>
    <col min="3083" max="3083" width="12.28515625" style="864" customWidth="1"/>
    <col min="3084" max="3084" width="11.42578125" style="864" customWidth="1"/>
    <col min="3085" max="3086" width="11.28515625" style="864" customWidth="1"/>
    <col min="3087" max="3088" width="10.85546875" style="864" customWidth="1"/>
    <col min="3089" max="3089" width="11.5703125" style="864" customWidth="1"/>
    <col min="3090" max="3090" width="10.42578125" style="864" customWidth="1"/>
    <col min="3091" max="3091" width="11.140625" style="864" customWidth="1"/>
    <col min="3092" max="3092" width="16.42578125" style="864" customWidth="1"/>
    <col min="3093" max="3093" width="12.7109375" style="864" customWidth="1"/>
    <col min="3094" max="3094" width="10.7109375" style="864" customWidth="1"/>
    <col min="3095" max="3095" width="11.42578125" style="864" customWidth="1"/>
    <col min="3096" max="3096" width="11.85546875" style="864" customWidth="1"/>
    <col min="3097" max="3097" width="10.5703125" style="864" customWidth="1"/>
    <col min="3098" max="3098" width="11.85546875" style="864" customWidth="1"/>
    <col min="3099" max="3099" width="11" style="864" customWidth="1"/>
    <col min="3100" max="3100" width="12.140625" style="864" customWidth="1"/>
    <col min="3101" max="3101" width="10.140625" style="864" customWidth="1"/>
    <col min="3102" max="3102" width="11.140625" style="864" customWidth="1"/>
    <col min="3103" max="3103" width="10.140625" style="864" customWidth="1"/>
    <col min="3104" max="3105" width="9.42578125" style="864" customWidth="1"/>
    <col min="3106" max="3106" width="10.28515625" style="864" customWidth="1"/>
    <col min="3107" max="3107" width="10.85546875" style="864" customWidth="1"/>
    <col min="3108" max="3108" width="9.5703125" style="864" customWidth="1"/>
    <col min="3109" max="3109" width="9.42578125" style="864" customWidth="1"/>
    <col min="3110" max="3110" width="8.7109375" style="864" customWidth="1"/>
    <col min="3111" max="3328" width="9.140625" style="864"/>
    <col min="3329" max="3329" width="15.5703125" style="864" customWidth="1"/>
    <col min="3330" max="3330" width="11.42578125" style="864" customWidth="1"/>
    <col min="3331" max="3331" width="10.28515625" style="864" customWidth="1"/>
    <col min="3332" max="3332" width="11" style="864" customWidth="1"/>
    <col min="3333" max="3333" width="10.85546875" style="864" customWidth="1"/>
    <col min="3334" max="3334" width="10.42578125" style="864" customWidth="1"/>
    <col min="3335" max="3335" width="11.5703125" style="864" customWidth="1"/>
    <col min="3336" max="3336" width="11.85546875" style="864" customWidth="1"/>
    <col min="3337" max="3337" width="11" style="864" customWidth="1"/>
    <col min="3338" max="3338" width="11.140625" style="864" customWidth="1"/>
    <col min="3339" max="3339" width="12.28515625" style="864" customWidth="1"/>
    <col min="3340" max="3340" width="11.42578125" style="864" customWidth="1"/>
    <col min="3341" max="3342" width="11.28515625" style="864" customWidth="1"/>
    <col min="3343" max="3344" width="10.85546875" style="864" customWidth="1"/>
    <col min="3345" max="3345" width="11.5703125" style="864" customWidth="1"/>
    <col min="3346" max="3346" width="10.42578125" style="864" customWidth="1"/>
    <col min="3347" max="3347" width="11.140625" style="864" customWidth="1"/>
    <col min="3348" max="3348" width="16.42578125" style="864" customWidth="1"/>
    <col min="3349" max="3349" width="12.7109375" style="864" customWidth="1"/>
    <col min="3350" max="3350" width="10.7109375" style="864" customWidth="1"/>
    <col min="3351" max="3351" width="11.42578125" style="864" customWidth="1"/>
    <col min="3352" max="3352" width="11.85546875" style="864" customWidth="1"/>
    <col min="3353" max="3353" width="10.5703125" style="864" customWidth="1"/>
    <col min="3354" max="3354" width="11.85546875" style="864" customWidth="1"/>
    <col min="3355" max="3355" width="11" style="864" customWidth="1"/>
    <col min="3356" max="3356" width="12.140625" style="864" customWidth="1"/>
    <col min="3357" max="3357" width="10.140625" style="864" customWidth="1"/>
    <col min="3358" max="3358" width="11.140625" style="864" customWidth="1"/>
    <col min="3359" max="3359" width="10.140625" style="864" customWidth="1"/>
    <col min="3360" max="3361" width="9.42578125" style="864" customWidth="1"/>
    <col min="3362" max="3362" width="10.28515625" style="864" customWidth="1"/>
    <col min="3363" max="3363" width="10.85546875" style="864" customWidth="1"/>
    <col min="3364" max="3364" width="9.5703125" style="864" customWidth="1"/>
    <col min="3365" max="3365" width="9.42578125" style="864" customWidth="1"/>
    <col min="3366" max="3366" width="8.7109375" style="864" customWidth="1"/>
    <col min="3367" max="3584" width="9.140625" style="864"/>
    <col min="3585" max="3585" width="15.5703125" style="864" customWidth="1"/>
    <col min="3586" max="3586" width="11.42578125" style="864" customWidth="1"/>
    <col min="3587" max="3587" width="10.28515625" style="864" customWidth="1"/>
    <col min="3588" max="3588" width="11" style="864" customWidth="1"/>
    <col min="3589" max="3589" width="10.85546875" style="864" customWidth="1"/>
    <col min="3590" max="3590" width="10.42578125" style="864" customWidth="1"/>
    <col min="3591" max="3591" width="11.5703125" style="864" customWidth="1"/>
    <col min="3592" max="3592" width="11.85546875" style="864" customWidth="1"/>
    <col min="3593" max="3593" width="11" style="864" customWidth="1"/>
    <col min="3594" max="3594" width="11.140625" style="864" customWidth="1"/>
    <col min="3595" max="3595" width="12.28515625" style="864" customWidth="1"/>
    <col min="3596" max="3596" width="11.42578125" style="864" customWidth="1"/>
    <col min="3597" max="3598" width="11.28515625" style="864" customWidth="1"/>
    <col min="3599" max="3600" width="10.85546875" style="864" customWidth="1"/>
    <col min="3601" max="3601" width="11.5703125" style="864" customWidth="1"/>
    <col min="3602" max="3602" width="10.42578125" style="864" customWidth="1"/>
    <col min="3603" max="3603" width="11.140625" style="864" customWidth="1"/>
    <col min="3604" max="3604" width="16.42578125" style="864" customWidth="1"/>
    <col min="3605" max="3605" width="12.7109375" style="864" customWidth="1"/>
    <col min="3606" max="3606" width="10.7109375" style="864" customWidth="1"/>
    <col min="3607" max="3607" width="11.42578125" style="864" customWidth="1"/>
    <col min="3608" max="3608" width="11.85546875" style="864" customWidth="1"/>
    <col min="3609" max="3609" width="10.5703125" style="864" customWidth="1"/>
    <col min="3610" max="3610" width="11.85546875" style="864" customWidth="1"/>
    <col min="3611" max="3611" width="11" style="864" customWidth="1"/>
    <col min="3612" max="3612" width="12.140625" style="864" customWidth="1"/>
    <col min="3613" max="3613" width="10.140625" style="864" customWidth="1"/>
    <col min="3614" max="3614" width="11.140625" style="864" customWidth="1"/>
    <col min="3615" max="3615" width="10.140625" style="864" customWidth="1"/>
    <col min="3616" max="3617" width="9.42578125" style="864" customWidth="1"/>
    <col min="3618" max="3618" width="10.28515625" style="864" customWidth="1"/>
    <col min="3619" max="3619" width="10.85546875" style="864" customWidth="1"/>
    <col min="3620" max="3620" width="9.5703125" style="864" customWidth="1"/>
    <col min="3621" max="3621" width="9.42578125" style="864" customWidth="1"/>
    <col min="3622" max="3622" width="8.7109375" style="864" customWidth="1"/>
    <col min="3623" max="3840" width="9.140625" style="864"/>
    <col min="3841" max="3841" width="15.5703125" style="864" customWidth="1"/>
    <col min="3842" max="3842" width="11.42578125" style="864" customWidth="1"/>
    <col min="3843" max="3843" width="10.28515625" style="864" customWidth="1"/>
    <col min="3844" max="3844" width="11" style="864" customWidth="1"/>
    <col min="3845" max="3845" width="10.85546875" style="864" customWidth="1"/>
    <col min="3846" max="3846" width="10.42578125" style="864" customWidth="1"/>
    <col min="3847" max="3847" width="11.5703125" style="864" customWidth="1"/>
    <col min="3848" max="3848" width="11.85546875" style="864" customWidth="1"/>
    <col min="3849" max="3849" width="11" style="864" customWidth="1"/>
    <col min="3850" max="3850" width="11.140625" style="864" customWidth="1"/>
    <col min="3851" max="3851" width="12.28515625" style="864" customWidth="1"/>
    <col min="3852" max="3852" width="11.42578125" style="864" customWidth="1"/>
    <col min="3853" max="3854" width="11.28515625" style="864" customWidth="1"/>
    <col min="3855" max="3856" width="10.85546875" style="864" customWidth="1"/>
    <col min="3857" max="3857" width="11.5703125" style="864" customWidth="1"/>
    <col min="3858" max="3858" width="10.42578125" style="864" customWidth="1"/>
    <col min="3859" max="3859" width="11.140625" style="864" customWidth="1"/>
    <col min="3860" max="3860" width="16.42578125" style="864" customWidth="1"/>
    <col min="3861" max="3861" width="12.7109375" style="864" customWidth="1"/>
    <col min="3862" max="3862" width="10.7109375" style="864" customWidth="1"/>
    <col min="3863" max="3863" width="11.42578125" style="864" customWidth="1"/>
    <col min="3864" max="3864" width="11.85546875" style="864" customWidth="1"/>
    <col min="3865" max="3865" width="10.5703125" style="864" customWidth="1"/>
    <col min="3866" max="3866" width="11.85546875" style="864" customWidth="1"/>
    <col min="3867" max="3867" width="11" style="864" customWidth="1"/>
    <col min="3868" max="3868" width="12.140625" style="864" customWidth="1"/>
    <col min="3869" max="3869" width="10.140625" style="864" customWidth="1"/>
    <col min="3870" max="3870" width="11.140625" style="864" customWidth="1"/>
    <col min="3871" max="3871" width="10.140625" style="864" customWidth="1"/>
    <col min="3872" max="3873" width="9.42578125" style="864" customWidth="1"/>
    <col min="3874" max="3874" width="10.28515625" style="864" customWidth="1"/>
    <col min="3875" max="3875" width="10.85546875" style="864" customWidth="1"/>
    <col min="3876" max="3876" width="9.5703125" style="864" customWidth="1"/>
    <col min="3877" max="3877" width="9.42578125" style="864" customWidth="1"/>
    <col min="3878" max="3878" width="8.7109375" style="864" customWidth="1"/>
    <col min="3879" max="4096" width="9.140625" style="864"/>
    <col min="4097" max="4097" width="15.5703125" style="864" customWidth="1"/>
    <col min="4098" max="4098" width="11.42578125" style="864" customWidth="1"/>
    <col min="4099" max="4099" width="10.28515625" style="864" customWidth="1"/>
    <col min="4100" max="4100" width="11" style="864" customWidth="1"/>
    <col min="4101" max="4101" width="10.85546875" style="864" customWidth="1"/>
    <col min="4102" max="4102" width="10.42578125" style="864" customWidth="1"/>
    <col min="4103" max="4103" width="11.5703125" style="864" customWidth="1"/>
    <col min="4104" max="4104" width="11.85546875" style="864" customWidth="1"/>
    <col min="4105" max="4105" width="11" style="864" customWidth="1"/>
    <col min="4106" max="4106" width="11.140625" style="864" customWidth="1"/>
    <col min="4107" max="4107" width="12.28515625" style="864" customWidth="1"/>
    <col min="4108" max="4108" width="11.42578125" style="864" customWidth="1"/>
    <col min="4109" max="4110" width="11.28515625" style="864" customWidth="1"/>
    <col min="4111" max="4112" width="10.85546875" style="864" customWidth="1"/>
    <col min="4113" max="4113" width="11.5703125" style="864" customWidth="1"/>
    <col min="4114" max="4114" width="10.42578125" style="864" customWidth="1"/>
    <col min="4115" max="4115" width="11.140625" style="864" customWidth="1"/>
    <col min="4116" max="4116" width="16.42578125" style="864" customWidth="1"/>
    <col min="4117" max="4117" width="12.7109375" style="864" customWidth="1"/>
    <col min="4118" max="4118" width="10.7109375" style="864" customWidth="1"/>
    <col min="4119" max="4119" width="11.42578125" style="864" customWidth="1"/>
    <col min="4120" max="4120" width="11.85546875" style="864" customWidth="1"/>
    <col min="4121" max="4121" width="10.5703125" style="864" customWidth="1"/>
    <col min="4122" max="4122" width="11.85546875" style="864" customWidth="1"/>
    <col min="4123" max="4123" width="11" style="864" customWidth="1"/>
    <col min="4124" max="4124" width="12.140625" style="864" customWidth="1"/>
    <col min="4125" max="4125" width="10.140625" style="864" customWidth="1"/>
    <col min="4126" max="4126" width="11.140625" style="864" customWidth="1"/>
    <col min="4127" max="4127" width="10.140625" style="864" customWidth="1"/>
    <col min="4128" max="4129" width="9.42578125" style="864" customWidth="1"/>
    <col min="4130" max="4130" width="10.28515625" style="864" customWidth="1"/>
    <col min="4131" max="4131" width="10.85546875" style="864" customWidth="1"/>
    <col min="4132" max="4132" width="9.5703125" style="864" customWidth="1"/>
    <col min="4133" max="4133" width="9.42578125" style="864" customWidth="1"/>
    <col min="4134" max="4134" width="8.7109375" style="864" customWidth="1"/>
    <col min="4135" max="4352" width="9.140625" style="864"/>
    <col min="4353" max="4353" width="15.5703125" style="864" customWidth="1"/>
    <col min="4354" max="4354" width="11.42578125" style="864" customWidth="1"/>
    <col min="4355" max="4355" width="10.28515625" style="864" customWidth="1"/>
    <col min="4356" max="4356" width="11" style="864" customWidth="1"/>
    <col min="4357" max="4357" width="10.85546875" style="864" customWidth="1"/>
    <col min="4358" max="4358" width="10.42578125" style="864" customWidth="1"/>
    <col min="4359" max="4359" width="11.5703125" style="864" customWidth="1"/>
    <col min="4360" max="4360" width="11.85546875" style="864" customWidth="1"/>
    <col min="4361" max="4361" width="11" style="864" customWidth="1"/>
    <col min="4362" max="4362" width="11.140625" style="864" customWidth="1"/>
    <col min="4363" max="4363" width="12.28515625" style="864" customWidth="1"/>
    <col min="4364" max="4364" width="11.42578125" style="864" customWidth="1"/>
    <col min="4365" max="4366" width="11.28515625" style="864" customWidth="1"/>
    <col min="4367" max="4368" width="10.85546875" style="864" customWidth="1"/>
    <col min="4369" max="4369" width="11.5703125" style="864" customWidth="1"/>
    <col min="4370" max="4370" width="10.42578125" style="864" customWidth="1"/>
    <col min="4371" max="4371" width="11.140625" style="864" customWidth="1"/>
    <col min="4372" max="4372" width="16.42578125" style="864" customWidth="1"/>
    <col min="4373" max="4373" width="12.7109375" style="864" customWidth="1"/>
    <col min="4374" max="4374" width="10.7109375" style="864" customWidth="1"/>
    <col min="4375" max="4375" width="11.42578125" style="864" customWidth="1"/>
    <col min="4376" max="4376" width="11.85546875" style="864" customWidth="1"/>
    <col min="4377" max="4377" width="10.5703125" style="864" customWidth="1"/>
    <col min="4378" max="4378" width="11.85546875" style="864" customWidth="1"/>
    <col min="4379" max="4379" width="11" style="864" customWidth="1"/>
    <col min="4380" max="4380" width="12.140625" style="864" customWidth="1"/>
    <col min="4381" max="4381" width="10.140625" style="864" customWidth="1"/>
    <col min="4382" max="4382" width="11.140625" style="864" customWidth="1"/>
    <col min="4383" max="4383" width="10.140625" style="864" customWidth="1"/>
    <col min="4384" max="4385" width="9.42578125" style="864" customWidth="1"/>
    <col min="4386" max="4386" width="10.28515625" style="864" customWidth="1"/>
    <col min="4387" max="4387" width="10.85546875" style="864" customWidth="1"/>
    <col min="4388" max="4388" width="9.5703125" style="864" customWidth="1"/>
    <col min="4389" max="4389" width="9.42578125" style="864" customWidth="1"/>
    <col min="4390" max="4390" width="8.7109375" style="864" customWidth="1"/>
    <col min="4391" max="4608" width="9.140625" style="864"/>
    <col min="4609" max="4609" width="15.5703125" style="864" customWidth="1"/>
    <col min="4610" max="4610" width="11.42578125" style="864" customWidth="1"/>
    <col min="4611" max="4611" width="10.28515625" style="864" customWidth="1"/>
    <col min="4612" max="4612" width="11" style="864" customWidth="1"/>
    <col min="4613" max="4613" width="10.85546875" style="864" customWidth="1"/>
    <col min="4614" max="4614" width="10.42578125" style="864" customWidth="1"/>
    <col min="4615" max="4615" width="11.5703125" style="864" customWidth="1"/>
    <col min="4616" max="4616" width="11.85546875" style="864" customWidth="1"/>
    <col min="4617" max="4617" width="11" style="864" customWidth="1"/>
    <col min="4618" max="4618" width="11.140625" style="864" customWidth="1"/>
    <col min="4619" max="4619" width="12.28515625" style="864" customWidth="1"/>
    <col min="4620" max="4620" width="11.42578125" style="864" customWidth="1"/>
    <col min="4621" max="4622" width="11.28515625" style="864" customWidth="1"/>
    <col min="4623" max="4624" width="10.85546875" style="864" customWidth="1"/>
    <col min="4625" max="4625" width="11.5703125" style="864" customWidth="1"/>
    <col min="4626" max="4626" width="10.42578125" style="864" customWidth="1"/>
    <col min="4627" max="4627" width="11.140625" style="864" customWidth="1"/>
    <col min="4628" max="4628" width="16.42578125" style="864" customWidth="1"/>
    <col min="4629" max="4629" width="12.7109375" style="864" customWidth="1"/>
    <col min="4630" max="4630" width="10.7109375" style="864" customWidth="1"/>
    <col min="4631" max="4631" width="11.42578125" style="864" customWidth="1"/>
    <col min="4632" max="4632" width="11.85546875" style="864" customWidth="1"/>
    <col min="4633" max="4633" width="10.5703125" style="864" customWidth="1"/>
    <col min="4634" max="4634" width="11.85546875" style="864" customWidth="1"/>
    <col min="4635" max="4635" width="11" style="864" customWidth="1"/>
    <col min="4636" max="4636" width="12.140625" style="864" customWidth="1"/>
    <col min="4637" max="4637" width="10.140625" style="864" customWidth="1"/>
    <col min="4638" max="4638" width="11.140625" style="864" customWidth="1"/>
    <col min="4639" max="4639" width="10.140625" style="864" customWidth="1"/>
    <col min="4640" max="4641" width="9.42578125" style="864" customWidth="1"/>
    <col min="4642" max="4642" width="10.28515625" style="864" customWidth="1"/>
    <col min="4643" max="4643" width="10.85546875" style="864" customWidth="1"/>
    <col min="4644" max="4644" width="9.5703125" style="864" customWidth="1"/>
    <col min="4645" max="4645" width="9.42578125" style="864" customWidth="1"/>
    <col min="4646" max="4646" width="8.7109375" style="864" customWidth="1"/>
    <col min="4647" max="4864" width="9.140625" style="864"/>
    <col min="4865" max="4865" width="15.5703125" style="864" customWidth="1"/>
    <col min="4866" max="4866" width="11.42578125" style="864" customWidth="1"/>
    <col min="4867" max="4867" width="10.28515625" style="864" customWidth="1"/>
    <col min="4868" max="4868" width="11" style="864" customWidth="1"/>
    <col min="4869" max="4869" width="10.85546875" style="864" customWidth="1"/>
    <col min="4870" max="4870" width="10.42578125" style="864" customWidth="1"/>
    <col min="4871" max="4871" width="11.5703125" style="864" customWidth="1"/>
    <col min="4872" max="4872" width="11.85546875" style="864" customWidth="1"/>
    <col min="4873" max="4873" width="11" style="864" customWidth="1"/>
    <col min="4874" max="4874" width="11.140625" style="864" customWidth="1"/>
    <col min="4875" max="4875" width="12.28515625" style="864" customWidth="1"/>
    <col min="4876" max="4876" width="11.42578125" style="864" customWidth="1"/>
    <col min="4877" max="4878" width="11.28515625" style="864" customWidth="1"/>
    <col min="4879" max="4880" width="10.85546875" style="864" customWidth="1"/>
    <col min="4881" max="4881" width="11.5703125" style="864" customWidth="1"/>
    <col min="4882" max="4882" width="10.42578125" style="864" customWidth="1"/>
    <col min="4883" max="4883" width="11.140625" style="864" customWidth="1"/>
    <col min="4884" max="4884" width="16.42578125" style="864" customWidth="1"/>
    <col min="4885" max="4885" width="12.7109375" style="864" customWidth="1"/>
    <col min="4886" max="4886" width="10.7109375" style="864" customWidth="1"/>
    <col min="4887" max="4887" width="11.42578125" style="864" customWidth="1"/>
    <col min="4888" max="4888" width="11.85546875" style="864" customWidth="1"/>
    <col min="4889" max="4889" width="10.5703125" style="864" customWidth="1"/>
    <col min="4890" max="4890" width="11.85546875" style="864" customWidth="1"/>
    <col min="4891" max="4891" width="11" style="864" customWidth="1"/>
    <col min="4892" max="4892" width="12.140625" style="864" customWidth="1"/>
    <col min="4893" max="4893" width="10.140625" style="864" customWidth="1"/>
    <col min="4894" max="4894" width="11.140625" style="864" customWidth="1"/>
    <col min="4895" max="4895" width="10.140625" style="864" customWidth="1"/>
    <col min="4896" max="4897" width="9.42578125" style="864" customWidth="1"/>
    <col min="4898" max="4898" width="10.28515625" style="864" customWidth="1"/>
    <col min="4899" max="4899" width="10.85546875" style="864" customWidth="1"/>
    <col min="4900" max="4900" width="9.5703125" style="864" customWidth="1"/>
    <col min="4901" max="4901" width="9.42578125" style="864" customWidth="1"/>
    <col min="4902" max="4902" width="8.7109375" style="864" customWidth="1"/>
    <col min="4903" max="5120" width="9.140625" style="864"/>
    <col min="5121" max="5121" width="15.5703125" style="864" customWidth="1"/>
    <col min="5122" max="5122" width="11.42578125" style="864" customWidth="1"/>
    <col min="5123" max="5123" width="10.28515625" style="864" customWidth="1"/>
    <col min="5124" max="5124" width="11" style="864" customWidth="1"/>
    <col min="5125" max="5125" width="10.85546875" style="864" customWidth="1"/>
    <col min="5126" max="5126" width="10.42578125" style="864" customWidth="1"/>
    <col min="5127" max="5127" width="11.5703125" style="864" customWidth="1"/>
    <col min="5128" max="5128" width="11.85546875" style="864" customWidth="1"/>
    <col min="5129" max="5129" width="11" style="864" customWidth="1"/>
    <col min="5130" max="5130" width="11.140625" style="864" customWidth="1"/>
    <col min="5131" max="5131" width="12.28515625" style="864" customWidth="1"/>
    <col min="5132" max="5132" width="11.42578125" style="864" customWidth="1"/>
    <col min="5133" max="5134" width="11.28515625" style="864" customWidth="1"/>
    <col min="5135" max="5136" width="10.85546875" style="864" customWidth="1"/>
    <col min="5137" max="5137" width="11.5703125" style="864" customWidth="1"/>
    <col min="5138" max="5138" width="10.42578125" style="864" customWidth="1"/>
    <col min="5139" max="5139" width="11.140625" style="864" customWidth="1"/>
    <col min="5140" max="5140" width="16.42578125" style="864" customWidth="1"/>
    <col min="5141" max="5141" width="12.7109375" style="864" customWidth="1"/>
    <col min="5142" max="5142" width="10.7109375" style="864" customWidth="1"/>
    <col min="5143" max="5143" width="11.42578125" style="864" customWidth="1"/>
    <col min="5144" max="5144" width="11.85546875" style="864" customWidth="1"/>
    <col min="5145" max="5145" width="10.5703125" style="864" customWidth="1"/>
    <col min="5146" max="5146" width="11.85546875" style="864" customWidth="1"/>
    <col min="5147" max="5147" width="11" style="864" customWidth="1"/>
    <col min="5148" max="5148" width="12.140625" style="864" customWidth="1"/>
    <col min="5149" max="5149" width="10.140625" style="864" customWidth="1"/>
    <col min="5150" max="5150" width="11.140625" style="864" customWidth="1"/>
    <col min="5151" max="5151" width="10.140625" style="864" customWidth="1"/>
    <col min="5152" max="5153" width="9.42578125" style="864" customWidth="1"/>
    <col min="5154" max="5154" width="10.28515625" style="864" customWidth="1"/>
    <col min="5155" max="5155" width="10.85546875" style="864" customWidth="1"/>
    <col min="5156" max="5156" width="9.5703125" style="864" customWidth="1"/>
    <col min="5157" max="5157" width="9.42578125" style="864" customWidth="1"/>
    <col min="5158" max="5158" width="8.7109375" style="864" customWidth="1"/>
    <col min="5159" max="5376" width="9.140625" style="864"/>
    <col min="5377" max="5377" width="15.5703125" style="864" customWidth="1"/>
    <col min="5378" max="5378" width="11.42578125" style="864" customWidth="1"/>
    <col min="5379" max="5379" width="10.28515625" style="864" customWidth="1"/>
    <col min="5380" max="5380" width="11" style="864" customWidth="1"/>
    <col min="5381" max="5381" width="10.85546875" style="864" customWidth="1"/>
    <col min="5382" max="5382" width="10.42578125" style="864" customWidth="1"/>
    <col min="5383" max="5383" width="11.5703125" style="864" customWidth="1"/>
    <col min="5384" max="5384" width="11.85546875" style="864" customWidth="1"/>
    <col min="5385" max="5385" width="11" style="864" customWidth="1"/>
    <col min="5386" max="5386" width="11.140625" style="864" customWidth="1"/>
    <col min="5387" max="5387" width="12.28515625" style="864" customWidth="1"/>
    <col min="5388" max="5388" width="11.42578125" style="864" customWidth="1"/>
    <col min="5389" max="5390" width="11.28515625" style="864" customWidth="1"/>
    <col min="5391" max="5392" width="10.85546875" style="864" customWidth="1"/>
    <col min="5393" max="5393" width="11.5703125" style="864" customWidth="1"/>
    <col min="5394" max="5394" width="10.42578125" style="864" customWidth="1"/>
    <col min="5395" max="5395" width="11.140625" style="864" customWidth="1"/>
    <col min="5396" max="5396" width="16.42578125" style="864" customWidth="1"/>
    <col min="5397" max="5397" width="12.7109375" style="864" customWidth="1"/>
    <col min="5398" max="5398" width="10.7109375" style="864" customWidth="1"/>
    <col min="5399" max="5399" width="11.42578125" style="864" customWidth="1"/>
    <col min="5400" max="5400" width="11.85546875" style="864" customWidth="1"/>
    <col min="5401" max="5401" width="10.5703125" style="864" customWidth="1"/>
    <col min="5402" max="5402" width="11.85546875" style="864" customWidth="1"/>
    <col min="5403" max="5403" width="11" style="864" customWidth="1"/>
    <col min="5404" max="5404" width="12.140625" style="864" customWidth="1"/>
    <col min="5405" max="5405" width="10.140625" style="864" customWidth="1"/>
    <col min="5406" max="5406" width="11.140625" style="864" customWidth="1"/>
    <col min="5407" max="5407" width="10.140625" style="864" customWidth="1"/>
    <col min="5408" max="5409" width="9.42578125" style="864" customWidth="1"/>
    <col min="5410" max="5410" width="10.28515625" style="864" customWidth="1"/>
    <col min="5411" max="5411" width="10.85546875" style="864" customWidth="1"/>
    <col min="5412" max="5412" width="9.5703125" style="864" customWidth="1"/>
    <col min="5413" max="5413" width="9.42578125" style="864" customWidth="1"/>
    <col min="5414" max="5414" width="8.7109375" style="864" customWidth="1"/>
    <col min="5415" max="5632" width="9.140625" style="864"/>
    <col min="5633" max="5633" width="15.5703125" style="864" customWidth="1"/>
    <col min="5634" max="5634" width="11.42578125" style="864" customWidth="1"/>
    <col min="5635" max="5635" width="10.28515625" style="864" customWidth="1"/>
    <col min="5636" max="5636" width="11" style="864" customWidth="1"/>
    <col min="5637" max="5637" width="10.85546875" style="864" customWidth="1"/>
    <col min="5638" max="5638" width="10.42578125" style="864" customWidth="1"/>
    <col min="5639" max="5639" width="11.5703125" style="864" customWidth="1"/>
    <col min="5640" max="5640" width="11.85546875" style="864" customWidth="1"/>
    <col min="5641" max="5641" width="11" style="864" customWidth="1"/>
    <col min="5642" max="5642" width="11.140625" style="864" customWidth="1"/>
    <col min="5643" max="5643" width="12.28515625" style="864" customWidth="1"/>
    <col min="5644" max="5644" width="11.42578125" style="864" customWidth="1"/>
    <col min="5645" max="5646" width="11.28515625" style="864" customWidth="1"/>
    <col min="5647" max="5648" width="10.85546875" style="864" customWidth="1"/>
    <col min="5649" max="5649" width="11.5703125" style="864" customWidth="1"/>
    <col min="5650" max="5650" width="10.42578125" style="864" customWidth="1"/>
    <col min="5651" max="5651" width="11.140625" style="864" customWidth="1"/>
    <col min="5652" max="5652" width="16.42578125" style="864" customWidth="1"/>
    <col min="5653" max="5653" width="12.7109375" style="864" customWidth="1"/>
    <col min="5654" max="5654" width="10.7109375" style="864" customWidth="1"/>
    <col min="5655" max="5655" width="11.42578125" style="864" customWidth="1"/>
    <col min="5656" max="5656" width="11.85546875" style="864" customWidth="1"/>
    <col min="5657" max="5657" width="10.5703125" style="864" customWidth="1"/>
    <col min="5658" max="5658" width="11.85546875" style="864" customWidth="1"/>
    <col min="5659" max="5659" width="11" style="864" customWidth="1"/>
    <col min="5660" max="5660" width="12.140625" style="864" customWidth="1"/>
    <col min="5661" max="5661" width="10.140625" style="864" customWidth="1"/>
    <col min="5662" max="5662" width="11.140625" style="864" customWidth="1"/>
    <col min="5663" max="5663" width="10.140625" style="864" customWidth="1"/>
    <col min="5664" max="5665" width="9.42578125" style="864" customWidth="1"/>
    <col min="5666" max="5666" width="10.28515625" style="864" customWidth="1"/>
    <col min="5667" max="5667" width="10.85546875" style="864" customWidth="1"/>
    <col min="5668" max="5668" width="9.5703125" style="864" customWidth="1"/>
    <col min="5669" max="5669" width="9.42578125" style="864" customWidth="1"/>
    <col min="5670" max="5670" width="8.7109375" style="864" customWidth="1"/>
    <col min="5671" max="5888" width="9.140625" style="864"/>
    <col min="5889" max="5889" width="15.5703125" style="864" customWidth="1"/>
    <col min="5890" max="5890" width="11.42578125" style="864" customWidth="1"/>
    <col min="5891" max="5891" width="10.28515625" style="864" customWidth="1"/>
    <col min="5892" max="5892" width="11" style="864" customWidth="1"/>
    <col min="5893" max="5893" width="10.85546875" style="864" customWidth="1"/>
    <col min="5894" max="5894" width="10.42578125" style="864" customWidth="1"/>
    <col min="5895" max="5895" width="11.5703125" style="864" customWidth="1"/>
    <col min="5896" max="5896" width="11.85546875" style="864" customWidth="1"/>
    <col min="5897" max="5897" width="11" style="864" customWidth="1"/>
    <col min="5898" max="5898" width="11.140625" style="864" customWidth="1"/>
    <col min="5899" max="5899" width="12.28515625" style="864" customWidth="1"/>
    <col min="5900" max="5900" width="11.42578125" style="864" customWidth="1"/>
    <col min="5901" max="5902" width="11.28515625" style="864" customWidth="1"/>
    <col min="5903" max="5904" width="10.85546875" style="864" customWidth="1"/>
    <col min="5905" max="5905" width="11.5703125" style="864" customWidth="1"/>
    <col min="5906" max="5906" width="10.42578125" style="864" customWidth="1"/>
    <col min="5907" max="5907" width="11.140625" style="864" customWidth="1"/>
    <col min="5908" max="5908" width="16.42578125" style="864" customWidth="1"/>
    <col min="5909" max="5909" width="12.7109375" style="864" customWidth="1"/>
    <col min="5910" max="5910" width="10.7109375" style="864" customWidth="1"/>
    <col min="5911" max="5911" width="11.42578125" style="864" customWidth="1"/>
    <col min="5912" max="5912" width="11.85546875" style="864" customWidth="1"/>
    <col min="5913" max="5913" width="10.5703125" style="864" customWidth="1"/>
    <col min="5914" max="5914" width="11.85546875" style="864" customWidth="1"/>
    <col min="5915" max="5915" width="11" style="864" customWidth="1"/>
    <col min="5916" max="5916" width="12.140625" style="864" customWidth="1"/>
    <col min="5917" max="5917" width="10.140625" style="864" customWidth="1"/>
    <col min="5918" max="5918" width="11.140625" style="864" customWidth="1"/>
    <col min="5919" max="5919" width="10.140625" style="864" customWidth="1"/>
    <col min="5920" max="5921" width="9.42578125" style="864" customWidth="1"/>
    <col min="5922" max="5922" width="10.28515625" style="864" customWidth="1"/>
    <col min="5923" max="5923" width="10.85546875" style="864" customWidth="1"/>
    <col min="5924" max="5924" width="9.5703125" style="864" customWidth="1"/>
    <col min="5925" max="5925" width="9.42578125" style="864" customWidth="1"/>
    <col min="5926" max="5926" width="8.7109375" style="864" customWidth="1"/>
    <col min="5927" max="6144" width="9.140625" style="864"/>
    <col min="6145" max="6145" width="15.5703125" style="864" customWidth="1"/>
    <col min="6146" max="6146" width="11.42578125" style="864" customWidth="1"/>
    <col min="6147" max="6147" width="10.28515625" style="864" customWidth="1"/>
    <col min="6148" max="6148" width="11" style="864" customWidth="1"/>
    <col min="6149" max="6149" width="10.85546875" style="864" customWidth="1"/>
    <col min="6150" max="6150" width="10.42578125" style="864" customWidth="1"/>
    <col min="6151" max="6151" width="11.5703125" style="864" customWidth="1"/>
    <col min="6152" max="6152" width="11.85546875" style="864" customWidth="1"/>
    <col min="6153" max="6153" width="11" style="864" customWidth="1"/>
    <col min="6154" max="6154" width="11.140625" style="864" customWidth="1"/>
    <col min="6155" max="6155" width="12.28515625" style="864" customWidth="1"/>
    <col min="6156" max="6156" width="11.42578125" style="864" customWidth="1"/>
    <col min="6157" max="6158" width="11.28515625" style="864" customWidth="1"/>
    <col min="6159" max="6160" width="10.85546875" style="864" customWidth="1"/>
    <col min="6161" max="6161" width="11.5703125" style="864" customWidth="1"/>
    <col min="6162" max="6162" width="10.42578125" style="864" customWidth="1"/>
    <col min="6163" max="6163" width="11.140625" style="864" customWidth="1"/>
    <col min="6164" max="6164" width="16.42578125" style="864" customWidth="1"/>
    <col min="6165" max="6165" width="12.7109375" style="864" customWidth="1"/>
    <col min="6166" max="6166" width="10.7109375" style="864" customWidth="1"/>
    <col min="6167" max="6167" width="11.42578125" style="864" customWidth="1"/>
    <col min="6168" max="6168" width="11.85546875" style="864" customWidth="1"/>
    <col min="6169" max="6169" width="10.5703125" style="864" customWidth="1"/>
    <col min="6170" max="6170" width="11.85546875" style="864" customWidth="1"/>
    <col min="6171" max="6171" width="11" style="864" customWidth="1"/>
    <col min="6172" max="6172" width="12.140625" style="864" customWidth="1"/>
    <col min="6173" max="6173" width="10.140625" style="864" customWidth="1"/>
    <col min="6174" max="6174" width="11.140625" style="864" customWidth="1"/>
    <col min="6175" max="6175" width="10.140625" style="864" customWidth="1"/>
    <col min="6176" max="6177" width="9.42578125" style="864" customWidth="1"/>
    <col min="6178" max="6178" width="10.28515625" style="864" customWidth="1"/>
    <col min="6179" max="6179" width="10.85546875" style="864" customWidth="1"/>
    <col min="6180" max="6180" width="9.5703125" style="864" customWidth="1"/>
    <col min="6181" max="6181" width="9.42578125" style="864" customWidth="1"/>
    <col min="6182" max="6182" width="8.7109375" style="864" customWidth="1"/>
    <col min="6183" max="6400" width="9.140625" style="864"/>
    <col min="6401" max="6401" width="15.5703125" style="864" customWidth="1"/>
    <col min="6402" max="6402" width="11.42578125" style="864" customWidth="1"/>
    <col min="6403" max="6403" width="10.28515625" style="864" customWidth="1"/>
    <col min="6404" max="6404" width="11" style="864" customWidth="1"/>
    <col min="6405" max="6405" width="10.85546875" style="864" customWidth="1"/>
    <col min="6406" max="6406" width="10.42578125" style="864" customWidth="1"/>
    <col min="6407" max="6407" width="11.5703125" style="864" customWidth="1"/>
    <col min="6408" max="6408" width="11.85546875" style="864" customWidth="1"/>
    <col min="6409" max="6409" width="11" style="864" customWidth="1"/>
    <col min="6410" max="6410" width="11.140625" style="864" customWidth="1"/>
    <col min="6411" max="6411" width="12.28515625" style="864" customWidth="1"/>
    <col min="6412" max="6412" width="11.42578125" style="864" customWidth="1"/>
    <col min="6413" max="6414" width="11.28515625" style="864" customWidth="1"/>
    <col min="6415" max="6416" width="10.85546875" style="864" customWidth="1"/>
    <col min="6417" max="6417" width="11.5703125" style="864" customWidth="1"/>
    <col min="6418" max="6418" width="10.42578125" style="864" customWidth="1"/>
    <col min="6419" max="6419" width="11.140625" style="864" customWidth="1"/>
    <col min="6420" max="6420" width="16.42578125" style="864" customWidth="1"/>
    <col min="6421" max="6421" width="12.7109375" style="864" customWidth="1"/>
    <col min="6422" max="6422" width="10.7109375" style="864" customWidth="1"/>
    <col min="6423" max="6423" width="11.42578125" style="864" customWidth="1"/>
    <col min="6424" max="6424" width="11.85546875" style="864" customWidth="1"/>
    <col min="6425" max="6425" width="10.5703125" style="864" customWidth="1"/>
    <col min="6426" max="6426" width="11.85546875" style="864" customWidth="1"/>
    <col min="6427" max="6427" width="11" style="864" customWidth="1"/>
    <col min="6428" max="6428" width="12.140625" style="864" customWidth="1"/>
    <col min="6429" max="6429" width="10.140625" style="864" customWidth="1"/>
    <col min="6430" max="6430" width="11.140625" style="864" customWidth="1"/>
    <col min="6431" max="6431" width="10.140625" style="864" customWidth="1"/>
    <col min="6432" max="6433" width="9.42578125" style="864" customWidth="1"/>
    <col min="6434" max="6434" width="10.28515625" style="864" customWidth="1"/>
    <col min="6435" max="6435" width="10.85546875" style="864" customWidth="1"/>
    <col min="6436" max="6436" width="9.5703125" style="864" customWidth="1"/>
    <col min="6437" max="6437" width="9.42578125" style="864" customWidth="1"/>
    <col min="6438" max="6438" width="8.7109375" style="864" customWidth="1"/>
    <col min="6439" max="6656" width="9.140625" style="864"/>
    <col min="6657" max="6657" width="15.5703125" style="864" customWidth="1"/>
    <col min="6658" max="6658" width="11.42578125" style="864" customWidth="1"/>
    <col min="6659" max="6659" width="10.28515625" style="864" customWidth="1"/>
    <col min="6660" max="6660" width="11" style="864" customWidth="1"/>
    <col min="6661" max="6661" width="10.85546875" style="864" customWidth="1"/>
    <col min="6662" max="6662" width="10.42578125" style="864" customWidth="1"/>
    <col min="6663" max="6663" width="11.5703125" style="864" customWidth="1"/>
    <col min="6664" max="6664" width="11.85546875" style="864" customWidth="1"/>
    <col min="6665" max="6665" width="11" style="864" customWidth="1"/>
    <col min="6666" max="6666" width="11.140625" style="864" customWidth="1"/>
    <col min="6667" max="6667" width="12.28515625" style="864" customWidth="1"/>
    <col min="6668" max="6668" width="11.42578125" style="864" customWidth="1"/>
    <col min="6669" max="6670" width="11.28515625" style="864" customWidth="1"/>
    <col min="6671" max="6672" width="10.85546875" style="864" customWidth="1"/>
    <col min="6673" max="6673" width="11.5703125" style="864" customWidth="1"/>
    <col min="6674" max="6674" width="10.42578125" style="864" customWidth="1"/>
    <col min="6675" max="6675" width="11.140625" style="864" customWidth="1"/>
    <col min="6676" max="6676" width="16.42578125" style="864" customWidth="1"/>
    <col min="6677" max="6677" width="12.7109375" style="864" customWidth="1"/>
    <col min="6678" max="6678" width="10.7109375" style="864" customWidth="1"/>
    <col min="6679" max="6679" width="11.42578125" style="864" customWidth="1"/>
    <col min="6680" max="6680" width="11.85546875" style="864" customWidth="1"/>
    <col min="6681" max="6681" width="10.5703125" style="864" customWidth="1"/>
    <col min="6682" max="6682" width="11.85546875" style="864" customWidth="1"/>
    <col min="6683" max="6683" width="11" style="864" customWidth="1"/>
    <col min="6684" max="6684" width="12.140625" style="864" customWidth="1"/>
    <col min="6685" max="6685" width="10.140625" style="864" customWidth="1"/>
    <col min="6686" max="6686" width="11.140625" style="864" customWidth="1"/>
    <col min="6687" max="6687" width="10.140625" style="864" customWidth="1"/>
    <col min="6688" max="6689" width="9.42578125" style="864" customWidth="1"/>
    <col min="6690" max="6690" width="10.28515625" style="864" customWidth="1"/>
    <col min="6691" max="6691" width="10.85546875" style="864" customWidth="1"/>
    <col min="6692" max="6692" width="9.5703125" style="864" customWidth="1"/>
    <col min="6693" max="6693" width="9.42578125" style="864" customWidth="1"/>
    <col min="6694" max="6694" width="8.7109375" style="864" customWidth="1"/>
    <col min="6695" max="6912" width="9.140625" style="864"/>
    <col min="6913" max="6913" width="15.5703125" style="864" customWidth="1"/>
    <col min="6914" max="6914" width="11.42578125" style="864" customWidth="1"/>
    <col min="6915" max="6915" width="10.28515625" style="864" customWidth="1"/>
    <col min="6916" max="6916" width="11" style="864" customWidth="1"/>
    <col min="6917" max="6917" width="10.85546875" style="864" customWidth="1"/>
    <col min="6918" max="6918" width="10.42578125" style="864" customWidth="1"/>
    <col min="6919" max="6919" width="11.5703125" style="864" customWidth="1"/>
    <col min="6920" max="6920" width="11.85546875" style="864" customWidth="1"/>
    <col min="6921" max="6921" width="11" style="864" customWidth="1"/>
    <col min="6922" max="6922" width="11.140625" style="864" customWidth="1"/>
    <col min="6923" max="6923" width="12.28515625" style="864" customWidth="1"/>
    <col min="6924" max="6924" width="11.42578125" style="864" customWidth="1"/>
    <col min="6925" max="6926" width="11.28515625" style="864" customWidth="1"/>
    <col min="6927" max="6928" width="10.85546875" style="864" customWidth="1"/>
    <col min="6929" max="6929" width="11.5703125" style="864" customWidth="1"/>
    <col min="6930" max="6930" width="10.42578125" style="864" customWidth="1"/>
    <col min="6931" max="6931" width="11.140625" style="864" customWidth="1"/>
    <col min="6932" max="6932" width="16.42578125" style="864" customWidth="1"/>
    <col min="6933" max="6933" width="12.7109375" style="864" customWidth="1"/>
    <col min="6934" max="6934" width="10.7109375" style="864" customWidth="1"/>
    <col min="6935" max="6935" width="11.42578125" style="864" customWidth="1"/>
    <col min="6936" max="6936" width="11.85546875" style="864" customWidth="1"/>
    <col min="6937" max="6937" width="10.5703125" style="864" customWidth="1"/>
    <col min="6938" max="6938" width="11.85546875" style="864" customWidth="1"/>
    <col min="6939" max="6939" width="11" style="864" customWidth="1"/>
    <col min="6940" max="6940" width="12.140625" style="864" customWidth="1"/>
    <col min="6941" max="6941" width="10.140625" style="864" customWidth="1"/>
    <col min="6942" max="6942" width="11.140625" style="864" customWidth="1"/>
    <col min="6943" max="6943" width="10.140625" style="864" customWidth="1"/>
    <col min="6944" max="6945" width="9.42578125" style="864" customWidth="1"/>
    <col min="6946" max="6946" width="10.28515625" style="864" customWidth="1"/>
    <col min="6947" max="6947" width="10.85546875" style="864" customWidth="1"/>
    <col min="6948" max="6948" width="9.5703125" style="864" customWidth="1"/>
    <col min="6949" max="6949" width="9.42578125" style="864" customWidth="1"/>
    <col min="6950" max="6950" width="8.7109375" style="864" customWidth="1"/>
    <col min="6951" max="7168" width="9.140625" style="864"/>
    <col min="7169" max="7169" width="15.5703125" style="864" customWidth="1"/>
    <col min="7170" max="7170" width="11.42578125" style="864" customWidth="1"/>
    <col min="7171" max="7171" width="10.28515625" style="864" customWidth="1"/>
    <col min="7172" max="7172" width="11" style="864" customWidth="1"/>
    <col min="7173" max="7173" width="10.85546875" style="864" customWidth="1"/>
    <col min="7174" max="7174" width="10.42578125" style="864" customWidth="1"/>
    <col min="7175" max="7175" width="11.5703125" style="864" customWidth="1"/>
    <col min="7176" max="7176" width="11.85546875" style="864" customWidth="1"/>
    <col min="7177" max="7177" width="11" style="864" customWidth="1"/>
    <col min="7178" max="7178" width="11.140625" style="864" customWidth="1"/>
    <col min="7179" max="7179" width="12.28515625" style="864" customWidth="1"/>
    <col min="7180" max="7180" width="11.42578125" style="864" customWidth="1"/>
    <col min="7181" max="7182" width="11.28515625" style="864" customWidth="1"/>
    <col min="7183" max="7184" width="10.85546875" style="864" customWidth="1"/>
    <col min="7185" max="7185" width="11.5703125" style="864" customWidth="1"/>
    <col min="7186" max="7186" width="10.42578125" style="864" customWidth="1"/>
    <col min="7187" max="7187" width="11.140625" style="864" customWidth="1"/>
    <col min="7188" max="7188" width="16.42578125" style="864" customWidth="1"/>
    <col min="7189" max="7189" width="12.7109375" style="864" customWidth="1"/>
    <col min="7190" max="7190" width="10.7109375" style="864" customWidth="1"/>
    <col min="7191" max="7191" width="11.42578125" style="864" customWidth="1"/>
    <col min="7192" max="7192" width="11.85546875" style="864" customWidth="1"/>
    <col min="7193" max="7193" width="10.5703125" style="864" customWidth="1"/>
    <col min="7194" max="7194" width="11.85546875" style="864" customWidth="1"/>
    <col min="7195" max="7195" width="11" style="864" customWidth="1"/>
    <col min="7196" max="7196" width="12.140625" style="864" customWidth="1"/>
    <col min="7197" max="7197" width="10.140625" style="864" customWidth="1"/>
    <col min="7198" max="7198" width="11.140625" style="864" customWidth="1"/>
    <col min="7199" max="7199" width="10.140625" style="864" customWidth="1"/>
    <col min="7200" max="7201" width="9.42578125" style="864" customWidth="1"/>
    <col min="7202" max="7202" width="10.28515625" style="864" customWidth="1"/>
    <col min="7203" max="7203" width="10.85546875" style="864" customWidth="1"/>
    <col min="7204" max="7204" width="9.5703125" style="864" customWidth="1"/>
    <col min="7205" max="7205" width="9.42578125" style="864" customWidth="1"/>
    <col min="7206" max="7206" width="8.7109375" style="864" customWidth="1"/>
    <col min="7207" max="7424" width="9.140625" style="864"/>
    <col min="7425" max="7425" width="15.5703125" style="864" customWidth="1"/>
    <col min="7426" max="7426" width="11.42578125" style="864" customWidth="1"/>
    <col min="7427" max="7427" width="10.28515625" style="864" customWidth="1"/>
    <col min="7428" max="7428" width="11" style="864" customWidth="1"/>
    <col min="7429" max="7429" width="10.85546875" style="864" customWidth="1"/>
    <col min="7430" max="7430" width="10.42578125" style="864" customWidth="1"/>
    <col min="7431" max="7431" width="11.5703125" style="864" customWidth="1"/>
    <col min="7432" max="7432" width="11.85546875" style="864" customWidth="1"/>
    <col min="7433" max="7433" width="11" style="864" customWidth="1"/>
    <col min="7434" max="7434" width="11.140625" style="864" customWidth="1"/>
    <col min="7435" max="7435" width="12.28515625" style="864" customWidth="1"/>
    <col min="7436" max="7436" width="11.42578125" style="864" customWidth="1"/>
    <col min="7437" max="7438" width="11.28515625" style="864" customWidth="1"/>
    <col min="7439" max="7440" width="10.85546875" style="864" customWidth="1"/>
    <col min="7441" max="7441" width="11.5703125" style="864" customWidth="1"/>
    <col min="7442" max="7442" width="10.42578125" style="864" customWidth="1"/>
    <col min="7443" max="7443" width="11.140625" style="864" customWidth="1"/>
    <col min="7444" max="7444" width="16.42578125" style="864" customWidth="1"/>
    <col min="7445" max="7445" width="12.7109375" style="864" customWidth="1"/>
    <col min="7446" max="7446" width="10.7109375" style="864" customWidth="1"/>
    <col min="7447" max="7447" width="11.42578125" style="864" customWidth="1"/>
    <col min="7448" max="7448" width="11.85546875" style="864" customWidth="1"/>
    <col min="7449" max="7449" width="10.5703125" style="864" customWidth="1"/>
    <col min="7450" max="7450" width="11.85546875" style="864" customWidth="1"/>
    <col min="7451" max="7451" width="11" style="864" customWidth="1"/>
    <col min="7452" max="7452" width="12.140625" style="864" customWidth="1"/>
    <col min="7453" max="7453" width="10.140625" style="864" customWidth="1"/>
    <col min="7454" max="7454" width="11.140625" style="864" customWidth="1"/>
    <col min="7455" max="7455" width="10.140625" style="864" customWidth="1"/>
    <col min="7456" max="7457" width="9.42578125" style="864" customWidth="1"/>
    <col min="7458" max="7458" width="10.28515625" style="864" customWidth="1"/>
    <col min="7459" max="7459" width="10.85546875" style="864" customWidth="1"/>
    <col min="7460" max="7460" width="9.5703125" style="864" customWidth="1"/>
    <col min="7461" max="7461" width="9.42578125" style="864" customWidth="1"/>
    <col min="7462" max="7462" width="8.7109375" style="864" customWidth="1"/>
    <col min="7463" max="7680" width="9.140625" style="864"/>
    <col min="7681" max="7681" width="15.5703125" style="864" customWidth="1"/>
    <col min="7682" max="7682" width="11.42578125" style="864" customWidth="1"/>
    <col min="7683" max="7683" width="10.28515625" style="864" customWidth="1"/>
    <col min="7684" max="7684" width="11" style="864" customWidth="1"/>
    <col min="7685" max="7685" width="10.85546875" style="864" customWidth="1"/>
    <col min="7686" max="7686" width="10.42578125" style="864" customWidth="1"/>
    <col min="7687" max="7687" width="11.5703125" style="864" customWidth="1"/>
    <col min="7688" max="7688" width="11.85546875" style="864" customWidth="1"/>
    <col min="7689" max="7689" width="11" style="864" customWidth="1"/>
    <col min="7690" max="7690" width="11.140625" style="864" customWidth="1"/>
    <col min="7691" max="7691" width="12.28515625" style="864" customWidth="1"/>
    <col min="7692" max="7692" width="11.42578125" style="864" customWidth="1"/>
    <col min="7693" max="7694" width="11.28515625" style="864" customWidth="1"/>
    <col min="7695" max="7696" width="10.85546875" style="864" customWidth="1"/>
    <col min="7697" max="7697" width="11.5703125" style="864" customWidth="1"/>
    <col min="7698" max="7698" width="10.42578125" style="864" customWidth="1"/>
    <col min="7699" max="7699" width="11.140625" style="864" customWidth="1"/>
    <col min="7700" max="7700" width="16.42578125" style="864" customWidth="1"/>
    <col min="7701" max="7701" width="12.7109375" style="864" customWidth="1"/>
    <col min="7702" max="7702" width="10.7109375" style="864" customWidth="1"/>
    <col min="7703" max="7703" width="11.42578125" style="864" customWidth="1"/>
    <col min="7704" max="7704" width="11.85546875" style="864" customWidth="1"/>
    <col min="7705" max="7705" width="10.5703125" style="864" customWidth="1"/>
    <col min="7706" max="7706" width="11.85546875" style="864" customWidth="1"/>
    <col min="7707" max="7707" width="11" style="864" customWidth="1"/>
    <col min="7708" max="7708" width="12.140625" style="864" customWidth="1"/>
    <col min="7709" max="7709" width="10.140625" style="864" customWidth="1"/>
    <col min="7710" max="7710" width="11.140625" style="864" customWidth="1"/>
    <col min="7711" max="7711" width="10.140625" style="864" customWidth="1"/>
    <col min="7712" max="7713" width="9.42578125" style="864" customWidth="1"/>
    <col min="7714" max="7714" width="10.28515625" style="864" customWidth="1"/>
    <col min="7715" max="7715" width="10.85546875" style="864" customWidth="1"/>
    <col min="7716" max="7716" width="9.5703125" style="864" customWidth="1"/>
    <col min="7717" max="7717" width="9.42578125" style="864" customWidth="1"/>
    <col min="7718" max="7718" width="8.7109375" style="864" customWidth="1"/>
    <col min="7719" max="7936" width="9.140625" style="864"/>
    <col min="7937" max="7937" width="15.5703125" style="864" customWidth="1"/>
    <col min="7938" max="7938" width="11.42578125" style="864" customWidth="1"/>
    <col min="7939" max="7939" width="10.28515625" style="864" customWidth="1"/>
    <col min="7940" max="7940" width="11" style="864" customWidth="1"/>
    <col min="7941" max="7941" width="10.85546875" style="864" customWidth="1"/>
    <col min="7942" max="7942" width="10.42578125" style="864" customWidth="1"/>
    <col min="7943" max="7943" width="11.5703125" style="864" customWidth="1"/>
    <col min="7944" max="7944" width="11.85546875" style="864" customWidth="1"/>
    <col min="7945" max="7945" width="11" style="864" customWidth="1"/>
    <col min="7946" max="7946" width="11.140625" style="864" customWidth="1"/>
    <col min="7947" max="7947" width="12.28515625" style="864" customWidth="1"/>
    <col min="7948" max="7948" width="11.42578125" style="864" customWidth="1"/>
    <col min="7949" max="7950" width="11.28515625" style="864" customWidth="1"/>
    <col min="7951" max="7952" width="10.85546875" style="864" customWidth="1"/>
    <col min="7953" max="7953" width="11.5703125" style="864" customWidth="1"/>
    <col min="7954" max="7954" width="10.42578125" style="864" customWidth="1"/>
    <col min="7955" max="7955" width="11.140625" style="864" customWidth="1"/>
    <col min="7956" max="7956" width="16.42578125" style="864" customWidth="1"/>
    <col min="7957" max="7957" width="12.7109375" style="864" customWidth="1"/>
    <col min="7958" max="7958" width="10.7109375" style="864" customWidth="1"/>
    <col min="7959" max="7959" width="11.42578125" style="864" customWidth="1"/>
    <col min="7960" max="7960" width="11.85546875" style="864" customWidth="1"/>
    <col min="7961" max="7961" width="10.5703125" style="864" customWidth="1"/>
    <col min="7962" max="7962" width="11.85546875" style="864" customWidth="1"/>
    <col min="7963" max="7963" width="11" style="864" customWidth="1"/>
    <col min="7964" max="7964" width="12.140625" style="864" customWidth="1"/>
    <col min="7965" max="7965" width="10.140625" style="864" customWidth="1"/>
    <col min="7966" max="7966" width="11.140625" style="864" customWidth="1"/>
    <col min="7967" max="7967" width="10.140625" style="864" customWidth="1"/>
    <col min="7968" max="7969" width="9.42578125" style="864" customWidth="1"/>
    <col min="7970" max="7970" width="10.28515625" style="864" customWidth="1"/>
    <col min="7971" max="7971" width="10.85546875" style="864" customWidth="1"/>
    <col min="7972" max="7972" width="9.5703125" style="864" customWidth="1"/>
    <col min="7973" max="7973" width="9.42578125" style="864" customWidth="1"/>
    <col min="7974" max="7974" width="8.7109375" style="864" customWidth="1"/>
    <col min="7975" max="8192" width="9.140625" style="864"/>
    <col min="8193" max="8193" width="15.5703125" style="864" customWidth="1"/>
    <col min="8194" max="8194" width="11.42578125" style="864" customWidth="1"/>
    <col min="8195" max="8195" width="10.28515625" style="864" customWidth="1"/>
    <col min="8196" max="8196" width="11" style="864" customWidth="1"/>
    <col min="8197" max="8197" width="10.85546875" style="864" customWidth="1"/>
    <col min="8198" max="8198" width="10.42578125" style="864" customWidth="1"/>
    <col min="8199" max="8199" width="11.5703125" style="864" customWidth="1"/>
    <col min="8200" max="8200" width="11.85546875" style="864" customWidth="1"/>
    <col min="8201" max="8201" width="11" style="864" customWidth="1"/>
    <col min="8202" max="8202" width="11.140625" style="864" customWidth="1"/>
    <col min="8203" max="8203" width="12.28515625" style="864" customWidth="1"/>
    <col min="8204" max="8204" width="11.42578125" style="864" customWidth="1"/>
    <col min="8205" max="8206" width="11.28515625" style="864" customWidth="1"/>
    <col min="8207" max="8208" width="10.85546875" style="864" customWidth="1"/>
    <col min="8209" max="8209" width="11.5703125" style="864" customWidth="1"/>
    <col min="8210" max="8210" width="10.42578125" style="864" customWidth="1"/>
    <col min="8211" max="8211" width="11.140625" style="864" customWidth="1"/>
    <col min="8212" max="8212" width="16.42578125" style="864" customWidth="1"/>
    <col min="8213" max="8213" width="12.7109375" style="864" customWidth="1"/>
    <col min="8214" max="8214" width="10.7109375" style="864" customWidth="1"/>
    <col min="8215" max="8215" width="11.42578125" style="864" customWidth="1"/>
    <col min="8216" max="8216" width="11.85546875" style="864" customWidth="1"/>
    <col min="8217" max="8217" width="10.5703125" style="864" customWidth="1"/>
    <col min="8218" max="8218" width="11.85546875" style="864" customWidth="1"/>
    <col min="8219" max="8219" width="11" style="864" customWidth="1"/>
    <col min="8220" max="8220" width="12.140625" style="864" customWidth="1"/>
    <col min="8221" max="8221" width="10.140625" style="864" customWidth="1"/>
    <col min="8222" max="8222" width="11.140625" style="864" customWidth="1"/>
    <col min="8223" max="8223" width="10.140625" style="864" customWidth="1"/>
    <col min="8224" max="8225" width="9.42578125" style="864" customWidth="1"/>
    <col min="8226" max="8226" width="10.28515625" style="864" customWidth="1"/>
    <col min="8227" max="8227" width="10.85546875" style="864" customWidth="1"/>
    <col min="8228" max="8228" width="9.5703125" style="864" customWidth="1"/>
    <col min="8229" max="8229" width="9.42578125" style="864" customWidth="1"/>
    <col min="8230" max="8230" width="8.7109375" style="864" customWidth="1"/>
    <col min="8231" max="8448" width="9.140625" style="864"/>
    <col min="8449" max="8449" width="15.5703125" style="864" customWidth="1"/>
    <col min="8450" max="8450" width="11.42578125" style="864" customWidth="1"/>
    <col min="8451" max="8451" width="10.28515625" style="864" customWidth="1"/>
    <col min="8452" max="8452" width="11" style="864" customWidth="1"/>
    <col min="8453" max="8453" width="10.85546875" style="864" customWidth="1"/>
    <col min="8454" max="8454" width="10.42578125" style="864" customWidth="1"/>
    <col min="8455" max="8455" width="11.5703125" style="864" customWidth="1"/>
    <col min="8456" max="8456" width="11.85546875" style="864" customWidth="1"/>
    <col min="8457" max="8457" width="11" style="864" customWidth="1"/>
    <col min="8458" max="8458" width="11.140625" style="864" customWidth="1"/>
    <col min="8459" max="8459" width="12.28515625" style="864" customWidth="1"/>
    <col min="8460" max="8460" width="11.42578125" style="864" customWidth="1"/>
    <col min="8461" max="8462" width="11.28515625" style="864" customWidth="1"/>
    <col min="8463" max="8464" width="10.85546875" style="864" customWidth="1"/>
    <col min="8465" max="8465" width="11.5703125" style="864" customWidth="1"/>
    <col min="8466" max="8466" width="10.42578125" style="864" customWidth="1"/>
    <col min="8467" max="8467" width="11.140625" style="864" customWidth="1"/>
    <col min="8468" max="8468" width="16.42578125" style="864" customWidth="1"/>
    <col min="8469" max="8469" width="12.7109375" style="864" customWidth="1"/>
    <col min="8470" max="8470" width="10.7109375" style="864" customWidth="1"/>
    <col min="8471" max="8471" width="11.42578125" style="864" customWidth="1"/>
    <col min="8472" max="8472" width="11.85546875" style="864" customWidth="1"/>
    <col min="8473" max="8473" width="10.5703125" style="864" customWidth="1"/>
    <col min="8474" max="8474" width="11.85546875" style="864" customWidth="1"/>
    <col min="8475" max="8475" width="11" style="864" customWidth="1"/>
    <col min="8476" max="8476" width="12.140625" style="864" customWidth="1"/>
    <col min="8477" max="8477" width="10.140625" style="864" customWidth="1"/>
    <col min="8478" max="8478" width="11.140625" style="864" customWidth="1"/>
    <col min="8479" max="8479" width="10.140625" style="864" customWidth="1"/>
    <col min="8480" max="8481" width="9.42578125" style="864" customWidth="1"/>
    <col min="8482" max="8482" width="10.28515625" style="864" customWidth="1"/>
    <col min="8483" max="8483" width="10.85546875" style="864" customWidth="1"/>
    <col min="8484" max="8484" width="9.5703125" style="864" customWidth="1"/>
    <col min="8485" max="8485" width="9.42578125" style="864" customWidth="1"/>
    <col min="8486" max="8486" width="8.7109375" style="864" customWidth="1"/>
    <col min="8487" max="8704" width="9.140625" style="864"/>
    <col min="8705" max="8705" width="15.5703125" style="864" customWidth="1"/>
    <col min="8706" max="8706" width="11.42578125" style="864" customWidth="1"/>
    <col min="8707" max="8707" width="10.28515625" style="864" customWidth="1"/>
    <col min="8708" max="8708" width="11" style="864" customWidth="1"/>
    <col min="8709" max="8709" width="10.85546875" style="864" customWidth="1"/>
    <col min="8710" max="8710" width="10.42578125" style="864" customWidth="1"/>
    <col min="8711" max="8711" width="11.5703125" style="864" customWidth="1"/>
    <col min="8712" max="8712" width="11.85546875" style="864" customWidth="1"/>
    <col min="8713" max="8713" width="11" style="864" customWidth="1"/>
    <col min="8714" max="8714" width="11.140625" style="864" customWidth="1"/>
    <col min="8715" max="8715" width="12.28515625" style="864" customWidth="1"/>
    <col min="8716" max="8716" width="11.42578125" style="864" customWidth="1"/>
    <col min="8717" max="8718" width="11.28515625" style="864" customWidth="1"/>
    <col min="8719" max="8720" width="10.85546875" style="864" customWidth="1"/>
    <col min="8721" max="8721" width="11.5703125" style="864" customWidth="1"/>
    <col min="8722" max="8722" width="10.42578125" style="864" customWidth="1"/>
    <col min="8723" max="8723" width="11.140625" style="864" customWidth="1"/>
    <col min="8724" max="8724" width="16.42578125" style="864" customWidth="1"/>
    <col min="8725" max="8725" width="12.7109375" style="864" customWidth="1"/>
    <col min="8726" max="8726" width="10.7109375" style="864" customWidth="1"/>
    <col min="8727" max="8727" width="11.42578125" style="864" customWidth="1"/>
    <col min="8728" max="8728" width="11.85546875" style="864" customWidth="1"/>
    <col min="8729" max="8729" width="10.5703125" style="864" customWidth="1"/>
    <col min="8730" max="8730" width="11.85546875" style="864" customWidth="1"/>
    <col min="8731" max="8731" width="11" style="864" customWidth="1"/>
    <col min="8732" max="8732" width="12.140625" style="864" customWidth="1"/>
    <col min="8733" max="8733" width="10.140625" style="864" customWidth="1"/>
    <col min="8734" max="8734" width="11.140625" style="864" customWidth="1"/>
    <col min="8735" max="8735" width="10.140625" style="864" customWidth="1"/>
    <col min="8736" max="8737" width="9.42578125" style="864" customWidth="1"/>
    <col min="8738" max="8738" width="10.28515625" style="864" customWidth="1"/>
    <col min="8739" max="8739" width="10.85546875" style="864" customWidth="1"/>
    <col min="8740" max="8740" width="9.5703125" style="864" customWidth="1"/>
    <col min="8741" max="8741" width="9.42578125" style="864" customWidth="1"/>
    <col min="8742" max="8742" width="8.7109375" style="864" customWidth="1"/>
    <col min="8743" max="8960" width="9.140625" style="864"/>
    <col min="8961" max="8961" width="15.5703125" style="864" customWidth="1"/>
    <col min="8962" max="8962" width="11.42578125" style="864" customWidth="1"/>
    <col min="8963" max="8963" width="10.28515625" style="864" customWidth="1"/>
    <col min="8964" max="8964" width="11" style="864" customWidth="1"/>
    <col min="8965" max="8965" width="10.85546875" style="864" customWidth="1"/>
    <col min="8966" max="8966" width="10.42578125" style="864" customWidth="1"/>
    <col min="8967" max="8967" width="11.5703125" style="864" customWidth="1"/>
    <col min="8968" max="8968" width="11.85546875" style="864" customWidth="1"/>
    <col min="8969" max="8969" width="11" style="864" customWidth="1"/>
    <col min="8970" max="8970" width="11.140625" style="864" customWidth="1"/>
    <col min="8971" max="8971" width="12.28515625" style="864" customWidth="1"/>
    <col min="8972" max="8972" width="11.42578125" style="864" customWidth="1"/>
    <col min="8973" max="8974" width="11.28515625" style="864" customWidth="1"/>
    <col min="8975" max="8976" width="10.85546875" style="864" customWidth="1"/>
    <col min="8977" max="8977" width="11.5703125" style="864" customWidth="1"/>
    <col min="8978" max="8978" width="10.42578125" style="864" customWidth="1"/>
    <col min="8979" max="8979" width="11.140625" style="864" customWidth="1"/>
    <col min="8980" max="8980" width="16.42578125" style="864" customWidth="1"/>
    <col min="8981" max="8981" width="12.7109375" style="864" customWidth="1"/>
    <col min="8982" max="8982" width="10.7109375" style="864" customWidth="1"/>
    <col min="8983" max="8983" width="11.42578125" style="864" customWidth="1"/>
    <col min="8984" max="8984" width="11.85546875" style="864" customWidth="1"/>
    <col min="8985" max="8985" width="10.5703125" style="864" customWidth="1"/>
    <col min="8986" max="8986" width="11.85546875" style="864" customWidth="1"/>
    <col min="8987" max="8987" width="11" style="864" customWidth="1"/>
    <col min="8988" max="8988" width="12.140625" style="864" customWidth="1"/>
    <col min="8989" max="8989" width="10.140625" style="864" customWidth="1"/>
    <col min="8990" max="8990" width="11.140625" style="864" customWidth="1"/>
    <col min="8991" max="8991" width="10.140625" style="864" customWidth="1"/>
    <col min="8992" max="8993" width="9.42578125" style="864" customWidth="1"/>
    <col min="8994" max="8994" width="10.28515625" style="864" customWidth="1"/>
    <col min="8995" max="8995" width="10.85546875" style="864" customWidth="1"/>
    <col min="8996" max="8996" width="9.5703125" style="864" customWidth="1"/>
    <col min="8997" max="8997" width="9.42578125" style="864" customWidth="1"/>
    <col min="8998" max="8998" width="8.7109375" style="864" customWidth="1"/>
    <col min="8999" max="9216" width="9.140625" style="864"/>
    <col min="9217" max="9217" width="15.5703125" style="864" customWidth="1"/>
    <col min="9218" max="9218" width="11.42578125" style="864" customWidth="1"/>
    <col min="9219" max="9219" width="10.28515625" style="864" customWidth="1"/>
    <col min="9220" max="9220" width="11" style="864" customWidth="1"/>
    <col min="9221" max="9221" width="10.85546875" style="864" customWidth="1"/>
    <col min="9222" max="9222" width="10.42578125" style="864" customWidth="1"/>
    <col min="9223" max="9223" width="11.5703125" style="864" customWidth="1"/>
    <col min="9224" max="9224" width="11.85546875" style="864" customWidth="1"/>
    <col min="9225" max="9225" width="11" style="864" customWidth="1"/>
    <col min="9226" max="9226" width="11.140625" style="864" customWidth="1"/>
    <col min="9227" max="9227" width="12.28515625" style="864" customWidth="1"/>
    <col min="9228" max="9228" width="11.42578125" style="864" customWidth="1"/>
    <col min="9229" max="9230" width="11.28515625" style="864" customWidth="1"/>
    <col min="9231" max="9232" width="10.85546875" style="864" customWidth="1"/>
    <col min="9233" max="9233" width="11.5703125" style="864" customWidth="1"/>
    <col min="9234" max="9234" width="10.42578125" style="864" customWidth="1"/>
    <col min="9235" max="9235" width="11.140625" style="864" customWidth="1"/>
    <col min="9236" max="9236" width="16.42578125" style="864" customWidth="1"/>
    <col min="9237" max="9237" width="12.7109375" style="864" customWidth="1"/>
    <col min="9238" max="9238" width="10.7109375" style="864" customWidth="1"/>
    <col min="9239" max="9239" width="11.42578125" style="864" customWidth="1"/>
    <col min="9240" max="9240" width="11.85546875" style="864" customWidth="1"/>
    <col min="9241" max="9241" width="10.5703125" style="864" customWidth="1"/>
    <col min="9242" max="9242" width="11.85546875" style="864" customWidth="1"/>
    <col min="9243" max="9243" width="11" style="864" customWidth="1"/>
    <col min="9244" max="9244" width="12.140625" style="864" customWidth="1"/>
    <col min="9245" max="9245" width="10.140625" style="864" customWidth="1"/>
    <col min="9246" max="9246" width="11.140625" style="864" customWidth="1"/>
    <col min="9247" max="9247" width="10.140625" style="864" customWidth="1"/>
    <col min="9248" max="9249" width="9.42578125" style="864" customWidth="1"/>
    <col min="9250" max="9250" width="10.28515625" style="864" customWidth="1"/>
    <col min="9251" max="9251" width="10.85546875" style="864" customWidth="1"/>
    <col min="9252" max="9252" width="9.5703125" style="864" customWidth="1"/>
    <col min="9253" max="9253" width="9.42578125" style="864" customWidth="1"/>
    <col min="9254" max="9254" width="8.7109375" style="864" customWidth="1"/>
    <col min="9255" max="9472" width="9.140625" style="864"/>
    <col min="9473" max="9473" width="15.5703125" style="864" customWidth="1"/>
    <col min="9474" max="9474" width="11.42578125" style="864" customWidth="1"/>
    <col min="9475" max="9475" width="10.28515625" style="864" customWidth="1"/>
    <col min="9476" max="9476" width="11" style="864" customWidth="1"/>
    <col min="9477" max="9477" width="10.85546875" style="864" customWidth="1"/>
    <col min="9478" max="9478" width="10.42578125" style="864" customWidth="1"/>
    <col min="9479" max="9479" width="11.5703125" style="864" customWidth="1"/>
    <col min="9480" max="9480" width="11.85546875" style="864" customWidth="1"/>
    <col min="9481" max="9481" width="11" style="864" customWidth="1"/>
    <col min="9482" max="9482" width="11.140625" style="864" customWidth="1"/>
    <col min="9483" max="9483" width="12.28515625" style="864" customWidth="1"/>
    <col min="9484" max="9484" width="11.42578125" style="864" customWidth="1"/>
    <col min="9485" max="9486" width="11.28515625" style="864" customWidth="1"/>
    <col min="9487" max="9488" width="10.85546875" style="864" customWidth="1"/>
    <col min="9489" max="9489" width="11.5703125" style="864" customWidth="1"/>
    <col min="9490" max="9490" width="10.42578125" style="864" customWidth="1"/>
    <col min="9491" max="9491" width="11.140625" style="864" customWidth="1"/>
    <col min="9492" max="9492" width="16.42578125" style="864" customWidth="1"/>
    <col min="9493" max="9493" width="12.7109375" style="864" customWidth="1"/>
    <col min="9494" max="9494" width="10.7109375" style="864" customWidth="1"/>
    <col min="9495" max="9495" width="11.42578125" style="864" customWidth="1"/>
    <col min="9496" max="9496" width="11.85546875" style="864" customWidth="1"/>
    <col min="9497" max="9497" width="10.5703125" style="864" customWidth="1"/>
    <col min="9498" max="9498" width="11.85546875" style="864" customWidth="1"/>
    <col min="9499" max="9499" width="11" style="864" customWidth="1"/>
    <col min="9500" max="9500" width="12.140625" style="864" customWidth="1"/>
    <col min="9501" max="9501" width="10.140625" style="864" customWidth="1"/>
    <col min="9502" max="9502" width="11.140625" style="864" customWidth="1"/>
    <col min="9503" max="9503" width="10.140625" style="864" customWidth="1"/>
    <col min="9504" max="9505" width="9.42578125" style="864" customWidth="1"/>
    <col min="9506" max="9506" width="10.28515625" style="864" customWidth="1"/>
    <col min="9507" max="9507" width="10.85546875" style="864" customWidth="1"/>
    <col min="9508" max="9508" width="9.5703125" style="864" customWidth="1"/>
    <col min="9509" max="9509" width="9.42578125" style="864" customWidth="1"/>
    <col min="9510" max="9510" width="8.7109375" style="864" customWidth="1"/>
    <col min="9511" max="9728" width="9.140625" style="864"/>
    <col min="9729" max="9729" width="15.5703125" style="864" customWidth="1"/>
    <col min="9730" max="9730" width="11.42578125" style="864" customWidth="1"/>
    <col min="9731" max="9731" width="10.28515625" style="864" customWidth="1"/>
    <col min="9732" max="9732" width="11" style="864" customWidth="1"/>
    <col min="9733" max="9733" width="10.85546875" style="864" customWidth="1"/>
    <col min="9734" max="9734" width="10.42578125" style="864" customWidth="1"/>
    <col min="9735" max="9735" width="11.5703125" style="864" customWidth="1"/>
    <col min="9736" max="9736" width="11.85546875" style="864" customWidth="1"/>
    <col min="9737" max="9737" width="11" style="864" customWidth="1"/>
    <col min="9738" max="9738" width="11.140625" style="864" customWidth="1"/>
    <col min="9739" max="9739" width="12.28515625" style="864" customWidth="1"/>
    <col min="9740" max="9740" width="11.42578125" style="864" customWidth="1"/>
    <col min="9741" max="9742" width="11.28515625" style="864" customWidth="1"/>
    <col min="9743" max="9744" width="10.85546875" style="864" customWidth="1"/>
    <col min="9745" max="9745" width="11.5703125" style="864" customWidth="1"/>
    <col min="9746" max="9746" width="10.42578125" style="864" customWidth="1"/>
    <col min="9747" max="9747" width="11.140625" style="864" customWidth="1"/>
    <col min="9748" max="9748" width="16.42578125" style="864" customWidth="1"/>
    <col min="9749" max="9749" width="12.7109375" style="864" customWidth="1"/>
    <col min="9750" max="9750" width="10.7109375" style="864" customWidth="1"/>
    <col min="9751" max="9751" width="11.42578125" style="864" customWidth="1"/>
    <col min="9752" max="9752" width="11.85546875" style="864" customWidth="1"/>
    <col min="9753" max="9753" width="10.5703125" style="864" customWidth="1"/>
    <col min="9754" max="9754" width="11.85546875" style="864" customWidth="1"/>
    <col min="9755" max="9755" width="11" style="864" customWidth="1"/>
    <col min="9756" max="9756" width="12.140625" style="864" customWidth="1"/>
    <col min="9757" max="9757" width="10.140625" style="864" customWidth="1"/>
    <col min="9758" max="9758" width="11.140625" style="864" customWidth="1"/>
    <col min="9759" max="9759" width="10.140625" style="864" customWidth="1"/>
    <col min="9760" max="9761" width="9.42578125" style="864" customWidth="1"/>
    <col min="9762" max="9762" width="10.28515625" style="864" customWidth="1"/>
    <col min="9763" max="9763" width="10.85546875" style="864" customWidth="1"/>
    <col min="9764" max="9764" width="9.5703125" style="864" customWidth="1"/>
    <col min="9765" max="9765" width="9.42578125" style="864" customWidth="1"/>
    <col min="9766" max="9766" width="8.7109375" style="864" customWidth="1"/>
    <col min="9767" max="9984" width="9.140625" style="864"/>
    <col min="9985" max="9985" width="15.5703125" style="864" customWidth="1"/>
    <col min="9986" max="9986" width="11.42578125" style="864" customWidth="1"/>
    <col min="9987" max="9987" width="10.28515625" style="864" customWidth="1"/>
    <col min="9988" max="9988" width="11" style="864" customWidth="1"/>
    <col min="9989" max="9989" width="10.85546875" style="864" customWidth="1"/>
    <col min="9990" max="9990" width="10.42578125" style="864" customWidth="1"/>
    <col min="9991" max="9991" width="11.5703125" style="864" customWidth="1"/>
    <col min="9992" max="9992" width="11.85546875" style="864" customWidth="1"/>
    <col min="9993" max="9993" width="11" style="864" customWidth="1"/>
    <col min="9994" max="9994" width="11.140625" style="864" customWidth="1"/>
    <col min="9995" max="9995" width="12.28515625" style="864" customWidth="1"/>
    <col min="9996" max="9996" width="11.42578125" style="864" customWidth="1"/>
    <col min="9997" max="9998" width="11.28515625" style="864" customWidth="1"/>
    <col min="9999" max="10000" width="10.85546875" style="864" customWidth="1"/>
    <col min="10001" max="10001" width="11.5703125" style="864" customWidth="1"/>
    <col min="10002" max="10002" width="10.42578125" style="864" customWidth="1"/>
    <col min="10003" max="10003" width="11.140625" style="864" customWidth="1"/>
    <col min="10004" max="10004" width="16.42578125" style="864" customWidth="1"/>
    <col min="10005" max="10005" width="12.7109375" style="864" customWidth="1"/>
    <col min="10006" max="10006" width="10.7109375" style="864" customWidth="1"/>
    <col min="10007" max="10007" width="11.42578125" style="864" customWidth="1"/>
    <col min="10008" max="10008" width="11.85546875" style="864" customWidth="1"/>
    <col min="10009" max="10009" width="10.5703125" style="864" customWidth="1"/>
    <col min="10010" max="10010" width="11.85546875" style="864" customWidth="1"/>
    <col min="10011" max="10011" width="11" style="864" customWidth="1"/>
    <col min="10012" max="10012" width="12.140625" style="864" customWidth="1"/>
    <col min="10013" max="10013" width="10.140625" style="864" customWidth="1"/>
    <col min="10014" max="10014" width="11.140625" style="864" customWidth="1"/>
    <col min="10015" max="10015" width="10.140625" style="864" customWidth="1"/>
    <col min="10016" max="10017" width="9.42578125" style="864" customWidth="1"/>
    <col min="10018" max="10018" width="10.28515625" style="864" customWidth="1"/>
    <col min="10019" max="10019" width="10.85546875" style="864" customWidth="1"/>
    <col min="10020" max="10020" width="9.5703125" style="864" customWidth="1"/>
    <col min="10021" max="10021" width="9.42578125" style="864" customWidth="1"/>
    <col min="10022" max="10022" width="8.7109375" style="864" customWidth="1"/>
    <col min="10023" max="10240" width="9.140625" style="864"/>
    <col min="10241" max="10241" width="15.5703125" style="864" customWidth="1"/>
    <col min="10242" max="10242" width="11.42578125" style="864" customWidth="1"/>
    <col min="10243" max="10243" width="10.28515625" style="864" customWidth="1"/>
    <col min="10244" max="10244" width="11" style="864" customWidth="1"/>
    <col min="10245" max="10245" width="10.85546875" style="864" customWidth="1"/>
    <col min="10246" max="10246" width="10.42578125" style="864" customWidth="1"/>
    <col min="10247" max="10247" width="11.5703125" style="864" customWidth="1"/>
    <col min="10248" max="10248" width="11.85546875" style="864" customWidth="1"/>
    <col min="10249" max="10249" width="11" style="864" customWidth="1"/>
    <col min="10250" max="10250" width="11.140625" style="864" customWidth="1"/>
    <col min="10251" max="10251" width="12.28515625" style="864" customWidth="1"/>
    <col min="10252" max="10252" width="11.42578125" style="864" customWidth="1"/>
    <col min="10253" max="10254" width="11.28515625" style="864" customWidth="1"/>
    <col min="10255" max="10256" width="10.85546875" style="864" customWidth="1"/>
    <col min="10257" max="10257" width="11.5703125" style="864" customWidth="1"/>
    <col min="10258" max="10258" width="10.42578125" style="864" customWidth="1"/>
    <col min="10259" max="10259" width="11.140625" style="864" customWidth="1"/>
    <col min="10260" max="10260" width="16.42578125" style="864" customWidth="1"/>
    <col min="10261" max="10261" width="12.7109375" style="864" customWidth="1"/>
    <col min="10262" max="10262" width="10.7109375" style="864" customWidth="1"/>
    <col min="10263" max="10263" width="11.42578125" style="864" customWidth="1"/>
    <col min="10264" max="10264" width="11.85546875" style="864" customWidth="1"/>
    <col min="10265" max="10265" width="10.5703125" style="864" customWidth="1"/>
    <col min="10266" max="10266" width="11.85546875" style="864" customWidth="1"/>
    <col min="10267" max="10267" width="11" style="864" customWidth="1"/>
    <col min="10268" max="10268" width="12.140625" style="864" customWidth="1"/>
    <col min="10269" max="10269" width="10.140625" style="864" customWidth="1"/>
    <col min="10270" max="10270" width="11.140625" style="864" customWidth="1"/>
    <col min="10271" max="10271" width="10.140625" style="864" customWidth="1"/>
    <col min="10272" max="10273" width="9.42578125" style="864" customWidth="1"/>
    <col min="10274" max="10274" width="10.28515625" style="864" customWidth="1"/>
    <col min="10275" max="10275" width="10.85546875" style="864" customWidth="1"/>
    <col min="10276" max="10276" width="9.5703125" style="864" customWidth="1"/>
    <col min="10277" max="10277" width="9.42578125" style="864" customWidth="1"/>
    <col min="10278" max="10278" width="8.7109375" style="864" customWidth="1"/>
    <col min="10279" max="10496" width="9.140625" style="864"/>
    <col min="10497" max="10497" width="15.5703125" style="864" customWidth="1"/>
    <col min="10498" max="10498" width="11.42578125" style="864" customWidth="1"/>
    <col min="10499" max="10499" width="10.28515625" style="864" customWidth="1"/>
    <col min="10500" max="10500" width="11" style="864" customWidth="1"/>
    <col min="10501" max="10501" width="10.85546875" style="864" customWidth="1"/>
    <col min="10502" max="10502" width="10.42578125" style="864" customWidth="1"/>
    <col min="10503" max="10503" width="11.5703125" style="864" customWidth="1"/>
    <col min="10504" max="10504" width="11.85546875" style="864" customWidth="1"/>
    <col min="10505" max="10505" width="11" style="864" customWidth="1"/>
    <col min="10506" max="10506" width="11.140625" style="864" customWidth="1"/>
    <col min="10507" max="10507" width="12.28515625" style="864" customWidth="1"/>
    <col min="10508" max="10508" width="11.42578125" style="864" customWidth="1"/>
    <col min="10509" max="10510" width="11.28515625" style="864" customWidth="1"/>
    <col min="10511" max="10512" width="10.85546875" style="864" customWidth="1"/>
    <col min="10513" max="10513" width="11.5703125" style="864" customWidth="1"/>
    <col min="10514" max="10514" width="10.42578125" style="864" customWidth="1"/>
    <col min="10515" max="10515" width="11.140625" style="864" customWidth="1"/>
    <col min="10516" max="10516" width="16.42578125" style="864" customWidth="1"/>
    <col min="10517" max="10517" width="12.7109375" style="864" customWidth="1"/>
    <col min="10518" max="10518" width="10.7109375" style="864" customWidth="1"/>
    <col min="10519" max="10519" width="11.42578125" style="864" customWidth="1"/>
    <col min="10520" max="10520" width="11.85546875" style="864" customWidth="1"/>
    <col min="10521" max="10521" width="10.5703125" style="864" customWidth="1"/>
    <col min="10522" max="10522" width="11.85546875" style="864" customWidth="1"/>
    <col min="10523" max="10523" width="11" style="864" customWidth="1"/>
    <col min="10524" max="10524" width="12.140625" style="864" customWidth="1"/>
    <col min="10525" max="10525" width="10.140625" style="864" customWidth="1"/>
    <col min="10526" max="10526" width="11.140625" style="864" customWidth="1"/>
    <col min="10527" max="10527" width="10.140625" style="864" customWidth="1"/>
    <col min="10528" max="10529" width="9.42578125" style="864" customWidth="1"/>
    <col min="10530" max="10530" width="10.28515625" style="864" customWidth="1"/>
    <col min="10531" max="10531" width="10.85546875" style="864" customWidth="1"/>
    <col min="10532" max="10532" width="9.5703125" style="864" customWidth="1"/>
    <col min="10533" max="10533" width="9.42578125" style="864" customWidth="1"/>
    <col min="10534" max="10534" width="8.7109375" style="864" customWidth="1"/>
    <col min="10535" max="10752" width="9.140625" style="864"/>
    <col min="10753" max="10753" width="15.5703125" style="864" customWidth="1"/>
    <col min="10754" max="10754" width="11.42578125" style="864" customWidth="1"/>
    <col min="10755" max="10755" width="10.28515625" style="864" customWidth="1"/>
    <col min="10756" max="10756" width="11" style="864" customWidth="1"/>
    <col min="10757" max="10757" width="10.85546875" style="864" customWidth="1"/>
    <col min="10758" max="10758" width="10.42578125" style="864" customWidth="1"/>
    <col min="10759" max="10759" width="11.5703125" style="864" customWidth="1"/>
    <col min="10760" max="10760" width="11.85546875" style="864" customWidth="1"/>
    <col min="10761" max="10761" width="11" style="864" customWidth="1"/>
    <col min="10762" max="10762" width="11.140625" style="864" customWidth="1"/>
    <col min="10763" max="10763" width="12.28515625" style="864" customWidth="1"/>
    <col min="10764" max="10764" width="11.42578125" style="864" customWidth="1"/>
    <col min="10765" max="10766" width="11.28515625" style="864" customWidth="1"/>
    <col min="10767" max="10768" width="10.85546875" style="864" customWidth="1"/>
    <col min="10769" max="10769" width="11.5703125" style="864" customWidth="1"/>
    <col min="10770" max="10770" width="10.42578125" style="864" customWidth="1"/>
    <col min="10771" max="10771" width="11.140625" style="864" customWidth="1"/>
    <col min="10772" max="10772" width="16.42578125" style="864" customWidth="1"/>
    <col min="10773" max="10773" width="12.7109375" style="864" customWidth="1"/>
    <col min="10774" max="10774" width="10.7109375" style="864" customWidth="1"/>
    <col min="10775" max="10775" width="11.42578125" style="864" customWidth="1"/>
    <col min="10776" max="10776" width="11.85546875" style="864" customWidth="1"/>
    <col min="10777" max="10777" width="10.5703125" style="864" customWidth="1"/>
    <col min="10778" max="10778" width="11.85546875" style="864" customWidth="1"/>
    <col min="10779" max="10779" width="11" style="864" customWidth="1"/>
    <col min="10780" max="10780" width="12.140625" style="864" customWidth="1"/>
    <col min="10781" max="10781" width="10.140625" style="864" customWidth="1"/>
    <col min="10782" max="10782" width="11.140625" style="864" customWidth="1"/>
    <col min="10783" max="10783" width="10.140625" style="864" customWidth="1"/>
    <col min="10784" max="10785" width="9.42578125" style="864" customWidth="1"/>
    <col min="10786" max="10786" width="10.28515625" style="864" customWidth="1"/>
    <col min="10787" max="10787" width="10.85546875" style="864" customWidth="1"/>
    <col min="10788" max="10788" width="9.5703125" style="864" customWidth="1"/>
    <col min="10789" max="10789" width="9.42578125" style="864" customWidth="1"/>
    <col min="10790" max="10790" width="8.7109375" style="864" customWidth="1"/>
    <col min="10791" max="11008" width="9.140625" style="864"/>
    <col min="11009" max="11009" width="15.5703125" style="864" customWidth="1"/>
    <col min="11010" max="11010" width="11.42578125" style="864" customWidth="1"/>
    <col min="11011" max="11011" width="10.28515625" style="864" customWidth="1"/>
    <col min="11012" max="11012" width="11" style="864" customWidth="1"/>
    <col min="11013" max="11013" width="10.85546875" style="864" customWidth="1"/>
    <col min="11014" max="11014" width="10.42578125" style="864" customWidth="1"/>
    <col min="11015" max="11015" width="11.5703125" style="864" customWidth="1"/>
    <col min="11016" max="11016" width="11.85546875" style="864" customWidth="1"/>
    <col min="11017" max="11017" width="11" style="864" customWidth="1"/>
    <col min="11018" max="11018" width="11.140625" style="864" customWidth="1"/>
    <col min="11019" max="11019" width="12.28515625" style="864" customWidth="1"/>
    <col min="11020" max="11020" width="11.42578125" style="864" customWidth="1"/>
    <col min="11021" max="11022" width="11.28515625" style="864" customWidth="1"/>
    <col min="11023" max="11024" width="10.85546875" style="864" customWidth="1"/>
    <col min="11025" max="11025" width="11.5703125" style="864" customWidth="1"/>
    <col min="11026" max="11026" width="10.42578125" style="864" customWidth="1"/>
    <col min="11027" max="11027" width="11.140625" style="864" customWidth="1"/>
    <col min="11028" max="11028" width="16.42578125" style="864" customWidth="1"/>
    <col min="11029" max="11029" width="12.7109375" style="864" customWidth="1"/>
    <col min="11030" max="11030" width="10.7109375" style="864" customWidth="1"/>
    <col min="11031" max="11031" width="11.42578125" style="864" customWidth="1"/>
    <col min="11032" max="11032" width="11.85546875" style="864" customWidth="1"/>
    <col min="11033" max="11033" width="10.5703125" style="864" customWidth="1"/>
    <col min="11034" max="11034" width="11.85546875" style="864" customWidth="1"/>
    <col min="11035" max="11035" width="11" style="864" customWidth="1"/>
    <col min="11036" max="11036" width="12.140625" style="864" customWidth="1"/>
    <col min="11037" max="11037" width="10.140625" style="864" customWidth="1"/>
    <col min="11038" max="11038" width="11.140625" style="864" customWidth="1"/>
    <col min="11039" max="11039" width="10.140625" style="864" customWidth="1"/>
    <col min="11040" max="11041" width="9.42578125" style="864" customWidth="1"/>
    <col min="11042" max="11042" width="10.28515625" style="864" customWidth="1"/>
    <col min="11043" max="11043" width="10.85546875" style="864" customWidth="1"/>
    <col min="11044" max="11044" width="9.5703125" style="864" customWidth="1"/>
    <col min="11045" max="11045" width="9.42578125" style="864" customWidth="1"/>
    <col min="11046" max="11046" width="8.7109375" style="864" customWidth="1"/>
    <col min="11047" max="11264" width="9.140625" style="864"/>
    <col min="11265" max="11265" width="15.5703125" style="864" customWidth="1"/>
    <col min="11266" max="11266" width="11.42578125" style="864" customWidth="1"/>
    <col min="11267" max="11267" width="10.28515625" style="864" customWidth="1"/>
    <col min="11268" max="11268" width="11" style="864" customWidth="1"/>
    <col min="11269" max="11269" width="10.85546875" style="864" customWidth="1"/>
    <col min="11270" max="11270" width="10.42578125" style="864" customWidth="1"/>
    <col min="11271" max="11271" width="11.5703125" style="864" customWidth="1"/>
    <col min="11272" max="11272" width="11.85546875" style="864" customWidth="1"/>
    <col min="11273" max="11273" width="11" style="864" customWidth="1"/>
    <col min="11274" max="11274" width="11.140625" style="864" customWidth="1"/>
    <col min="11275" max="11275" width="12.28515625" style="864" customWidth="1"/>
    <col min="11276" max="11276" width="11.42578125" style="864" customWidth="1"/>
    <col min="11277" max="11278" width="11.28515625" style="864" customWidth="1"/>
    <col min="11279" max="11280" width="10.85546875" style="864" customWidth="1"/>
    <col min="11281" max="11281" width="11.5703125" style="864" customWidth="1"/>
    <col min="11282" max="11282" width="10.42578125" style="864" customWidth="1"/>
    <col min="11283" max="11283" width="11.140625" style="864" customWidth="1"/>
    <col min="11284" max="11284" width="16.42578125" style="864" customWidth="1"/>
    <col min="11285" max="11285" width="12.7109375" style="864" customWidth="1"/>
    <col min="11286" max="11286" width="10.7109375" style="864" customWidth="1"/>
    <col min="11287" max="11287" width="11.42578125" style="864" customWidth="1"/>
    <col min="11288" max="11288" width="11.85546875" style="864" customWidth="1"/>
    <col min="11289" max="11289" width="10.5703125" style="864" customWidth="1"/>
    <col min="11290" max="11290" width="11.85546875" style="864" customWidth="1"/>
    <col min="11291" max="11291" width="11" style="864" customWidth="1"/>
    <col min="11292" max="11292" width="12.140625" style="864" customWidth="1"/>
    <col min="11293" max="11293" width="10.140625" style="864" customWidth="1"/>
    <col min="11294" max="11294" width="11.140625" style="864" customWidth="1"/>
    <col min="11295" max="11295" width="10.140625" style="864" customWidth="1"/>
    <col min="11296" max="11297" width="9.42578125" style="864" customWidth="1"/>
    <col min="11298" max="11298" width="10.28515625" style="864" customWidth="1"/>
    <col min="11299" max="11299" width="10.85546875" style="864" customWidth="1"/>
    <col min="11300" max="11300" width="9.5703125" style="864" customWidth="1"/>
    <col min="11301" max="11301" width="9.42578125" style="864" customWidth="1"/>
    <col min="11302" max="11302" width="8.7109375" style="864" customWidth="1"/>
    <col min="11303" max="11520" width="9.140625" style="864"/>
    <col min="11521" max="11521" width="15.5703125" style="864" customWidth="1"/>
    <col min="11522" max="11522" width="11.42578125" style="864" customWidth="1"/>
    <col min="11523" max="11523" width="10.28515625" style="864" customWidth="1"/>
    <col min="11524" max="11524" width="11" style="864" customWidth="1"/>
    <col min="11525" max="11525" width="10.85546875" style="864" customWidth="1"/>
    <col min="11526" max="11526" width="10.42578125" style="864" customWidth="1"/>
    <col min="11527" max="11527" width="11.5703125" style="864" customWidth="1"/>
    <col min="11528" max="11528" width="11.85546875" style="864" customWidth="1"/>
    <col min="11529" max="11529" width="11" style="864" customWidth="1"/>
    <col min="11530" max="11530" width="11.140625" style="864" customWidth="1"/>
    <col min="11531" max="11531" width="12.28515625" style="864" customWidth="1"/>
    <col min="11532" max="11532" width="11.42578125" style="864" customWidth="1"/>
    <col min="11533" max="11534" width="11.28515625" style="864" customWidth="1"/>
    <col min="11535" max="11536" width="10.85546875" style="864" customWidth="1"/>
    <col min="11537" max="11537" width="11.5703125" style="864" customWidth="1"/>
    <col min="11538" max="11538" width="10.42578125" style="864" customWidth="1"/>
    <col min="11539" max="11539" width="11.140625" style="864" customWidth="1"/>
    <col min="11540" max="11540" width="16.42578125" style="864" customWidth="1"/>
    <col min="11541" max="11541" width="12.7109375" style="864" customWidth="1"/>
    <col min="11542" max="11542" width="10.7109375" style="864" customWidth="1"/>
    <col min="11543" max="11543" width="11.42578125" style="864" customWidth="1"/>
    <col min="11544" max="11544" width="11.85546875" style="864" customWidth="1"/>
    <col min="11545" max="11545" width="10.5703125" style="864" customWidth="1"/>
    <col min="11546" max="11546" width="11.85546875" style="864" customWidth="1"/>
    <col min="11547" max="11547" width="11" style="864" customWidth="1"/>
    <col min="11548" max="11548" width="12.140625" style="864" customWidth="1"/>
    <col min="11549" max="11549" width="10.140625" style="864" customWidth="1"/>
    <col min="11550" max="11550" width="11.140625" style="864" customWidth="1"/>
    <col min="11551" max="11551" width="10.140625" style="864" customWidth="1"/>
    <col min="11552" max="11553" width="9.42578125" style="864" customWidth="1"/>
    <col min="11554" max="11554" width="10.28515625" style="864" customWidth="1"/>
    <col min="11555" max="11555" width="10.85546875" style="864" customWidth="1"/>
    <col min="11556" max="11556" width="9.5703125" style="864" customWidth="1"/>
    <col min="11557" max="11557" width="9.42578125" style="864" customWidth="1"/>
    <col min="11558" max="11558" width="8.7109375" style="864" customWidth="1"/>
    <col min="11559" max="11776" width="9.140625" style="864"/>
    <col min="11777" max="11777" width="15.5703125" style="864" customWidth="1"/>
    <col min="11778" max="11778" width="11.42578125" style="864" customWidth="1"/>
    <col min="11779" max="11779" width="10.28515625" style="864" customWidth="1"/>
    <col min="11780" max="11780" width="11" style="864" customWidth="1"/>
    <col min="11781" max="11781" width="10.85546875" style="864" customWidth="1"/>
    <col min="11782" max="11782" width="10.42578125" style="864" customWidth="1"/>
    <col min="11783" max="11783" width="11.5703125" style="864" customWidth="1"/>
    <col min="11784" max="11784" width="11.85546875" style="864" customWidth="1"/>
    <col min="11785" max="11785" width="11" style="864" customWidth="1"/>
    <col min="11786" max="11786" width="11.140625" style="864" customWidth="1"/>
    <col min="11787" max="11787" width="12.28515625" style="864" customWidth="1"/>
    <col min="11788" max="11788" width="11.42578125" style="864" customWidth="1"/>
    <col min="11789" max="11790" width="11.28515625" style="864" customWidth="1"/>
    <col min="11791" max="11792" width="10.85546875" style="864" customWidth="1"/>
    <col min="11793" max="11793" width="11.5703125" style="864" customWidth="1"/>
    <col min="11794" max="11794" width="10.42578125" style="864" customWidth="1"/>
    <col min="11795" max="11795" width="11.140625" style="864" customWidth="1"/>
    <col min="11796" max="11796" width="16.42578125" style="864" customWidth="1"/>
    <col min="11797" max="11797" width="12.7109375" style="864" customWidth="1"/>
    <col min="11798" max="11798" width="10.7109375" style="864" customWidth="1"/>
    <col min="11799" max="11799" width="11.42578125" style="864" customWidth="1"/>
    <col min="11800" max="11800" width="11.85546875" style="864" customWidth="1"/>
    <col min="11801" max="11801" width="10.5703125" style="864" customWidth="1"/>
    <col min="11802" max="11802" width="11.85546875" style="864" customWidth="1"/>
    <col min="11803" max="11803" width="11" style="864" customWidth="1"/>
    <col min="11804" max="11804" width="12.140625" style="864" customWidth="1"/>
    <col min="11805" max="11805" width="10.140625" style="864" customWidth="1"/>
    <col min="11806" max="11806" width="11.140625" style="864" customWidth="1"/>
    <col min="11807" max="11807" width="10.140625" style="864" customWidth="1"/>
    <col min="11808" max="11809" width="9.42578125" style="864" customWidth="1"/>
    <col min="11810" max="11810" width="10.28515625" style="864" customWidth="1"/>
    <col min="11811" max="11811" width="10.85546875" style="864" customWidth="1"/>
    <col min="11812" max="11812" width="9.5703125" style="864" customWidth="1"/>
    <col min="11813" max="11813" width="9.42578125" style="864" customWidth="1"/>
    <col min="11814" max="11814" width="8.7109375" style="864" customWidth="1"/>
    <col min="11815" max="12032" width="9.140625" style="864"/>
    <col min="12033" max="12033" width="15.5703125" style="864" customWidth="1"/>
    <col min="12034" max="12034" width="11.42578125" style="864" customWidth="1"/>
    <col min="12035" max="12035" width="10.28515625" style="864" customWidth="1"/>
    <col min="12036" max="12036" width="11" style="864" customWidth="1"/>
    <col min="12037" max="12037" width="10.85546875" style="864" customWidth="1"/>
    <col min="12038" max="12038" width="10.42578125" style="864" customWidth="1"/>
    <col min="12039" max="12039" width="11.5703125" style="864" customWidth="1"/>
    <col min="12040" max="12040" width="11.85546875" style="864" customWidth="1"/>
    <col min="12041" max="12041" width="11" style="864" customWidth="1"/>
    <col min="12042" max="12042" width="11.140625" style="864" customWidth="1"/>
    <col min="12043" max="12043" width="12.28515625" style="864" customWidth="1"/>
    <col min="12044" max="12044" width="11.42578125" style="864" customWidth="1"/>
    <col min="12045" max="12046" width="11.28515625" style="864" customWidth="1"/>
    <col min="12047" max="12048" width="10.85546875" style="864" customWidth="1"/>
    <col min="12049" max="12049" width="11.5703125" style="864" customWidth="1"/>
    <col min="12050" max="12050" width="10.42578125" style="864" customWidth="1"/>
    <col min="12051" max="12051" width="11.140625" style="864" customWidth="1"/>
    <col min="12052" max="12052" width="16.42578125" style="864" customWidth="1"/>
    <col min="12053" max="12053" width="12.7109375" style="864" customWidth="1"/>
    <col min="12054" max="12054" width="10.7109375" style="864" customWidth="1"/>
    <col min="12055" max="12055" width="11.42578125" style="864" customWidth="1"/>
    <col min="12056" max="12056" width="11.85546875" style="864" customWidth="1"/>
    <col min="12057" max="12057" width="10.5703125" style="864" customWidth="1"/>
    <col min="12058" max="12058" width="11.85546875" style="864" customWidth="1"/>
    <col min="12059" max="12059" width="11" style="864" customWidth="1"/>
    <col min="12060" max="12060" width="12.140625" style="864" customWidth="1"/>
    <col min="12061" max="12061" width="10.140625" style="864" customWidth="1"/>
    <col min="12062" max="12062" width="11.140625" style="864" customWidth="1"/>
    <col min="12063" max="12063" width="10.140625" style="864" customWidth="1"/>
    <col min="12064" max="12065" width="9.42578125" style="864" customWidth="1"/>
    <col min="12066" max="12066" width="10.28515625" style="864" customWidth="1"/>
    <col min="12067" max="12067" width="10.85546875" style="864" customWidth="1"/>
    <col min="12068" max="12068" width="9.5703125" style="864" customWidth="1"/>
    <col min="12069" max="12069" width="9.42578125" style="864" customWidth="1"/>
    <col min="12070" max="12070" width="8.7109375" style="864" customWidth="1"/>
    <col min="12071" max="12288" width="9.140625" style="864"/>
    <col min="12289" max="12289" width="15.5703125" style="864" customWidth="1"/>
    <col min="12290" max="12290" width="11.42578125" style="864" customWidth="1"/>
    <col min="12291" max="12291" width="10.28515625" style="864" customWidth="1"/>
    <col min="12292" max="12292" width="11" style="864" customWidth="1"/>
    <col min="12293" max="12293" width="10.85546875" style="864" customWidth="1"/>
    <col min="12294" max="12294" width="10.42578125" style="864" customWidth="1"/>
    <col min="12295" max="12295" width="11.5703125" style="864" customWidth="1"/>
    <col min="12296" max="12296" width="11.85546875" style="864" customWidth="1"/>
    <col min="12297" max="12297" width="11" style="864" customWidth="1"/>
    <col min="12298" max="12298" width="11.140625" style="864" customWidth="1"/>
    <col min="12299" max="12299" width="12.28515625" style="864" customWidth="1"/>
    <col min="12300" max="12300" width="11.42578125" style="864" customWidth="1"/>
    <col min="12301" max="12302" width="11.28515625" style="864" customWidth="1"/>
    <col min="12303" max="12304" width="10.85546875" style="864" customWidth="1"/>
    <col min="12305" max="12305" width="11.5703125" style="864" customWidth="1"/>
    <col min="12306" max="12306" width="10.42578125" style="864" customWidth="1"/>
    <col min="12307" max="12307" width="11.140625" style="864" customWidth="1"/>
    <col min="12308" max="12308" width="16.42578125" style="864" customWidth="1"/>
    <col min="12309" max="12309" width="12.7109375" style="864" customWidth="1"/>
    <col min="12310" max="12310" width="10.7109375" style="864" customWidth="1"/>
    <col min="12311" max="12311" width="11.42578125" style="864" customWidth="1"/>
    <col min="12312" max="12312" width="11.85546875" style="864" customWidth="1"/>
    <col min="12313" max="12313" width="10.5703125" style="864" customWidth="1"/>
    <col min="12314" max="12314" width="11.85546875" style="864" customWidth="1"/>
    <col min="12315" max="12315" width="11" style="864" customWidth="1"/>
    <col min="12316" max="12316" width="12.140625" style="864" customWidth="1"/>
    <col min="12317" max="12317" width="10.140625" style="864" customWidth="1"/>
    <col min="12318" max="12318" width="11.140625" style="864" customWidth="1"/>
    <col min="12319" max="12319" width="10.140625" style="864" customWidth="1"/>
    <col min="12320" max="12321" width="9.42578125" style="864" customWidth="1"/>
    <col min="12322" max="12322" width="10.28515625" style="864" customWidth="1"/>
    <col min="12323" max="12323" width="10.85546875" style="864" customWidth="1"/>
    <col min="12324" max="12324" width="9.5703125" style="864" customWidth="1"/>
    <col min="12325" max="12325" width="9.42578125" style="864" customWidth="1"/>
    <col min="12326" max="12326" width="8.7109375" style="864" customWidth="1"/>
    <col min="12327" max="12544" width="9.140625" style="864"/>
    <col min="12545" max="12545" width="15.5703125" style="864" customWidth="1"/>
    <col min="12546" max="12546" width="11.42578125" style="864" customWidth="1"/>
    <col min="12547" max="12547" width="10.28515625" style="864" customWidth="1"/>
    <col min="12548" max="12548" width="11" style="864" customWidth="1"/>
    <col min="12549" max="12549" width="10.85546875" style="864" customWidth="1"/>
    <col min="12550" max="12550" width="10.42578125" style="864" customWidth="1"/>
    <col min="12551" max="12551" width="11.5703125" style="864" customWidth="1"/>
    <col min="12552" max="12552" width="11.85546875" style="864" customWidth="1"/>
    <col min="12553" max="12553" width="11" style="864" customWidth="1"/>
    <col min="12554" max="12554" width="11.140625" style="864" customWidth="1"/>
    <col min="12555" max="12555" width="12.28515625" style="864" customWidth="1"/>
    <col min="12556" max="12556" width="11.42578125" style="864" customWidth="1"/>
    <col min="12557" max="12558" width="11.28515625" style="864" customWidth="1"/>
    <col min="12559" max="12560" width="10.85546875" style="864" customWidth="1"/>
    <col min="12561" max="12561" width="11.5703125" style="864" customWidth="1"/>
    <col min="12562" max="12562" width="10.42578125" style="864" customWidth="1"/>
    <col min="12563" max="12563" width="11.140625" style="864" customWidth="1"/>
    <col min="12564" max="12564" width="16.42578125" style="864" customWidth="1"/>
    <col min="12565" max="12565" width="12.7109375" style="864" customWidth="1"/>
    <col min="12566" max="12566" width="10.7109375" style="864" customWidth="1"/>
    <col min="12567" max="12567" width="11.42578125" style="864" customWidth="1"/>
    <col min="12568" max="12568" width="11.85546875" style="864" customWidth="1"/>
    <col min="12569" max="12569" width="10.5703125" style="864" customWidth="1"/>
    <col min="12570" max="12570" width="11.85546875" style="864" customWidth="1"/>
    <col min="12571" max="12571" width="11" style="864" customWidth="1"/>
    <col min="12572" max="12572" width="12.140625" style="864" customWidth="1"/>
    <col min="12573" max="12573" width="10.140625" style="864" customWidth="1"/>
    <col min="12574" max="12574" width="11.140625" style="864" customWidth="1"/>
    <col min="12575" max="12575" width="10.140625" style="864" customWidth="1"/>
    <col min="12576" max="12577" width="9.42578125" style="864" customWidth="1"/>
    <col min="12578" max="12578" width="10.28515625" style="864" customWidth="1"/>
    <col min="12579" max="12579" width="10.85546875" style="864" customWidth="1"/>
    <col min="12580" max="12580" width="9.5703125" style="864" customWidth="1"/>
    <col min="12581" max="12581" width="9.42578125" style="864" customWidth="1"/>
    <col min="12582" max="12582" width="8.7109375" style="864" customWidth="1"/>
    <col min="12583" max="12800" width="9.140625" style="864"/>
    <col min="12801" max="12801" width="15.5703125" style="864" customWidth="1"/>
    <col min="12802" max="12802" width="11.42578125" style="864" customWidth="1"/>
    <col min="12803" max="12803" width="10.28515625" style="864" customWidth="1"/>
    <col min="12804" max="12804" width="11" style="864" customWidth="1"/>
    <col min="12805" max="12805" width="10.85546875" style="864" customWidth="1"/>
    <col min="12806" max="12806" width="10.42578125" style="864" customWidth="1"/>
    <col min="12807" max="12807" width="11.5703125" style="864" customWidth="1"/>
    <col min="12808" max="12808" width="11.85546875" style="864" customWidth="1"/>
    <col min="12809" max="12809" width="11" style="864" customWidth="1"/>
    <col min="12810" max="12810" width="11.140625" style="864" customWidth="1"/>
    <col min="12811" max="12811" width="12.28515625" style="864" customWidth="1"/>
    <col min="12812" max="12812" width="11.42578125" style="864" customWidth="1"/>
    <col min="12813" max="12814" width="11.28515625" style="864" customWidth="1"/>
    <col min="12815" max="12816" width="10.85546875" style="864" customWidth="1"/>
    <col min="12817" max="12817" width="11.5703125" style="864" customWidth="1"/>
    <col min="12818" max="12818" width="10.42578125" style="864" customWidth="1"/>
    <col min="12819" max="12819" width="11.140625" style="864" customWidth="1"/>
    <col min="12820" max="12820" width="16.42578125" style="864" customWidth="1"/>
    <col min="12821" max="12821" width="12.7109375" style="864" customWidth="1"/>
    <col min="12822" max="12822" width="10.7109375" style="864" customWidth="1"/>
    <col min="12823" max="12823" width="11.42578125" style="864" customWidth="1"/>
    <col min="12824" max="12824" width="11.85546875" style="864" customWidth="1"/>
    <col min="12825" max="12825" width="10.5703125" style="864" customWidth="1"/>
    <col min="12826" max="12826" width="11.85546875" style="864" customWidth="1"/>
    <col min="12827" max="12827" width="11" style="864" customWidth="1"/>
    <col min="12828" max="12828" width="12.140625" style="864" customWidth="1"/>
    <col min="12829" max="12829" width="10.140625" style="864" customWidth="1"/>
    <col min="12830" max="12830" width="11.140625" style="864" customWidth="1"/>
    <col min="12831" max="12831" width="10.140625" style="864" customWidth="1"/>
    <col min="12832" max="12833" width="9.42578125" style="864" customWidth="1"/>
    <col min="12834" max="12834" width="10.28515625" style="864" customWidth="1"/>
    <col min="12835" max="12835" width="10.85546875" style="864" customWidth="1"/>
    <col min="12836" max="12836" width="9.5703125" style="864" customWidth="1"/>
    <col min="12837" max="12837" width="9.42578125" style="864" customWidth="1"/>
    <col min="12838" max="12838" width="8.7109375" style="864" customWidth="1"/>
    <col min="12839" max="13056" width="9.140625" style="864"/>
    <col min="13057" max="13057" width="15.5703125" style="864" customWidth="1"/>
    <col min="13058" max="13058" width="11.42578125" style="864" customWidth="1"/>
    <col min="13059" max="13059" width="10.28515625" style="864" customWidth="1"/>
    <col min="13060" max="13060" width="11" style="864" customWidth="1"/>
    <col min="13061" max="13061" width="10.85546875" style="864" customWidth="1"/>
    <col min="13062" max="13062" width="10.42578125" style="864" customWidth="1"/>
    <col min="13063" max="13063" width="11.5703125" style="864" customWidth="1"/>
    <col min="13064" max="13064" width="11.85546875" style="864" customWidth="1"/>
    <col min="13065" max="13065" width="11" style="864" customWidth="1"/>
    <col min="13066" max="13066" width="11.140625" style="864" customWidth="1"/>
    <col min="13067" max="13067" width="12.28515625" style="864" customWidth="1"/>
    <col min="13068" max="13068" width="11.42578125" style="864" customWidth="1"/>
    <col min="13069" max="13070" width="11.28515625" style="864" customWidth="1"/>
    <col min="13071" max="13072" width="10.85546875" style="864" customWidth="1"/>
    <col min="13073" max="13073" width="11.5703125" style="864" customWidth="1"/>
    <col min="13074" max="13074" width="10.42578125" style="864" customWidth="1"/>
    <col min="13075" max="13075" width="11.140625" style="864" customWidth="1"/>
    <col min="13076" max="13076" width="16.42578125" style="864" customWidth="1"/>
    <col min="13077" max="13077" width="12.7109375" style="864" customWidth="1"/>
    <col min="13078" max="13078" width="10.7109375" style="864" customWidth="1"/>
    <col min="13079" max="13079" width="11.42578125" style="864" customWidth="1"/>
    <col min="13080" max="13080" width="11.85546875" style="864" customWidth="1"/>
    <col min="13081" max="13081" width="10.5703125" style="864" customWidth="1"/>
    <col min="13082" max="13082" width="11.85546875" style="864" customWidth="1"/>
    <col min="13083" max="13083" width="11" style="864" customWidth="1"/>
    <col min="13084" max="13084" width="12.140625" style="864" customWidth="1"/>
    <col min="13085" max="13085" width="10.140625" style="864" customWidth="1"/>
    <col min="13086" max="13086" width="11.140625" style="864" customWidth="1"/>
    <col min="13087" max="13087" width="10.140625" style="864" customWidth="1"/>
    <col min="13088" max="13089" width="9.42578125" style="864" customWidth="1"/>
    <col min="13090" max="13090" width="10.28515625" style="864" customWidth="1"/>
    <col min="13091" max="13091" width="10.85546875" style="864" customWidth="1"/>
    <col min="13092" max="13092" width="9.5703125" style="864" customWidth="1"/>
    <col min="13093" max="13093" width="9.42578125" style="864" customWidth="1"/>
    <col min="13094" max="13094" width="8.7109375" style="864" customWidth="1"/>
    <col min="13095" max="13312" width="9.140625" style="864"/>
    <col min="13313" max="13313" width="15.5703125" style="864" customWidth="1"/>
    <col min="13314" max="13314" width="11.42578125" style="864" customWidth="1"/>
    <col min="13315" max="13315" width="10.28515625" style="864" customWidth="1"/>
    <col min="13316" max="13316" width="11" style="864" customWidth="1"/>
    <col min="13317" max="13317" width="10.85546875" style="864" customWidth="1"/>
    <col min="13318" max="13318" width="10.42578125" style="864" customWidth="1"/>
    <col min="13319" max="13319" width="11.5703125" style="864" customWidth="1"/>
    <col min="13320" max="13320" width="11.85546875" style="864" customWidth="1"/>
    <col min="13321" max="13321" width="11" style="864" customWidth="1"/>
    <col min="13322" max="13322" width="11.140625" style="864" customWidth="1"/>
    <col min="13323" max="13323" width="12.28515625" style="864" customWidth="1"/>
    <col min="13324" max="13324" width="11.42578125" style="864" customWidth="1"/>
    <col min="13325" max="13326" width="11.28515625" style="864" customWidth="1"/>
    <col min="13327" max="13328" width="10.85546875" style="864" customWidth="1"/>
    <col min="13329" max="13329" width="11.5703125" style="864" customWidth="1"/>
    <col min="13330" max="13330" width="10.42578125" style="864" customWidth="1"/>
    <col min="13331" max="13331" width="11.140625" style="864" customWidth="1"/>
    <col min="13332" max="13332" width="16.42578125" style="864" customWidth="1"/>
    <col min="13333" max="13333" width="12.7109375" style="864" customWidth="1"/>
    <col min="13334" max="13334" width="10.7109375" style="864" customWidth="1"/>
    <col min="13335" max="13335" width="11.42578125" style="864" customWidth="1"/>
    <col min="13336" max="13336" width="11.85546875" style="864" customWidth="1"/>
    <col min="13337" max="13337" width="10.5703125" style="864" customWidth="1"/>
    <col min="13338" max="13338" width="11.85546875" style="864" customWidth="1"/>
    <col min="13339" max="13339" width="11" style="864" customWidth="1"/>
    <col min="13340" max="13340" width="12.140625" style="864" customWidth="1"/>
    <col min="13341" max="13341" width="10.140625" style="864" customWidth="1"/>
    <col min="13342" max="13342" width="11.140625" style="864" customWidth="1"/>
    <col min="13343" max="13343" width="10.140625" style="864" customWidth="1"/>
    <col min="13344" max="13345" width="9.42578125" style="864" customWidth="1"/>
    <col min="13346" max="13346" width="10.28515625" style="864" customWidth="1"/>
    <col min="13347" max="13347" width="10.85546875" style="864" customWidth="1"/>
    <col min="13348" max="13348" width="9.5703125" style="864" customWidth="1"/>
    <col min="13349" max="13349" width="9.42578125" style="864" customWidth="1"/>
    <col min="13350" max="13350" width="8.7109375" style="864" customWidth="1"/>
    <col min="13351" max="13568" width="9.140625" style="864"/>
    <col min="13569" max="13569" width="15.5703125" style="864" customWidth="1"/>
    <col min="13570" max="13570" width="11.42578125" style="864" customWidth="1"/>
    <col min="13571" max="13571" width="10.28515625" style="864" customWidth="1"/>
    <col min="13572" max="13572" width="11" style="864" customWidth="1"/>
    <col min="13573" max="13573" width="10.85546875" style="864" customWidth="1"/>
    <col min="13574" max="13574" width="10.42578125" style="864" customWidth="1"/>
    <col min="13575" max="13575" width="11.5703125" style="864" customWidth="1"/>
    <col min="13576" max="13576" width="11.85546875" style="864" customWidth="1"/>
    <col min="13577" max="13577" width="11" style="864" customWidth="1"/>
    <col min="13578" max="13578" width="11.140625" style="864" customWidth="1"/>
    <col min="13579" max="13579" width="12.28515625" style="864" customWidth="1"/>
    <col min="13580" max="13580" width="11.42578125" style="864" customWidth="1"/>
    <col min="13581" max="13582" width="11.28515625" style="864" customWidth="1"/>
    <col min="13583" max="13584" width="10.85546875" style="864" customWidth="1"/>
    <col min="13585" max="13585" width="11.5703125" style="864" customWidth="1"/>
    <col min="13586" max="13586" width="10.42578125" style="864" customWidth="1"/>
    <col min="13587" max="13587" width="11.140625" style="864" customWidth="1"/>
    <col min="13588" max="13588" width="16.42578125" style="864" customWidth="1"/>
    <col min="13589" max="13589" width="12.7109375" style="864" customWidth="1"/>
    <col min="13590" max="13590" width="10.7109375" style="864" customWidth="1"/>
    <col min="13591" max="13591" width="11.42578125" style="864" customWidth="1"/>
    <col min="13592" max="13592" width="11.85546875" style="864" customWidth="1"/>
    <col min="13593" max="13593" width="10.5703125" style="864" customWidth="1"/>
    <col min="13594" max="13594" width="11.85546875" style="864" customWidth="1"/>
    <col min="13595" max="13595" width="11" style="864" customWidth="1"/>
    <col min="13596" max="13596" width="12.140625" style="864" customWidth="1"/>
    <col min="13597" max="13597" width="10.140625" style="864" customWidth="1"/>
    <col min="13598" max="13598" width="11.140625" style="864" customWidth="1"/>
    <col min="13599" max="13599" width="10.140625" style="864" customWidth="1"/>
    <col min="13600" max="13601" width="9.42578125" style="864" customWidth="1"/>
    <col min="13602" max="13602" width="10.28515625" style="864" customWidth="1"/>
    <col min="13603" max="13603" width="10.85546875" style="864" customWidth="1"/>
    <col min="13604" max="13604" width="9.5703125" style="864" customWidth="1"/>
    <col min="13605" max="13605" width="9.42578125" style="864" customWidth="1"/>
    <col min="13606" max="13606" width="8.7109375" style="864" customWidth="1"/>
    <col min="13607" max="13824" width="9.140625" style="864"/>
    <col min="13825" max="13825" width="15.5703125" style="864" customWidth="1"/>
    <col min="13826" max="13826" width="11.42578125" style="864" customWidth="1"/>
    <col min="13827" max="13827" width="10.28515625" style="864" customWidth="1"/>
    <col min="13828" max="13828" width="11" style="864" customWidth="1"/>
    <col min="13829" max="13829" width="10.85546875" style="864" customWidth="1"/>
    <col min="13830" max="13830" width="10.42578125" style="864" customWidth="1"/>
    <col min="13831" max="13831" width="11.5703125" style="864" customWidth="1"/>
    <col min="13832" max="13832" width="11.85546875" style="864" customWidth="1"/>
    <col min="13833" max="13833" width="11" style="864" customWidth="1"/>
    <col min="13834" max="13834" width="11.140625" style="864" customWidth="1"/>
    <col min="13835" max="13835" width="12.28515625" style="864" customWidth="1"/>
    <col min="13836" max="13836" width="11.42578125" style="864" customWidth="1"/>
    <col min="13837" max="13838" width="11.28515625" style="864" customWidth="1"/>
    <col min="13839" max="13840" width="10.85546875" style="864" customWidth="1"/>
    <col min="13841" max="13841" width="11.5703125" style="864" customWidth="1"/>
    <col min="13842" max="13842" width="10.42578125" style="864" customWidth="1"/>
    <col min="13843" max="13843" width="11.140625" style="864" customWidth="1"/>
    <col min="13844" max="13844" width="16.42578125" style="864" customWidth="1"/>
    <col min="13845" max="13845" width="12.7109375" style="864" customWidth="1"/>
    <col min="13846" max="13846" width="10.7109375" style="864" customWidth="1"/>
    <col min="13847" max="13847" width="11.42578125" style="864" customWidth="1"/>
    <col min="13848" max="13848" width="11.85546875" style="864" customWidth="1"/>
    <col min="13849" max="13849" width="10.5703125" style="864" customWidth="1"/>
    <col min="13850" max="13850" width="11.85546875" style="864" customWidth="1"/>
    <col min="13851" max="13851" width="11" style="864" customWidth="1"/>
    <col min="13852" max="13852" width="12.140625" style="864" customWidth="1"/>
    <col min="13853" max="13853" width="10.140625" style="864" customWidth="1"/>
    <col min="13854" max="13854" width="11.140625" style="864" customWidth="1"/>
    <col min="13855" max="13855" width="10.140625" style="864" customWidth="1"/>
    <col min="13856" max="13857" width="9.42578125" style="864" customWidth="1"/>
    <col min="13858" max="13858" width="10.28515625" style="864" customWidth="1"/>
    <col min="13859" max="13859" width="10.85546875" style="864" customWidth="1"/>
    <col min="13860" max="13860" width="9.5703125" style="864" customWidth="1"/>
    <col min="13861" max="13861" width="9.42578125" style="864" customWidth="1"/>
    <col min="13862" max="13862" width="8.7109375" style="864" customWidth="1"/>
    <col min="13863" max="14080" width="9.140625" style="864"/>
    <col min="14081" max="14081" width="15.5703125" style="864" customWidth="1"/>
    <col min="14082" max="14082" width="11.42578125" style="864" customWidth="1"/>
    <col min="14083" max="14083" width="10.28515625" style="864" customWidth="1"/>
    <col min="14084" max="14084" width="11" style="864" customWidth="1"/>
    <col min="14085" max="14085" width="10.85546875" style="864" customWidth="1"/>
    <col min="14086" max="14086" width="10.42578125" style="864" customWidth="1"/>
    <col min="14087" max="14087" width="11.5703125" style="864" customWidth="1"/>
    <col min="14088" max="14088" width="11.85546875" style="864" customWidth="1"/>
    <col min="14089" max="14089" width="11" style="864" customWidth="1"/>
    <col min="14090" max="14090" width="11.140625" style="864" customWidth="1"/>
    <col min="14091" max="14091" width="12.28515625" style="864" customWidth="1"/>
    <col min="14092" max="14092" width="11.42578125" style="864" customWidth="1"/>
    <col min="14093" max="14094" width="11.28515625" style="864" customWidth="1"/>
    <col min="14095" max="14096" width="10.85546875" style="864" customWidth="1"/>
    <col min="14097" max="14097" width="11.5703125" style="864" customWidth="1"/>
    <col min="14098" max="14098" width="10.42578125" style="864" customWidth="1"/>
    <col min="14099" max="14099" width="11.140625" style="864" customWidth="1"/>
    <col min="14100" max="14100" width="16.42578125" style="864" customWidth="1"/>
    <col min="14101" max="14101" width="12.7109375" style="864" customWidth="1"/>
    <col min="14102" max="14102" width="10.7109375" style="864" customWidth="1"/>
    <col min="14103" max="14103" width="11.42578125" style="864" customWidth="1"/>
    <col min="14104" max="14104" width="11.85546875" style="864" customWidth="1"/>
    <col min="14105" max="14105" width="10.5703125" style="864" customWidth="1"/>
    <col min="14106" max="14106" width="11.85546875" style="864" customWidth="1"/>
    <col min="14107" max="14107" width="11" style="864" customWidth="1"/>
    <col min="14108" max="14108" width="12.140625" style="864" customWidth="1"/>
    <col min="14109" max="14109" width="10.140625" style="864" customWidth="1"/>
    <col min="14110" max="14110" width="11.140625" style="864" customWidth="1"/>
    <col min="14111" max="14111" width="10.140625" style="864" customWidth="1"/>
    <col min="14112" max="14113" width="9.42578125" style="864" customWidth="1"/>
    <col min="14114" max="14114" width="10.28515625" style="864" customWidth="1"/>
    <col min="14115" max="14115" width="10.85546875" style="864" customWidth="1"/>
    <col min="14116" max="14116" width="9.5703125" style="864" customWidth="1"/>
    <col min="14117" max="14117" width="9.42578125" style="864" customWidth="1"/>
    <col min="14118" max="14118" width="8.7109375" style="864" customWidth="1"/>
    <col min="14119" max="14336" width="9.140625" style="864"/>
    <col min="14337" max="14337" width="15.5703125" style="864" customWidth="1"/>
    <col min="14338" max="14338" width="11.42578125" style="864" customWidth="1"/>
    <col min="14339" max="14339" width="10.28515625" style="864" customWidth="1"/>
    <col min="14340" max="14340" width="11" style="864" customWidth="1"/>
    <col min="14341" max="14341" width="10.85546875" style="864" customWidth="1"/>
    <col min="14342" max="14342" width="10.42578125" style="864" customWidth="1"/>
    <col min="14343" max="14343" width="11.5703125" style="864" customWidth="1"/>
    <col min="14344" max="14344" width="11.85546875" style="864" customWidth="1"/>
    <col min="14345" max="14345" width="11" style="864" customWidth="1"/>
    <col min="14346" max="14346" width="11.140625" style="864" customWidth="1"/>
    <col min="14347" max="14347" width="12.28515625" style="864" customWidth="1"/>
    <col min="14348" max="14348" width="11.42578125" style="864" customWidth="1"/>
    <col min="14349" max="14350" width="11.28515625" style="864" customWidth="1"/>
    <col min="14351" max="14352" width="10.85546875" style="864" customWidth="1"/>
    <col min="14353" max="14353" width="11.5703125" style="864" customWidth="1"/>
    <col min="14354" max="14354" width="10.42578125" style="864" customWidth="1"/>
    <col min="14355" max="14355" width="11.140625" style="864" customWidth="1"/>
    <col min="14356" max="14356" width="16.42578125" style="864" customWidth="1"/>
    <col min="14357" max="14357" width="12.7109375" style="864" customWidth="1"/>
    <col min="14358" max="14358" width="10.7109375" style="864" customWidth="1"/>
    <col min="14359" max="14359" width="11.42578125" style="864" customWidth="1"/>
    <col min="14360" max="14360" width="11.85546875" style="864" customWidth="1"/>
    <col min="14361" max="14361" width="10.5703125" style="864" customWidth="1"/>
    <col min="14362" max="14362" width="11.85546875" style="864" customWidth="1"/>
    <col min="14363" max="14363" width="11" style="864" customWidth="1"/>
    <col min="14364" max="14364" width="12.140625" style="864" customWidth="1"/>
    <col min="14365" max="14365" width="10.140625" style="864" customWidth="1"/>
    <col min="14366" max="14366" width="11.140625" style="864" customWidth="1"/>
    <col min="14367" max="14367" width="10.140625" style="864" customWidth="1"/>
    <col min="14368" max="14369" width="9.42578125" style="864" customWidth="1"/>
    <col min="14370" max="14370" width="10.28515625" style="864" customWidth="1"/>
    <col min="14371" max="14371" width="10.85546875" style="864" customWidth="1"/>
    <col min="14372" max="14372" width="9.5703125" style="864" customWidth="1"/>
    <col min="14373" max="14373" width="9.42578125" style="864" customWidth="1"/>
    <col min="14374" max="14374" width="8.7109375" style="864" customWidth="1"/>
    <col min="14375" max="14592" width="9.140625" style="864"/>
    <col min="14593" max="14593" width="15.5703125" style="864" customWidth="1"/>
    <col min="14594" max="14594" width="11.42578125" style="864" customWidth="1"/>
    <col min="14595" max="14595" width="10.28515625" style="864" customWidth="1"/>
    <col min="14596" max="14596" width="11" style="864" customWidth="1"/>
    <col min="14597" max="14597" width="10.85546875" style="864" customWidth="1"/>
    <col min="14598" max="14598" width="10.42578125" style="864" customWidth="1"/>
    <col min="14599" max="14599" width="11.5703125" style="864" customWidth="1"/>
    <col min="14600" max="14600" width="11.85546875" style="864" customWidth="1"/>
    <col min="14601" max="14601" width="11" style="864" customWidth="1"/>
    <col min="14602" max="14602" width="11.140625" style="864" customWidth="1"/>
    <col min="14603" max="14603" width="12.28515625" style="864" customWidth="1"/>
    <col min="14604" max="14604" width="11.42578125" style="864" customWidth="1"/>
    <col min="14605" max="14606" width="11.28515625" style="864" customWidth="1"/>
    <col min="14607" max="14608" width="10.85546875" style="864" customWidth="1"/>
    <col min="14609" max="14609" width="11.5703125" style="864" customWidth="1"/>
    <col min="14610" max="14610" width="10.42578125" style="864" customWidth="1"/>
    <col min="14611" max="14611" width="11.140625" style="864" customWidth="1"/>
    <col min="14612" max="14612" width="16.42578125" style="864" customWidth="1"/>
    <col min="14613" max="14613" width="12.7109375" style="864" customWidth="1"/>
    <col min="14614" max="14614" width="10.7109375" style="864" customWidth="1"/>
    <col min="14615" max="14615" width="11.42578125" style="864" customWidth="1"/>
    <col min="14616" max="14616" width="11.85546875" style="864" customWidth="1"/>
    <col min="14617" max="14617" width="10.5703125" style="864" customWidth="1"/>
    <col min="14618" max="14618" width="11.85546875" style="864" customWidth="1"/>
    <col min="14619" max="14619" width="11" style="864" customWidth="1"/>
    <col min="14620" max="14620" width="12.140625" style="864" customWidth="1"/>
    <col min="14621" max="14621" width="10.140625" style="864" customWidth="1"/>
    <col min="14622" max="14622" width="11.140625" style="864" customWidth="1"/>
    <col min="14623" max="14623" width="10.140625" style="864" customWidth="1"/>
    <col min="14624" max="14625" width="9.42578125" style="864" customWidth="1"/>
    <col min="14626" max="14626" width="10.28515625" style="864" customWidth="1"/>
    <col min="14627" max="14627" width="10.85546875" style="864" customWidth="1"/>
    <col min="14628" max="14628" width="9.5703125" style="864" customWidth="1"/>
    <col min="14629" max="14629" width="9.42578125" style="864" customWidth="1"/>
    <col min="14630" max="14630" width="8.7109375" style="864" customWidth="1"/>
    <col min="14631" max="14848" width="9.140625" style="864"/>
    <col min="14849" max="14849" width="15.5703125" style="864" customWidth="1"/>
    <col min="14850" max="14850" width="11.42578125" style="864" customWidth="1"/>
    <col min="14851" max="14851" width="10.28515625" style="864" customWidth="1"/>
    <col min="14852" max="14852" width="11" style="864" customWidth="1"/>
    <col min="14853" max="14853" width="10.85546875" style="864" customWidth="1"/>
    <col min="14854" max="14854" width="10.42578125" style="864" customWidth="1"/>
    <col min="14855" max="14855" width="11.5703125" style="864" customWidth="1"/>
    <col min="14856" max="14856" width="11.85546875" style="864" customWidth="1"/>
    <col min="14857" max="14857" width="11" style="864" customWidth="1"/>
    <col min="14858" max="14858" width="11.140625" style="864" customWidth="1"/>
    <col min="14859" max="14859" width="12.28515625" style="864" customWidth="1"/>
    <col min="14860" max="14860" width="11.42578125" style="864" customWidth="1"/>
    <col min="14861" max="14862" width="11.28515625" style="864" customWidth="1"/>
    <col min="14863" max="14864" width="10.85546875" style="864" customWidth="1"/>
    <col min="14865" max="14865" width="11.5703125" style="864" customWidth="1"/>
    <col min="14866" max="14866" width="10.42578125" style="864" customWidth="1"/>
    <col min="14867" max="14867" width="11.140625" style="864" customWidth="1"/>
    <col min="14868" max="14868" width="16.42578125" style="864" customWidth="1"/>
    <col min="14869" max="14869" width="12.7109375" style="864" customWidth="1"/>
    <col min="14870" max="14870" width="10.7109375" style="864" customWidth="1"/>
    <col min="14871" max="14871" width="11.42578125" style="864" customWidth="1"/>
    <col min="14872" max="14872" width="11.85546875" style="864" customWidth="1"/>
    <col min="14873" max="14873" width="10.5703125" style="864" customWidth="1"/>
    <col min="14874" max="14874" width="11.85546875" style="864" customWidth="1"/>
    <col min="14875" max="14875" width="11" style="864" customWidth="1"/>
    <col min="14876" max="14876" width="12.140625" style="864" customWidth="1"/>
    <col min="14877" max="14877" width="10.140625" style="864" customWidth="1"/>
    <col min="14878" max="14878" width="11.140625" style="864" customWidth="1"/>
    <col min="14879" max="14879" width="10.140625" style="864" customWidth="1"/>
    <col min="14880" max="14881" width="9.42578125" style="864" customWidth="1"/>
    <col min="14882" max="14882" width="10.28515625" style="864" customWidth="1"/>
    <col min="14883" max="14883" width="10.85546875" style="864" customWidth="1"/>
    <col min="14884" max="14884" width="9.5703125" style="864" customWidth="1"/>
    <col min="14885" max="14885" width="9.42578125" style="864" customWidth="1"/>
    <col min="14886" max="14886" width="8.7109375" style="864" customWidth="1"/>
    <col min="14887" max="15104" width="9.140625" style="864"/>
    <col min="15105" max="15105" width="15.5703125" style="864" customWidth="1"/>
    <col min="15106" max="15106" width="11.42578125" style="864" customWidth="1"/>
    <col min="15107" max="15107" width="10.28515625" style="864" customWidth="1"/>
    <col min="15108" max="15108" width="11" style="864" customWidth="1"/>
    <col min="15109" max="15109" width="10.85546875" style="864" customWidth="1"/>
    <col min="15110" max="15110" width="10.42578125" style="864" customWidth="1"/>
    <col min="15111" max="15111" width="11.5703125" style="864" customWidth="1"/>
    <col min="15112" max="15112" width="11.85546875" style="864" customWidth="1"/>
    <col min="15113" max="15113" width="11" style="864" customWidth="1"/>
    <col min="15114" max="15114" width="11.140625" style="864" customWidth="1"/>
    <col min="15115" max="15115" width="12.28515625" style="864" customWidth="1"/>
    <col min="15116" max="15116" width="11.42578125" style="864" customWidth="1"/>
    <col min="15117" max="15118" width="11.28515625" style="864" customWidth="1"/>
    <col min="15119" max="15120" width="10.85546875" style="864" customWidth="1"/>
    <col min="15121" max="15121" width="11.5703125" style="864" customWidth="1"/>
    <col min="15122" max="15122" width="10.42578125" style="864" customWidth="1"/>
    <col min="15123" max="15123" width="11.140625" style="864" customWidth="1"/>
    <col min="15124" max="15124" width="16.42578125" style="864" customWidth="1"/>
    <col min="15125" max="15125" width="12.7109375" style="864" customWidth="1"/>
    <col min="15126" max="15126" width="10.7109375" style="864" customWidth="1"/>
    <col min="15127" max="15127" width="11.42578125" style="864" customWidth="1"/>
    <col min="15128" max="15128" width="11.85546875" style="864" customWidth="1"/>
    <col min="15129" max="15129" width="10.5703125" style="864" customWidth="1"/>
    <col min="15130" max="15130" width="11.85546875" style="864" customWidth="1"/>
    <col min="15131" max="15131" width="11" style="864" customWidth="1"/>
    <col min="15132" max="15132" width="12.140625" style="864" customWidth="1"/>
    <col min="15133" max="15133" width="10.140625" style="864" customWidth="1"/>
    <col min="15134" max="15134" width="11.140625" style="864" customWidth="1"/>
    <col min="15135" max="15135" width="10.140625" style="864" customWidth="1"/>
    <col min="15136" max="15137" width="9.42578125" style="864" customWidth="1"/>
    <col min="15138" max="15138" width="10.28515625" style="864" customWidth="1"/>
    <col min="15139" max="15139" width="10.85546875" style="864" customWidth="1"/>
    <col min="15140" max="15140" width="9.5703125" style="864" customWidth="1"/>
    <col min="15141" max="15141" width="9.42578125" style="864" customWidth="1"/>
    <col min="15142" max="15142" width="8.7109375" style="864" customWidth="1"/>
    <col min="15143" max="15360" width="9.140625" style="864"/>
    <col min="15361" max="15361" width="15.5703125" style="864" customWidth="1"/>
    <col min="15362" max="15362" width="11.42578125" style="864" customWidth="1"/>
    <col min="15363" max="15363" width="10.28515625" style="864" customWidth="1"/>
    <col min="15364" max="15364" width="11" style="864" customWidth="1"/>
    <col min="15365" max="15365" width="10.85546875" style="864" customWidth="1"/>
    <col min="15366" max="15366" width="10.42578125" style="864" customWidth="1"/>
    <col min="15367" max="15367" width="11.5703125" style="864" customWidth="1"/>
    <col min="15368" max="15368" width="11.85546875" style="864" customWidth="1"/>
    <col min="15369" max="15369" width="11" style="864" customWidth="1"/>
    <col min="15370" max="15370" width="11.140625" style="864" customWidth="1"/>
    <col min="15371" max="15371" width="12.28515625" style="864" customWidth="1"/>
    <col min="15372" max="15372" width="11.42578125" style="864" customWidth="1"/>
    <col min="15373" max="15374" width="11.28515625" style="864" customWidth="1"/>
    <col min="15375" max="15376" width="10.85546875" style="864" customWidth="1"/>
    <col min="15377" max="15377" width="11.5703125" style="864" customWidth="1"/>
    <col min="15378" max="15378" width="10.42578125" style="864" customWidth="1"/>
    <col min="15379" max="15379" width="11.140625" style="864" customWidth="1"/>
    <col min="15380" max="15380" width="16.42578125" style="864" customWidth="1"/>
    <col min="15381" max="15381" width="12.7109375" style="864" customWidth="1"/>
    <col min="15382" max="15382" width="10.7109375" style="864" customWidth="1"/>
    <col min="15383" max="15383" width="11.42578125" style="864" customWidth="1"/>
    <col min="15384" max="15384" width="11.85546875" style="864" customWidth="1"/>
    <col min="15385" max="15385" width="10.5703125" style="864" customWidth="1"/>
    <col min="15386" max="15386" width="11.85546875" style="864" customWidth="1"/>
    <col min="15387" max="15387" width="11" style="864" customWidth="1"/>
    <col min="15388" max="15388" width="12.140625" style="864" customWidth="1"/>
    <col min="15389" max="15389" width="10.140625" style="864" customWidth="1"/>
    <col min="15390" max="15390" width="11.140625" style="864" customWidth="1"/>
    <col min="15391" max="15391" width="10.140625" style="864" customWidth="1"/>
    <col min="15392" max="15393" width="9.42578125" style="864" customWidth="1"/>
    <col min="15394" max="15394" width="10.28515625" style="864" customWidth="1"/>
    <col min="15395" max="15395" width="10.85546875" style="864" customWidth="1"/>
    <col min="15396" max="15396" width="9.5703125" style="864" customWidth="1"/>
    <col min="15397" max="15397" width="9.42578125" style="864" customWidth="1"/>
    <col min="15398" max="15398" width="8.7109375" style="864" customWidth="1"/>
    <col min="15399" max="15616" width="9.140625" style="864"/>
    <col min="15617" max="15617" width="15.5703125" style="864" customWidth="1"/>
    <col min="15618" max="15618" width="11.42578125" style="864" customWidth="1"/>
    <col min="15619" max="15619" width="10.28515625" style="864" customWidth="1"/>
    <col min="15620" max="15620" width="11" style="864" customWidth="1"/>
    <col min="15621" max="15621" width="10.85546875" style="864" customWidth="1"/>
    <col min="15622" max="15622" width="10.42578125" style="864" customWidth="1"/>
    <col min="15623" max="15623" width="11.5703125" style="864" customWidth="1"/>
    <col min="15624" max="15624" width="11.85546875" style="864" customWidth="1"/>
    <col min="15625" max="15625" width="11" style="864" customWidth="1"/>
    <col min="15626" max="15626" width="11.140625" style="864" customWidth="1"/>
    <col min="15627" max="15627" width="12.28515625" style="864" customWidth="1"/>
    <col min="15628" max="15628" width="11.42578125" style="864" customWidth="1"/>
    <col min="15629" max="15630" width="11.28515625" style="864" customWidth="1"/>
    <col min="15631" max="15632" width="10.85546875" style="864" customWidth="1"/>
    <col min="15633" max="15633" width="11.5703125" style="864" customWidth="1"/>
    <col min="15634" max="15634" width="10.42578125" style="864" customWidth="1"/>
    <col min="15635" max="15635" width="11.140625" style="864" customWidth="1"/>
    <col min="15636" max="15636" width="16.42578125" style="864" customWidth="1"/>
    <col min="15637" max="15637" width="12.7109375" style="864" customWidth="1"/>
    <col min="15638" max="15638" width="10.7109375" style="864" customWidth="1"/>
    <col min="15639" max="15639" width="11.42578125" style="864" customWidth="1"/>
    <col min="15640" max="15640" width="11.85546875" style="864" customWidth="1"/>
    <col min="15641" max="15641" width="10.5703125" style="864" customWidth="1"/>
    <col min="15642" max="15642" width="11.85546875" style="864" customWidth="1"/>
    <col min="15643" max="15643" width="11" style="864" customWidth="1"/>
    <col min="15644" max="15644" width="12.140625" style="864" customWidth="1"/>
    <col min="15645" max="15645" width="10.140625" style="864" customWidth="1"/>
    <col min="15646" max="15646" width="11.140625" style="864" customWidth="1"/>
    <col min="15647" max="15647" width="10.140625" style="864" customWidth="1"/>
    <col min="15648" max="15649" width="9.42578125" style="864" customWidth="1"/>
    <col min="15650" max="15650" width="10.28515625" style="864" customWidth="1"/>
    <col min="15651" max="15651" width="10.85546875" style="864" customWidth="1"/>
    <col min="15652" max="15652" width="9.5703125" style="864" customWidth="1"/>
    <col min="15653" max="15653" width="9.42578125" style="864" customWidth="1"/>
    <col min="15654" max="15654" width="8.7109375" style="864" customWidth="1"/>
    <col min="15655" max="15872" width="9.140625" style="864"/>
    <col min="15873" max="15873" width="15.5703125" style="864" customWidth="1"/>
    <col min="15874" max="15874" width="11.42578125" style="864" customWidth="1"/>
    <col min="15875" max="15875" width="10.28515625" style="864" customWidth="1"/>
    <col min="15876" max="15876" width="11" style="864" customWidth="1"/>
    <col min="15877" max="15877" width="10.85546875" style="864" customWidth="1"/>
    <col min="15878" max="15878" width="10.42578125" style="864" customWidth="1"/>
    <col min="15879" max="15879" width="11.5703125" style="864" customWidth="1"/>
    <col min="15880" max="15880" width="11.85546875" style="864" customWidth="1"/>
    <col min="15881" max="15881" width="11" style="864" customWidth="1"/>
    <col min="15882" max="15882" width="11.140625" style="864" customWidth="1"/>
    <col min="15883" max="15883" width="12.28515625" style="864" customWidth="1"/>
    <col min="15884" max="15884" width="11.42578125" style="864" customWidth="1"/>
    <col min="15885" max="15886" width="11.28515625" style="864" customWidth="1"/>
    <col min="15887" max="15888" width="10.85546875" style="864" customWidth="1"/>
    <col min="15889" max="15889" width="11.5703125" style="864" customWidth="1"/>
    <col min="15890" max="15890" width="10.42578125" style="864" customWidth="1"/>
    <col min="15891" max="15891" width="11.140625" style="864" customWidth="1"/>
    <col min="15892" max="15892" width="16.42578125" style="864" customWidth="1"/>
    <col min="15893" max="15893" width="12.7109375" style="864" customWidth="1"/>
    <col min="15894" max="15894" width="10.7109375" style="864" customWidth="1"/>
    <col min="15895" max="15895" width="11.42578125" style="864" customWidth="1"/>
    <col min="15896" max="15896" width="11.85546875" style="864" customWidth="1"/>
    <col min="15897" max="15897" width="10.5703125" style="864" customWidth="1"/>
    <col min="15898" max="15898" width="11.85546875" style="864" customWidth="1"/>
    <col min="15899" max="15899" width="11" style="864" customWidth="1"/>
    <col min="15900" max="15900" width="12.140625" style="864" customWidth="1"/>
    <col min="15901" max="15901" width="10.140625" style="864" customWidth="1"/>
    <col min="15902" max="15902" width="11.140625" style="864" customWidth="1"/>
    <col min="15903" max="15903" width="10.140625" style="864" customWidth="1"/>
    <col min="15904" max="15905" width="9.42578125" style="864" customWidth="1"/>
    <col min="15906" max="15906" width="10.28515625" style="864" customWidth="1"/>
    <col min="15907" max="15907" width="10.85546875" style="864" customWidth="1"/>
    <col min="15908" max="15908" width="9.5703125" style="864" customWidth="1"/>
    <col min="15909" max="15909" width="9.42578125" style="864" customWidth="1"/>
    <col min="15910" max="15910" width="8.7109375" style="864" customWidth="1"/>
    <col min="15911" max="16128" width="9.140625" style="864"/>
    <col min="16129" max="16129" width="15.5703125" style="864" customWidth="1"/>
    <col min="16130" max="16130" width="11.42578125" style="864" customWidth="1"/>
    <col min="16131" max="16131" width="10.28515625" style="864" customWidth="1"/>
    <col min="16132" max="16132" width="11" style="864" customWidth="1"/>
    <col min="16133" max="16133" width="10.85546875" style="864" customWidth="1"/>
    <col min="16134" max="16134" width="10.42578125" style="864" customWidth="1"/>
    <col min="16135" max="16135" width="11.5703125" style="864" customWidth="1"/>
    <col min="16136" max="16136" width="11.85546875" style="864" customWidth="1"/>
    <col min="16137" max="16137" width="11" style="864" customWidth="1"/>
    <col min="16138" max="16138" width="11.140625" style="864" customWidth="1"/>
    <col min="16139" max="16139" width="12.28515625" style="864" customWidth="1"/>
    <col min="16140" max="16140" width="11.42578125" style="864" customWidth="1"/>
    <col min="16141" max="16142" width="11.28515625" style="864" customWidth="1"/>
    <col min="16143" max="16144" width="10.85546875" style="864" customWidth="1"/>
    <col min="16145" max="16145" width="11.5703125" style="864" customWidth="1"/>
    <col min="16146" max="16146" width="10.42578125" style="864" customWidth="1"/>
    <col min="16147" max="16147" width="11.140625" style="864" customWidth="1"/>
    <col min="16148" max="16148" width="16.42578125" style="864" customWidth="1"/>
    <col min="16149" max="16149" width="12.7109375" style="864" customWidth="1"/>
    <col min="16150" max="16150" width="10.7109375" style="864" customWidth="1"/>
    <col min="16151" max="16151" width="11.42578125" style="864" customWidth="1"/>
    <col min="16152" max="16152" width="11.85546875" style="864" customWidth="1"/>
    <col min="16153" max="16153" width="10.5703125" style="864" customWidth="1"/>
    <col min="16154" max="16154" width="11.85546875" style="864" customWidth="1"/>
    <col min="16155" max="16155" width="11" style="864" customWidth="1"/>
    <col min="16156" max="16156" width="12.140625" style="864" customWidth="1"/>
    <col min="16157" max="16157" width="10.140625" style="864" customWidth="1"/>
    <col min="16158" max="16158" width="11.140625" style="864" customWidth="1"/>
    <col min="16159" max="16159" width="10.140625" style="864" customWidth="1"/>
    <col min="16160" max="16161" width="9.42578125" style="864" customWidth="1"/>
    <col min="16162" max="16162" width="10.28515625" style="864" customWidth="1"/>
    <col min="16163" max="16163" width="10.85546875" style="864" customWidth="1"/>
    <col min="16164" max="16164" width="9.5703125" style="864" customWidth="1"/>
    <col min="16165" max="16165" width="9.42578125" style="864" customWidth="1"/>
    <col min="16166" max="16166" width="8.7109375" style="864" customWidth="1"/>
    <col min="16167" max="16384" width="9.140625" style="864"/>
  </cols>
  <sheetData>
    <row r="1" spans="1:38" ht="18.75" customHeight="1" x14ac:dyDescent="0.2">
      <c r="A1" s="864" t="s">
        <v>839</v>
      </c>
      <c r="T1" s="863"/>
      <c r="U1" s="915"/>
      <c r="V1" s="915"/>
      <c r="W1" s="915"/>
      <c r="X1" s="915"/>
      <c r="Y1" s="915"/>
      <c r="Z1" s="915"/>
      <c r="AA1" s="915"/>
      <c r="AB1" s="915"/>
      <c r="AC1" s="915"/>
      <c r="AD1" s="915"/>
      <c r="AL1" s="864" t="s">
        <v>552</v>
      </c>
    </row>
    <row r="2" spans="1:38" ht="11.25" customHeight="1" x14ac:dyDescent="0.2">
      <c r="A2" s="1035" t="s">
        <v>2124</v>
      </c>
      <c r="B2" s="1035"/>
      <c r="C2" s="1035"/>
      <c r="D2" s="1035"/>
      <c r="E2" s="1035"/>
      <c r="F2" s="1035"/>
      <c r="G2" s="1035"/>
      <c r="H2" s="1035"/>
      <c r="I2" s="1035"/>
      <c r="J2" s="1035"/>
      <c r="K2" s="865"/>
      <c r="L2" s="865"/>
      <c r="M2" s="865"/>
      <c r="N2" s="865"/>
      <c r="O2" s="865"/>
      <c r="P2" s="865"/>
      <c r="Q2" s="865"/>
      <c r="R2" s="865"/>
      <c r="S2" s="865"/>
      <c r="U2" s="1035" t="s">
        <v>1538</v>
      </c>
      <c r="V2" s="1035"/>
      <c r="W2" s="1035"/>
      <c r="X2" s="1035"/>
      <c r="Y2" s="1035"/>
      <c r="Z2" s="1035"/>
      <c r="AA2" s="1035"/>
      <c r="AB2" s="1035"/>
      <c r="AC2" s="1035"/>
      <c r="AD2" s="1035"/>
      <c r="AE2" s="865"/>
      <c r="AF2" s="865"/>
      <c r="AG2" s="865"/>
      <c r="AH2" s="865"/>
      <c r="AI2" s="865"/>
      <c r="AJ2" s="865"/>
      <c r="AK2" s="865"/>
      <c r="AL2" s="865"/>
    </row>
    <row r="3" spans="1:38" ht="11.25" customHeight="1" x14ac:dyDescent="0.2">
      <c r="A3" s="1035" t="s">
        <v>67</v>
      </c>
      <c r="B3" s="1035"/>
      <c r="C3" s="1035"/>
      <c r="D3" s="1035"/>
      <c r="E3" s="1035"/>
      <c r="F3" s="1035"/>
      <c r="G3" s="1035"/>
      <c r="H3" s="1035"/>
      <c r="I3" s="1035"/>
      <c r="J3" s="1035"/>
      <c r="K3" s="865"/>
      <c r="L3" s="865"/>
      <c r="M3" s="865"/>
      <c r="N3" s="865"/>
      <c r="O3" s="865"/>
      <c r="P3" s="865"/>
      <c r="Q3" s="865"/>
      <c r="R3" s="865"/>
      <c r="S3" s="865"/>
      <c r="U3" s="1035" t="s">
        <v>1537</v>
      </c>
      <c r="V3" s="1035"/>
      <c r="W3" s="1035"/>
      <c r="X3" s="1035"/>
      <c r="Y3" s="1035"/>
      <c r="Z3" s="1035"/>
      <c r="AA3" s="1035"/>
      <c r="AB3" s="1035"/>
      <c r="AC3" s="1035"/>
      <c r="AD3" s="1035"/>
      <c r="AE3" s="865"/>
      <c r="AF3" s="865"/>
      <c r="AG3" s="865"/>
      <c r="AH3" s="865"/>
      <c r="AI3" s="865"/>
      <c r="AJ3" s="865"/>
      <c r="AK3" s="865"/>
      <c r="AL3" s="865"/>
    </row>
    <row r="4" spans="1:38" ht="11.25" customHeight="1" x14ac:dyDescent="0.2">
      <c r="T4" s="1036"/>
      <c r="U4" s="1036"/>
      <c r="V4" s="1036"/>
      <c r="W4" s="1036"/>
      <c r="X4" s="1036"/>
      <c r="Y4" s="1036"/>
      <c r="Z4" s="1036"/>
      <c r="AA4" s="1036"/>
      <c r="AB4" s="1036"/>
      <c r="AC4" s="1036"/>
      <c r="AD4" s="1036"/>
      <c r="AE4" s="1036"/>
      <c r="AF4" s="1036"/>
      <c r="AG4" s="1036"/>
      <c r="AH4" s="1036"/>
      <c r="AI4" s="1036"/>
      <c r="AJ4" s="1036"/>
      <c r="AK4" s="1036"/>
      <c r="AL4" s="1036"/>
    </row>
    <row r="5" spans="1:38" ht="11.25" customHeight="1" x14ac:dyDescent="0.2">
      <c r="T5" s="863"/>
    </row>
    <row r="6" spans="1:38" ht="4.5" customHeight="1" thickBot="1" x14ac:dyDescent="0.25">
      <c r="T6" s="863"/>
    </row>
    <row r="7" spans="1:38" ht="12" thickBot="1" x14ac:dyDescent="0.25">
      <c r="A7" s="866" t="s">
        <v>607</v>
      </c>
      <c r="B7" s="1055" t="s">
        <v>3533</v>
      </c>
      <c r="C7" s="1056"/>
      <c r="D7" s="1056"/>
      <c r="E7" s="1056"/>
      <c r="F7" s="1056"/>
      <c r="G7" s="1056"/>
      <c r="H7" s="1056"/>
      <c r="I7" s="1056"/>
      <c r="J7" s="1056"/>
      <c r="K7" s="1057" t="s">
        <v>3534</v>
      </c>
      <c r="L7" s="1056"/>
      <c r="M7" s="1056"/>
      <c r="N7" s="1056"/>
      <c r="O7" s="1056"/>
      <c r="P7" s="1056"/>
      <c r="Q7" s="1056"/>
      <c r="R7" s="1056"/>
      <c r="S7" s="1056"/>
      <c r="T7" s="867"/>
      <c r="U7" s="1058" t="s">
        <v>3535</v>
      </c>
      <c r="V7" s="1059"/>
      <c r="W7" s="1059"/>
      <c r="X7" s="1059"/>
      <c r="Y7" s="1059"/>
      <c r="Z7" s="1059"/>
      <c r="AA7" s="1059"/>
      <c r="AB7" s="1059"/>
      <c r="AC7" s="1060"/>
      <c r="AD7" s="1056" t="s">
        <v>2633</v>
      </c>
      <c r="AE7" s="1056"/>
      <c r="AF7" s="1056"/>
      <c r="AG7" s="1056"/>
      <c r="AH7" s="1056"/>
      <c r="AI7" s="1056"/>
      <c r="AJ7" s="1056"/>
      <c r="AK7" s="1056"/>
      <c r="AL7" s="1056"/>
    </row>
    <row r="8" spans="1:38" ht="45.75" thickBot="1" x14ac:dyDescent="0.25">
      <c r="A8" s="1037" t="s">
        <v>2634</v>
      </c>
      <c r="B8" s="868" t="s">
        <v>3490</v>
      </c>
      <c r="C8" s="1040" t="s">
        <v>2125</v>
      </c>
      <c r="D8" s="1041"/>
      <c r="E8" s="1041"/>
      <c r="F8" s="1041"/>
      <c r="G8" s="1041"/>
      <c r="H8" s="1041"/>
      <c r="I8" s="1041"/>
      <c r="J8" s="1042"/>
      <c r="K8" s="868" t="s">
        <v>3490</v>
      </c>
      <c r="L8" s="1040" t="s">
        <v>2125</v>
      </c>
      <c r="M8" s="1041"/>
      <c r="N8" s="1041"/>
      <c r="O8" s="1041"/>
      <c r="P8" s="1041"/>
      <c r="Q8" s="1041"/>
      <c r="R8" s="1041"/>
      <c r="S8" s="1042"/>
      <c r="T8" s="1043" t="s">
        <v>2634</v>
      </c>
      <c r="U8" s="868" t="s">
        <v>3490</v>
      </c>
      <c r="V8" s="1040" t="s">
        <v>2125</v>
      </c>
      <c r="W8" s="1041"/>
      <c r="X8" s="1041"/>
      <c r="Y8" s="1041"/>
      <c r="Z8" s="1041"/>
      <c r="AA8" s="1041"/>
      <c r="AB8" s="1041"/>
      <c r="AC8" s="1042"/>
      <c r="AD8" s="868" t="s">
        <v>3490</v>
      </c>
      <c r="AE8" s="1040" t="s">
        <v>2125</v>
      </c>
      <c r="AF8" s="1041"/>
      <c r="AG8" s="1041"/>
      <c r="AH8" s="1041"/>
      <c r="AI8" s="1041"/>
      <c r="AJ8" s="1041"/>
      <c r="AK8" s="1041"/>
      <c r="AL8" s="1042"/>
    </row>
    <row r="9" spans="1:38" ht="12" thickBot="1" x14ac:dyDescent="0.25">
      <c r="A9" s="1038"/>
      <c r="B9" s="1039" t="s">
        <v>3491</v>
      </c>
      <c r="C9" s="1046"/>
      <c r="D9" s="1046"/>
      <c r="E9" s="1046"/>
      <c r="F9" s="1046"/>
      <c r="G9" s="1046"/>
      <c r="H9" s="1046"/>
      <c r="I9" s="1046"/>
      <c r="J9" s="1046"/>
      <c r="K9" s="1047" t="s">
        <v>3491</v>
      </c>
      <c r="L9" s="1048"/>
      <c r="M9" s="1048"/>
      <c r="N9" s="1048"/>
      <c r="O9" s="1048"/>
      <c r="P9" s="1048"/>
      <c r="Q9" s="1048"/>
      <c r="R9" s="1048"/>
      <c r="S9" s="1049"/>
      <c r="T9" s="1044"/>
      <c r="U9" s="1050" t="s">
        <v>3491</v>
      </c>
      <c r="V9" s="1051"/>
      <c r="W9" s="1051"/>
      <c r="X9" s="1051"/>
      <c r="Y9" s="1051"/>
      <c r="Z9" s="1051"/>
      <c r="AA9" s="1051"/>
      <c r="AB9" s="1052"/>
      <c r="AC9" s="1053"/>
      <c r="AD9" s="1061" t="s">
        <v>3491</v>
      </c>
      <c r="AE9" s="1062"/>
      <c r="AF9" s="1062"/>
      <c r="AG9" s="1062"/>
      <c r="AH9" s="1062"/>
      <c r="AI9" s="1062"/>
      <c r="AJ9" s="1062"/>
      <c r="AK9" s="1062"/>
      <c r="AL9" s="1062"/>
    </row>
    <row r="10" spans="1:38" ht="34.5" thickBot="1" x14ac:dyDescent="0.25">
      <c r="A10" s="1039"/>
      <c r="B10" s="868" t="s">
        <v>3492</v>
      </c>
      <c r="C10" s="869" t="s">
        <v>3493</v>
      </c>
      <c r="D10" s="869" t="s">
        <v>3494</v>
      </c>
      <c r="E10" s="869" t="s">
        <v>3495</v>
      </c>
      <c r="F10" s="869" t="s">
        <v>3496</v>
      </c>
      <c r="G10" s="869" t="s">
        <v>3497</v>
      </c>
      <c r="H10" s="869" t="s">
        <v>3498</v>
      </c>
      <c r="I10" s="869" t="s">
        <v>3448</v>
      </c>
      <c r="J10" s="868" t="s">
        <v>3499</v>
      </c>
      <c r="K10" s="868" t="s">
        <v>3492</v>
      </c>
      <c r="L10" s="870" t="s">
        <v>3493</v>
      </c>
      <c r="M10" s="870" t="s">
        <v>3494</v>
      </c>
      <c r="N10" s="870" t="s">
        <v>3495</v>
      </c>
      <c r="O10" s="870" t="s">
        <v>3496</v>
      </c>
      <c r="P10" s="870" t="s">
        <v>3497</v>
      </c>
      <c r="Q10" s="869" t="s">
        <v>3498</v>
      </c>
      <c r="R10" s="869" t="s">
        <v>3448</v>
      </c>
      <c r="S10" s="868" t="s">
        <v>3499</v>
      </c>
      <c r="T10" s="1045"/>
      <c r="U10" s="868" t="s">
        <v>3492</v>
      </c>
      <c r="V10" s="870" t="s">
        <v>3493</v>
      </c>
      <c r="W10" s="870" t="s">
        <v>3494</v>
      </c>
      <c r="X10" s="870" t="s">
        <v>3495</v>
      </c>
      <c r="Y10" s="870" t="s">
        <v>3496</v>
      </c>
      <c r="Z10" s="870" t="s">
        <v>3497</v>
      </c>
      <c r="AA10" s="869" t="s">
        <v>3498</v>
      </c>
      <c r="AB10" s="869" t="s">
        <v>3448</v>
      </c>
      <c r="AC10" s="868" t="s">
        <v>3499</v>
      </c>
      <c r="AD10" s="871" t="s">
        <v>3492</v>
      </c>
      <c r="AE10" s="870" t="s">
        <v>3493</v>
      </c>
      <c r="AF10" s="870" t="s">
        <v>3494</v>
      </c>
      <c r="AG10" s="870" t="s">
        <v>3495</v>
      </c>
      <c r="AH10" s="870" t="s">
        <v>3496</v>
      </c>
      <c r="AI10" s="870" t="s">
        <v>3497</v>
      </c>
      <c r="AJ10" s="869" t="s">
        <v>3498</v>
      </c>
      <c r="AK10" s="869" t="s">
        <v>3448</v>
      </c>
      <c r="AL10" s="868" t="s">
        <v>3499</v>
      </c>
    </row>
    <row r="11" spans="1:38" ht="33.75" x14ac:dyDescent="0.2">
      <c r="A11" s="872" t="s">
        <v>3500</v>
      </c>
      <c r="B11" s="886"/>
      <c r="C11" s="887"/>
      <c r="D11" s="887"/>
      <c r="E11" s="887"/>
      <c r="F11" s="887"/>
      <c r="G11" s="887"/>
      <c r="H11" s="887"/>
      <c r="I11" s="887"/>
      <c r="J11" s="888">
        <v>35000</v>
      </c>
      <c r="K11" s="886"/>
      <c r="L11" s="887"/>
      <c r="M11" s="887"/>
      <c r="N11" s="887"/>
      <c r="O11" s="887"/>
      <c r="P11" s="887"/>
      <c r="Q11" s="887"/>
      <c r="R11" s="887"/>
      <c r="S11" s="888">
        <v>422.13400000000001</v>
      </c>
      <c r="T11" s="873" t="s">
        <v>3500</v>
      </c>
      <c r="U11" s="886"/>
      <c r="V11" s="887"/>
      <c r="W11" s="887"/>
      <c r="X11" s="887"/>
      <c r="Y11" s="887"/>
      <c r="Z11" s="887"/>
      <c r="AA11" s="887"/>
      <c r="AB11" s="887"/>
      <c r="AC11" s="888">
        <v>3000</v>
      </c>
      <c r="AD11" s="889"/>
      <c r="AE11" s="889"/>
      <c r="AF11" s="889"/>
      <c r="AG11" s="889"/>
      <c r="AH11" s="889"/>
      <c r="AI11" s="889"/>
      <c r="AJ11" s="889"/>
      <c r="AK11" s="890"/>
      <c r="AL11" s="891">
        <v>0.1052</v>
      </c>
    </row>
    <row r="12" spans="1:38" ht="45" x14ac:dyDescent="0.2">
      <c r="A12" s="872" t="s">
        <v>3501</v>
      </c>
      <c r="B12" s="892"/>
      <c r="C12" s="893"/>
      <c r="D12" s="893"/>
      <c r="E12" s="893"/>
      <c r="F12" s="893"/>
      <c r="G12" s="893"/>
      <c r="H12" s="893"/>
      <c r="I12" s="893"/>
      <c r="J12" s="894">
        <v>34500</v>
      </c>
      <c r="K12" s="892"/>
      <c r="L12" s="893"/>
      <c r="M12" s="893"/>
      <c r="N12" s="893"/>
      <c r="O12" s="893"/>
      <c r="P12" s="893"/>
      <c r="Q12" s="893"/>
      <c r="R12" s="893"/>
      <c r="S12" s="894">
        <v>29127.255582999998</v>
      </c>
      <c r="T12" s="874" t="s">
        <v>3501</v>
      </c>
      <c r="U12" s="892"/>
      <c r="V12" s="893"/>
      <c r="W12" s="893"/>
      <c r="X12" s="893"/>
      <c r="Y12" s="893"/>
      <c r="Z12" s="893"/>
      <c r="AA12" s="893"/>
      <c r="AB12" s="893"/>
      <c r="AC12" s="894">
        <v>34500</v>
      </c>
      <c r="AD12" s="895"/>
      <c r="AE12" s="895"/>
      <c r="AF12" s="895"/>
      <c r="AG12" s="895"/>
      <c r="AH12" s="895"/>
      <c r="AI12" s="895"/>
      <c r="AJ12" s="895"/>
      <c r="AK12" s="896"/>
      <c r="AL12" s="897">
        <v>0.1052</v>
      </c>
    </row>
    <row r="13" spans="1:38" ht="33.75" x14ac:dyDescent="0.2">
      <c r="A13" s="872" t="s">
        <v>3502</v>
      </c>
      <c r="B13" s="892"/>
      <c r="C13" s="893"/>
      <c r="D13" s="893"/>
      <c r="E13" s="893"/>
      <c r="F13" s="893"/>
      <c r="G13" s="893"/>
      <c r="H13" s="893">
        <v>25000</v>
      </c>
      <c r="I13" s="893"/>
      <c r="J13" s="894"/>
      <c r="K13" s="892"/>
      <c r="L13" s="893"/>
      <c r="M13" s="893"/>
      <c r="N13" s="893"/>
      <c r="O13" s="893"/>
      <c r="P13" s="893"/>
      <c r="Q13" s="893">
        <v>1460.640844</v>
      </c>
      <c r="R13" s="893"/>
      <c r="S13" s="894"/>
      <c r="T13" s="874" t="s">
        <v>3502</v>
      </c>
      <c r="U13" s="892"/>
      <c r="V13" s="893"/>
      <c r="W13" s="893"/>
      <c r="X13" s="893"/>
      <c r="Y13" s="893"/>
      <c r="Z13" s="893"/>
      <c r="AA13" s="893">
        <v>4085.3</v>
      </c>
      <c r="AB13" s="893"/>
      <c r="AC13" s="894"/>
      <c r="AD13" s="895"/>
      <c r="AE13" s="895"/>
      <c r="AF13" s="895"/>
      <c r="AG13" s="895"/>
      <c r="AH13" s="895"/>
      <c r="AI13" s="895"/>
      <c r="AJ13" s="895">
        <v>0.105</v>
      </c>
      <c r="AK13" s="896"/>
      <c r="AL13" s="897"/>
    </row>
    <row r="14" spans="1:38" ht="45" x14ac:dyDescent="0.2">
      <c r="A14" s="872" t="s">
        <v>3503</v>
      </c>
      <c r="B14" s="892"/>
      <c r="C14" s="893"/>
      <c r="D14" s="893"/>
      <c r="E14" s="893"/>
      <c r="F14" s="893"/>
      <c r="G14" s="893"/>
      <c r="H14" s="893">
        <v>23500</v>
      </c>
      <c r="I14" s="893"/>
      <c r="J14" s="894"/>
      <c r="K14" s="892"/>
      <c r="L14" s="893"/>
      <c r="M14" s="893"/>
      <c r="N14" s="893"/>
      <c r="O14" s="893"/>
      <c r="P14" s="893"/>
      <c r="Q14" s="893">
        <v>21652.098388999999</v>
      </c>
      <c r="R14" s="893"/>
      <c r="S14" s="894"/>
      <c r="T14" s="874" t="s">
        <v>3503</v>
      </c>
      <c r="U14" s="892"/>
      <c r="V14" s="893"/>
      <c r="W14" s="893"/>
      <c r="X14" s="893"/>
      <c r="Y14" s="893"/>
      <c r="Z14" s="893"/>
      <c r="AA14" s="893">
        <v>23500</v>
      </c>
      <c r="AB14" s="893"/>
      <c r="AC14" s="894"/>
      <c r="AD14" s="895"/>
      <c r="AE14" s="895"/>
      <c r="AF14" s="895"/>
      <c r="AG14" s="895"/>
      <c r="AH14" s="895"/>
      <c r="AI14" s="895"/>
      <c r="AJ14" s="895">
        <v>0.105</v>
      </c>
      <c r="AK14" s="896"/>
      <c r="AL14" s="897"/>
    </row>
    <row r="15" spans="1:38" ht="33.75" x14ac:dyDescent="0.2">
      <c r="A15" s="872" t="s">
        <v>3504</v>
      </c>
      <c r="B15" s="892"/>
      <c r="C15" s="893">
        <v>25000</v>
      </c>
      <c r="D15" s="893"/>
      <c r="E15" s="893"/>
      <c r="F15" s="893"/>
      <c r="G15" s="893"/>
      <c r="H15" s="893"/>
      <c r="I15" s="893"/>
      <c r="J15" s="894"/>
      <c r="K15" s="892"/>
      <c r="L15" s="893">
        <v>9771.0550459999995</v>
      </c>
      <c r="M15" s="893"/>
      <c r="N15" s="893"/>
      <c r="O15" s="893"/>
      <c r="P15" s="893"/>
      <c r="Q15" s="893"/>
      <c r="R15" s="893"/>
      <c r="S15" s="894"/>
      <c r="T15" s="874" t="s">
        <v>3504</v>
      </c>
      <c r="U15" s="892"/>
      <c r="V15" s="893">
        <v>26433.72</v>
      </c>
      <c r="W15" s="893"/>
      <c r="X15" s="893"/>
      <c r="Y15" s="893"/>
      <c r="Z15" s="893"/>
      <c r="AA15" s="893"/>
      <c r="AB15" s="893"/>
      <c r="AC15" s="894"/>
      <c r="AD15" s="895"/>
      <c r="AE15" s="895">
        <v>0.1045</v>
      </c>
      <c r="AF15" s="895"/>
      <c r="AG15" s="895"/>
      <c r="AH15" s="895"/>
      <c r="AI15" s="895"/>
      <c r="AJ15" s="895"/>
      <c r="AK15" s="896"/>
      <c r="AL15" s="897"/>
    </row>
    <row r="16" spans="1:38" ht="33.75" x14ac:dyDescent="0.2">
      <c r="A16" s="872" t="s">
        <v>3505</v>
      </c>
      <c r="B16" s="892"/>
      <c r="C16" s="893"/>
      <c r="D16" s="893"/>
      <c r="E16" s="893"/>
      <c r="F16" s="893"/>
      <c r="G16" s="893"/>
      <c r="H16" s="893"/>
      <c r="I16" s="893"/>
      <c r="J16" s="894">
        <v>35000</v>
      </c>
      <c r="K16" s="892"/>
      <c r="L16" s="893"/>
      <c r="M16" s="893"/>
      <c r="N16" s="893"/>
      <c r="O16" s="893"/>
      <c r="P16" s="893"/>
      <c r="Q16" s="893"/>
      <c r="R16" s="893"/>
      <c r="S16" s="894">
        <v>1939.4097280000001</v>
      </c>
      <c r="T16" s="874" t="s">
        <v>3505</v>
      </c>
      <c r="U16" s="892"/>
      <c r="V16" s="893"/>
      <c r="W16" s="893"/>
      <c r="X16" s="893"/>
      <c r="Y16" s="893"/>
      <c r="Z16" s="893"/>
      <c r="AA16" s="893"/>
      <c r="AB16" s="893"/>
      <c r="AC16" s="894">
        <v>4702.7560000000003</v>
      </c>
      <c r="AD16" s="895"/>
      <c r="AE16" s="895"/>
      <c r="AF16" s="895"/>
      <c r="AG16" s="895"/>
      <c r="AH16" s="895"/>
      <c r="AI16" s="895"/>
      <c r="AJ16" s="895"/>
      <c r="AK16" s="896"/>
      <c r="AL16" s="897">
        <v>0.1052</v>
      </c>
    </row>
    <row r="17" spans="1:38" ht="45" x14ac:dyDescent="0.2">
      <c r="A17" s="872" t="s">
        <v>3506</v>
      </c>
      <c r="B17" s="898"/>
      <c r="C17" s="899"/>
      <c r="D17" s="899"/>
      <c r="E17" s="899"/>
      <c r="F17" s="899"/>
      <c r="G17" s="899"/>
      <c r="H17" s="899"/>
      <c r="I17" s="899"/>
      <c r="J17" s="900">
        <v>32000</v>
      </c>
      <c r="K17" s="898"/>
      <c r="L17" s="899"/>
      <c r="M17" s="899"/>
      <c r="N17" s="899"/>
      <c r="O17" s="899"/>
      <c r="P17" s="899"/>
      <c r="Q17" s="899"/>
      <c r="R17" s="899"/>
      <c r="S17" s="900">
        <v>28174.288</v>
      </c>
      <c r="T17" s="874" t="s">
        <v>3506</v>
      </c>
      <c r="U17" s="898"/>
      <c r="V17" s="899"/>
      <c r="W17" s="899"/>
      <c r="X17" s="899"/>
      <c r="Y17" s="899"/>
      <c r="Z17" s="899"/>
      <c r="AA17" s="899"/>
      <c r="AB17" s="899"/>
      <c r="AC17" s="900">
        <v>32000</v>
      </c>
      <c r="AD17" s="901"/>
      <c r="AE17" s="901"/>
      <c r="AF17" s="901"/>
      <c r="AG17" s="901"/>
      <c r="AH17" s="901"/>
      <c r="AI17" s="901"/>
      <c r="AJ17" s="901"/>
      <c r="AK17" s="902"/>
      <c r="AL17" s="903">
        <v>0.1052</v>
      </c>
    </row>
    <row r="18" spans="1:38" ht="33.75" x14ac:dyDescent="0.2">
      <c r="A18" s="872" t="s">
        <v>3507</v>
      </c>
      <c r="B18" s="898"/>
      <c r="C18" s="899"/>
      <c r="D18" s="899"/>
      <c r="E18" s="899">
        <v>30000</v>
      </c>
      <c r="F18" s="899"/>
      <c r="G18" s="899"/>
      <c r="H18" s="899"/>
      <c r="I18" s="899"/>
      <c r="J18" s="900"/>
      <c r="K18" s="898"/>
      <c r="L18" s="899"/>
      <c r="M18" s="899"/>
      <c r="N18" s="899">
        <v>19271.002162000001</v>
      </c>
      <c r="O18" s="899"/>
      <c r="P18" s="899"/>
      <c r="Q18" s="899"/>
      <c r="R18" s="899"/>
      <c r="S18" s="900"/>
      <c r="T18" s="874" t="s">
        <v>3507</v>
      </c>
      <c r="U18" s="898"/>
      <c r="V18" s="899"/>
      <c r="W18" s="899"/>
      <c r="X18" s="899">
        <v>23500</v>
      </c>
      <c r="Y18" s="899"/>
      <c r="Z18" s="899"/>
      <c r="AA18" s="899"/>
      <c r="AB18" s="899"/>
      <c r="AC18" s="900"/>
      <c r="AD18" s="901"/>
      <c r="AE18" s="901"/>
      <c r="AF18" s="901"/>
      <c r="AG18" s="901">
        <v>0.1045</v>
      </c>
      <c r="AH18" s="901"/>
      <c r="AI18" s="901"/>
      <c r="AJ18" s="901"/>
      <c r="AK18" s="902"/>
      <c r="AL18" s="903"/>
    </row>
    <row r="19" spans="1:38" ht="33.75" x14ac:dyDescent="0.2">
      <c r="A19" s="872" t="s">
        <v>3508</v>
      </c>
      <c r="B19" s="898"/>
      <c r="C19" s="899"/>
      <c r="D19" s="899"/>
      <c r="E19" s="899">
        <v>25000</v>
      </c>
      <c r="F19" s="899"/>
      <c r="G19" s="899"/>
      <c r="H19" s="899"/>
      <c r="I19" s="899"/>
      <c r="J19" s="900"/>
      <c r="K19" s="898"/>
      <c r="L19" s="899"/>
      <c r="M19" s="899"/>
      <c r="N19" s="899">
        <v>485.24099999999999</v>
      </c>
      <c r="O19" s="899"/>
      <c r="P19" s="899"/>
      <c r="Q19" s="899"/>
      <c r="R19" s="899"/>
      <c r="S19" s="900"/>
      <c r="T19" s="874" t="s">
        <v>3508</v>
      </c>
      <c r="U19" s="898"/>
      <c r="V19" s="899"/>
      <c r="W19" s="899"/>
      <c r="X19" s="899">
        <v>3000</v>
      </c>
      <c r="Y19" s="899"/>
      <c r="Z19" s="899"/>
      <c r="AA19" s="899"/>
      <c r="AB19" s="899"/>
      <c r="AC19" s="900"/>
      <c r="AD19" s="901"/>
      <c r="AE19" s="901"/>
      <c r="AF19" s="901"/>
      <c r="AG19" s="901">
        <v>0.1045</v>
      </c>
      <c r="AH19" s="901"/>
      <c r="AI19" s="901"/>
      <c r="AJ19" s="901"/>
      <c r="AK19" s="902"/>
      <c r="AL19" s="903"/>
    </row>
    <row r="20" spans="1:38" ht="45" x14ac:dyDescent="0.2">
      <c r="A20" s="875" t="s">
        <v>3509</v>
      </c>
      <c r="B20" s="898"/>
      <c r="C20" s="899"/>
      <c r="D20" s="899"/>
      <c r="E20" s="899">
        <v>9500</v>
      </c>
      <c r="F20" s="899"/>
      <c r="G20" s="899"/>
      <c r="H20" s="899"/>
      <c r="I20" s="899"/>
      <c r="J20" s="900"/>
      <c r="K20" s="898"/>
      <c r="L20" s="899"/>
      <c r="M20" s="899"/>
      <c r="N20" s="899">
        <v>9219.5789999999997</v>
      </c>
      <c r="O20" s="899"/>
      <c r="P20" s="899"/>
      <c r="Q20" s="899"/>
      <c r="R20" s="899"/>
      <c r="S20" s="900"/>
      <c r="T20" s="876" t="s">
        <v>3509</v>
      </c>
      <c r="U20" s="898"/>
      <c r="V20" s="899"/>
      <c r="W20" s="899"/>
      <c r="X20" s="899">
        <v>9500</v>
      </c>
      <c r="Y20" s="899"/>
      <c r="Z20" s="899"/>
      <c r="AA20" s="899"/>
      <c r="AB20" s="899"/>
      <c r="AC20" s="900"/>
      <c r="AD20" s="901"/>
      <c r="AE20" s="901"/>
      <c r="AF20" s="901"/>
      <c r="AG20" s="901">
        <v>0.1045</v>
      </c>
      <c r="AH20" s="901"/>
      <c r="AI20" s="901"/>
      <c r="AJ20" s="901"/>
      <c r="AK20" s="902"/>
      <c r="AL20" s="903"/>
    </row>
    <row r="21" spans="1:38" ht="33.75" x14ac:dyDescent="0.2">
      <c r="A21" s="872" t="s">
        <v>3510</v>
      </c>
      <c r="B21" s="898"/>
      <c r="C21" s="899">
        <v>35000</v>
      </c>
      <c r="D21" s="899"/>
      <c r="E21" s="899"/>
      <c r="F21" s="899"/>
      <c r="G21" s="899"/>
      <c r="H21" s="899"/>
      <c r="I21" s="899"/>
      <c r="J21" s="900"/>
      <c r="K21" s="898"/>
      <c r="L21" s="899">
        <v>13868.415043999999</v>
      </c>
      <c r="M21" s="899"/>
      <c r="N21" s="899"/>
      <c r="O21" s="899"/>
      <c r="P21" s="899"/>
      <c r="Q21" s="899"/>
      <c r="R21" s="899"/>
      <c r="S21" s="900"/>
      <c r="T21" s="874" t="s">
        <v>3510</v>
      </c>
      <c r="U21" s="898"/>
      <c r="V21" s="899">
        <v>13288.048000000001</v>
      </c>
      <c r="W21" s="899"/>
      <c r="X21" s="899"/>
      <c r="Y21" s="899"/>
      <c r="Z21" s="899"/>
      <c r="AA21" s="899"/>
      <c r="AB21" s="899"/>
      <c r="AC21" s="900"/>
      <c r="AD21" s="901"/>
      <c r="AE21" s="901">
        <v>0.1045</v>
      </c>
      <c r="AF21" s="901"/>
      <c r="AG21" s="901"/>
      <c r="AH21" s="901"/>
      <c r="AI21" s="901"/>
      <c r="AJ21" s="901"/>
      <c r="AK21" s="902"/>
      <c r="AL21" s="903"/>
    </row>
    <row r="22" spans="1:38" ht="33.75" x14ac:dyDescent="0.2">
      <c r="A22" s="872" t="s">
        <v>3511</v>
      </c>
      <c r="B22" s="898"/>
      <c r="C22" s="899"/>
      <c r="D22" s="899"/>
      <c r="E22" s="899">
        <v>10000</v>
      </c>
      <c r="F22" s="899"/>
      <c r="G22" s="899"/>
      <c r="H22" s="899"/>
      <c r="I22" s="899"/>
      <c r="J22" s="900"/>
      <c r="K22" s="898"/>
      <c r="L22" s="899"/>
      <c r="M22" s="899"/>
      <c r="N22" s="899">
        <v>2177.1804440000001</v>
      </c>
      <c r="O22" s="899"/>
      <c r="P22" s="899"/>
      <c r="Q22" s="899"/>
      <c r="R22" s="899"/>
      <c r="S22" s="900"/>
      <c r="T22" s="874" t="s">
        <v>3511</v>
      </c>
      <c r="U22" s="898"/>
      <c r="V22" s="899"/>
      <c r="W22" s="899"/>
      <c r="X22" s="899">
        <v>8500</v>
      </c>
      <c r="Y22" s="899"/>
      <c r="Z22" s="899"/>
      <c r="AA22" s="899"/>
      <c r="AB22" s="899"/>
      <c r="AC22" s="900"/>
      <c r="AD22" s="901"/>
      <c r="AE22" s="901"/>
      <c r="AF22" s="901"/>
      <c r="AG22" s="901">
        <v>0.1048</v>
      </c>
      <c r="AH22" s="901"/>
      <c r="AI22" s="901"/>
      <c r="AJ22" s="901"/>
      <c r="AK22" s="902"/>
      <c r="AL22" s="903"/>
    </row>
    <row r="23" spans="1:38" ht="45" x14ac:dyDescent="0.2">
      <c r="A23" s="875" t="s">
        <v>3512</v>
      </c>
      <c r="B23" s="898"/>
      <c r="C23" s="899"/>
      <c r="D23" s="899"/>
      <c r="E23" s="899">
        <v>8000</v>
      </c>
      <c r="F23" s="899"/>
      <c r="G23" s="899"/>
      <c r="H23" s="899"/>
      <c r="I23" s="899"/>
      <c r="J23" s="900"/>
      <c r="K23" s="898"/>
      <c r="L23" s="899"/>
      <c r="M23" s="899"/>
      <c r="N23" s="899">
        <v>8708.7217779999992</v>
      </c>
      <c r="O23" s="899"/>
      <c r="P23" s="899"/>
      <c r="Q23" s="899"/>
      <c r="R23" s="899"/>
      <c r="S23" s="900"/>
      <c r="T23" s="876" t="s">
        <v>3512</v>
      </c>
      <c r="U23" s="898"/>
      <c r="V23" s="899"/>
      <c r="W23" s="899"/>
      <c r="X23" s="899">
        <v>8000</v>
      </c>
      <c r="Y23" s="899"/>
      <c r="Z23" s="899"/>
      <c r="AA23" s="899"/>
      <c r="AB23" s="899"/>
      <c r="AC23" s="900"/>
      <c r="AD23" s="901"/>
      <c r="AE23" s="901"/>
      <c r="AF23" s="901"/>
      <c r="AG23" s="901">
        <v>0.1048</v>
      </c>
      <c r="AH23" s="901"/>
      <c r="AI23" s="901"/>
      <c r="AJ23" s="901"/>
      <c r="AK23" s="902"/>
      <c r="AL23" s="903"/>
    </row>
    <row r="24" spans="1:38" ht="33.75" x14ac:dyDescent="0.2">
      <c r="A24" s="872" t="s">
        <v>3513</v>
      </c>
      <c r="B24" s="898"/>
      <c r="C24" s="899"/>
      <c r="D24" s="899"/>
      <c r="E24" s="899"/>
      <c r="F24" s="899"/>
      <c r="G24" s="899"/>
      <c r="H24" s="899"/>
      <c r="I24" s="899"/>
      <c r="J24" s="900">
        <v>35000</v>
      </c>
      <c r="K24" s="898"/>
      <c r="L24" s="899"/>
      <c r="M24" s="899"/>
      <c r="N24" s="899"/>
      <c r="O24" s="899"/>
      <c r="P24" s="899"/>
      <c r="Q24" s="899"/>
      <c r="R24" s="899"/>
      <c r="S24" s="900">
        <v>1689.4763330000001</v>
      </c>
      <c r="T24" s="874" t="s">
        <v>3513</v>
      </c>
      <c r="U24" s="898"/>
      <c r="V24" s="899"/>
      <c r="W24" s="899"/>
      <c r="X24" s="899"/>
      <c r="Y24" s="899"/>
      <c r="Z24" s="899"/>
      <c r="AA24" s="899"/>
      <c r="AB24" s="899"/>
      <c r="AC24" s="900">
        <v>7000</v>
      </c>
      <c r="AD24" s="901"/>
      <c r="AE24" s="901"/>
      <c r="AF24" s="901"/>
      <c r="AG24" s="901"/>
      <c r="AH24" s="901"/>
      <c r="AI24" s="901"/>
      <c r="AJ24" s="901"/>
      <c r="AK24" s="902"/>
      <c r="AL24" s="903">
        <v>0.1052</v>
      </c>
    </row>
    <row r="25" spans="1:38" ht="45" x14ac:dyDescent="0.2">
      <c r="A25" s="872" t="s">
        <v>3514</v>
      </c>
      <c r="B25" s="898"/>
      <c r="C25" s="899"/>
      <c r="D25" s="899"/>
      <c r="E25" s="899"/>
      <c r="F25" s="899"/>
      <c r="G25" s="899"/>
      <c r="H25" s="899"/>
      <c r="I25" s="899"/>
      <c r="J25" s="900">
        <v>33000</v>
      </c>
      <c r="K25" s="898"/>
      <c r="L25" s="899"/>
      <c r="M25" s="899"/>
      <c r="N25" s="899"/>
      <c r="O25" s="899"/>
      <c r="P25" s="899"/>
      <c r="Q25" s="899"/>
      <c r="R25" s="899"/>
      <c r="S25" s="900">
        <v>27876.359499999999</v>
      </c>
      <c r="T25" s="874" t="s">
        <v>3514</v>
      </c>
      <c r="U25" s="898"/>
      <c r="V25" s="899"/>
      <c r="W25" s="899"/>
      <c r="X25" s="899"/>
      <c r="Y25" s="899"/>
      <c r="Z25" s="899"/>
      <c r="AA25" s="899"/>
      <c r="AB25" s="899"/>
      <c r="AC25" s="900">
        <v>33000</v>
      </c>
      <c r="AD25" s="901"/>
      <c r="AE25" s="901"/>
      <c r="AF25" s="901"/>
      <c r="AG25" s="901"/>
      <c r="AH25" s="901"/>
      <c r="AI25" s="901"/>
      <c r="AJ25" s="901"/>
      <c r="AK25" s="902"/>
      <c r="AL25" s="903">
        <v>0.1052</v>
      </c>
    </row>
    <row r="26" spans="1:38" ht="33.75" x14ac:dyDescent="0.2">
      <c r="A26" s="872" t="s">
        <v>3515</v>
      </c>
      <c r="B26" s="898"/>
      <c r="C26" s="899"/>
      <c r="D26" s="899"/>
      <c r="E26" s="899"/>
      <c r="F26" s="899"/>
      <c r="G26" s="899"/>
      <c r="H26" s="899"/>
      <c r="I26" s="899">
        <v>30000</v>
      </c>
      <c r="J26" s="900"/>
      <c r="K26" s="898"/>
      <c r="L26" s="899"/>
      <c r="M26" s="899"/>
      <c r="N26" s="899"/>
      <c r="O26" s="899"/>
      <c r="P26" s="899"/>
      <c r="Q26" s="899"/>
      <c r="R26" s="899">
        <v>1841.7180000000001</v>
      </c>
      <c r="S26" s="900"/>
      <c r="T26" s="874" t="s">
        <v>3515</v>
      </c>
      <c r="U26" s="898"/>
      <c r="V26" s="899"/>
      <c r="W26" s="899"/>
      <c r="X26" s="899"/>
      <c r="Y26" s="899"/>
      <c r="Z26" s="899"/>
      <c r="AA26" s="899"/>
      <c r="AB26" s="899">
        <v>7000</v>
      </c>
      <c r="AC26" s="900"/>
      <c r="AD26" s="901"/>
      <c r="AE26" s="901"/>
      <c r="AF26" s="901"/>
      <c r="AG26" s="901"/>
      <c r="AH26" s="901"/>
      <c r="AI26" s="901"/>
      <c r="AJ26" s="901"/>
      <c r="AK26" s="902">
        <v>0.1052</v>
      </c>
      <c r="AL26" s="903"/>
    </row>
    <row r="27" spans="1:38" ht="45" x14ac:dyDescent="0.2">
      <c r="A27" s="872" t="s">
        <v>3516</v>
      </c>
      <c r="B27" s="898"/>
      <c r="C27" s="899"/>
      <c r="D27" s="899"/>
      <c r="E27" s="899"/>
      <c r="F27" s="899"/>
      <c r="G27" s="899"/>
      <c r="H27" s="899"/>
      <c r="I27" s="899">
        <v>28000</v>
      </c>
      <c r="J27" s="900"/>
      <c r="K27" s="898"/>
      <c r="L27" s="899"/>
      <c r="M27" s="899"/>
      <c r="N27" s="899"/>
      <c r="O27" s="899"/>
      <c r="P27" s="899"/>
      <c r="Q27" s="899"/>
      <c r="R27" s="899">
        <v>25784.052</v>
      </c>
      <c r="S27" s="900"/>
      <c r="T27" s="874" t="s">
        <v>3516</v>
      </c>
      <c r="U27" s="898"/>
      <c r="V27" s="899"/>
      <c r="W27" s="899"/>
      <c r="X27" s="899"/>
      <c r="Y27" s="899"/>
      <c r="Z27" s="899"/>
      <c r="AA27" s="899"/>
      <c r="AB27" s="899">
        <v>28000</v>
      </c>
      <c r="AC27" s="900"/>
      <c r="AD27" s="901"/>
      <c r="AE27" s="901"/>
      <c r="AF27" s="901"/>
      <c r="AG27" s="901"/>
      <c r="AH27" s="901"/>
      <c r="AI27" s="901"/>
      <c r="AJ27" s="901"/>
      <c r="AK27" s="902">
        <v>0.1052</v>
      </c>
      <c r="AL27" s="903"/>
    </row>
    <row r="28" spans="1:38" ht="33.75" x14ac:dyDescent="0.2">
      <c r="A28" s="872" t="s">
        <v>3517</v>
      </c>
      <c r="B28" s="898">
        <v>15000</v>
      </c>
      <c r="C28" s="899"/>
      <c r="D28" s="899"/>
      <c r="E28" s="899"/>
      <c r="F28" s="899"/>
      <c r="G28" s="899"/>
      <c r="H28" s="899"/>
      <c r="I28" s="899"/>
      <c r="J28" s="900"/>
      <c r="K28" s="898">
        <v>14219.309423000001</v>
      </c>
      <c r="L28" s="899"/>
      <c r="M28" s="899"/>
      <c r="N28" s="899"/>
      <c r="O28" s="899"/>
      <c r="P28" s="899"/>
      <c r="Q28" s="899"/>
      <c r="R28" s="899"/>
      <c r="S28" s="900"/>
      <c r="T28" s="874" t="s">
        <v>3517</v>
      </c>
      <c r="U28" s="898">
        <v>39844.836900000002</v>
      </c>
      <c r="V28" s="899"/>
      <c r="W28" s="899"/>
      <c r="X28" s="899"/>
      <c r="Y28" s="899"/>
      <c r="Z28" s="899"/>
      <c r="AA28" s="899"/>
      <c r="AB28" s="899"/>
      <c r="AC28" s="900"/>
      <c r="AD28" s="901">
        <v>9.8299999999999998E-2</v>
      </c>
      <c r="AE28" s="901"/>
      <c r="AF28" s="901"/>
      <c r="AG28" s="901"/>
      <c r="AH28" s="901"/>
      <c r="AI28" s="901"/>
      <c r="AJ28" s="901"/>
      <c r="AK28" s="902"/>
      <c r="AL28" s="903"/>
    </row>
    <row r="29" spans="1:38" ht="33.75" x14ac:dyDescent="0.2">
      <c r="A29" s="872" t="s">
        <v>3518</v>
      </c>
      <c r="B29" s="898"/>
      <c r="C29" s="899"/>
      <c r="D29" s="899"/>
      <c r="E29" s="899">
        <v>25000</v>
      </c>
      <c r="F29" s="899"/>
      <c r="G29" s="899"/>
      <c r="H29" s="899"/>
      <c r="I29" s="899"/>
      <c r="J29" s="900"/>
      <c r="K29" s="898"/>
      <c r="L29" s="899"/>
      <c r="M29" s="899"/>
      <c r="N29" s="899">
        <v>5127.5530209999997</v>
      </c>
      <c r="O29" s="899"/>
      <c r="P29" s="899"/>
      <c r="Q29" s="899"/>
      <c r="R29" s="899"/>
      <c r="S29" s="900"/>
      <c r="T29" s="874" t="s">
        <v>3518</v>
      </c>
      <c r="U29" s="898"/>
      <c r="V29" s="899"/>
      <c r="W29" s="899"/>
      <c r="X29" s="899">
        <v>14198.467000000001</v>
      </c>
      <c r="Y29" s="899"/>
      <c r="Z29" s="899"/>
      <c r="AA29" s="899"/>
      <c r="AB29" s="899"/>
      <c r="AC29" s="900"/>
      <c r="AD29" s="901"/>
      <c r="AE29" s="901"/>
      <c r="AF29" s="901"/>
      <c r="AG29" s="901">
        <v>0.1028</v>
      </c>
      <c r="AH29" s="901"/>
      <c r="AI29" s="901"/>
      <c r="AJ29" s="901"/>
      <c r="AK29" s="902"/>
      <c r="AL29" s="903"/>
    </row>
    <row r="30" spans="1:38" ht="33.75" x14ac:dyDescent="0.2">
      <c r="A30" s="872" t="s">
        <v>3519</v>
      </c>
      <c r="B30" s="904"/>
      <c r="C30" s="905"/>
      <c r="D30" s="905"/>
      <c r="E30" s="905"/>
      <c r="F30" s="905"/>
      <c r="G30" s="905"/>
      <c r="H30" s="905"/>
      <c r="I30" s="905">
        <v>50000</v>
      </c>
      <c r="J30" s="906"/>
      <c r="K30" s="904"/>
      <c r="L30" s="905"/>
      <c r="M30" s="905"/>
      <c r="N30" s="905"/>
      <c r="O30" s="905"/>
      <c r="P30" s="905"/>
      <c r="Q30" s="905"/>
      <c r="R30" s="905">
        <v>4328.2888890000004</v>
      </c>
      <c r="S30" s="906"/>
      <c r="T30" s="874" t="s">
        <v>3519</v>
      </c>
      <c r="U30" s="904"/>
      <c r="V30" s="905"/>
      <c r="W30" s="905"/>
      <c r="X30" s="905"/>
      <c r="Y30" s="905"/>
      <c r="Z30" s="905"/>
      <c r="AA30" s="905"/>
      <c r="AB30" s="905">
        <v>10000</v>
      </c>
      <c r="AC30" s="906"/>
      <c r="AD30" s="907"/>
      <c r="AE30" s="907"/>
      <c r="AF30" s="907"/>
      <c r="AG30" s="907"/>
      <c r="AH30" s="907"/>
      <c r="AI30" s="907"/>
      <c r="AJ30" s="907"/>
      <c r="AK30" s="908">
        <v>0.1052</v>
      </c>
      <c r="AL30" s="909"/>
    </row>
    <row r="31" spans="1:38" ht="45" x14ac:dyDescent="0.2">
      <c r="A31" s="877" t="s">
        <v>3520</v>
      </c>
      <c r="B31" s="904"/>
      <c r="C31" s="905"/>
      <c r="D31" s="905"/>
      <c r="E31" s="905"/>
      <c r="F31" s="905"/>
      <c r="G31" s="905"/>
      <c r="H31" s="905"/>
      <c r="I31" s="905">
        <v>45000</v>
      </c>
      <c r="J31" s="906"/>
      <c r="K31" s="904"/>
      <c r="L31" s="905"/>
      <c r="M31" s="905"/>
      <c r="N31" s="905"/>
      <c r="O31" s="905"/>
      <c r="P31" s="905"/>
      <c r="Q31" s="905"/>
      <c r="R31" s="905">
        <v>38954.6</v>
      </c>
      <c r="S31" s="906"/>
      <c r="T31" s="878" t="s">
        <v>3520</v>
      </c>
      <c r="U31" s="904"/>
      <c r="V31" s="905"/>
      <c r="W31" s="905"/>
      <c r="X31" s="905"/>
      <c r="Y31" s="905"/>
      <c r="Z31" s="905"/>
      <c r="AA31" s="905"/>
      <c r="AB31" s="905">
        <v>45000</v>
      </c>
      <c r="AC31" s="906"/>
      <c r="AD31" s="907"/>
      <c r="AE31" s="907"/>
      <c r="AF31" s="907"/>
      <c r="AG31" s="907"/>
      <c r="AH31" s="907"/>
      <c r="AI31" s="907"/>
      <c r="AJ31" s="907"/>
      <c r="AK31" s="908">
        <v>0.1052</v>
      </c>
      <c r="AL31" s="909"/>
    </row>
    <row r="32" spans="1:38" ht="33.75" x14ac:dyDescent="0.2">
      <c r="A32" s="872" t="s">
        <v>3521</v>
      </c>
      <c r="B32" s="898"/>
      <c r="C32" s="899"/>
      <c r="D32" s="899"/>
      <c r="E32" s="899"/>
      <c r="F32" s="899">
        <v>30000</v>
      </c>
      <c r="G32" s="899"/>
      <c r="H32" s="899"/>
      <c r="I32" s="899"/>
      <c r="J32" s="900"/>
      <c r="K32" s="898"/>
      <c r="L32" s="899"/>
      <c r="M32" s="899"/>
      <c r="N32" s="899"/>
      <c r="O32" s="899">
        <v>4957.21</v>
      </c>
      <c r="P32" s="899"/>
      <c r="Q32" s="899"/>
      <c r="R32" s="899"/>
      <c r="S32" s="900"/>
      <c r="T32" s="874" t="s">
        <v>3521</v>
      </c>
      <c r="U32" s="898"/>
      <c r="V32" s="899"/>
      <c r="W32" s="899"/>
      <c r="X32" s="899"/>
      <c r="Y32" s="899">
        <v>10000</v>
      </c>
      <c r="Z32" s="899"/>
      <c r="AA32" s="899"/>
      <c r="AB32" s="899"/>
      <c r="AC32" s="900"/>
      <c r="AD32" s="901"/>
      <c r="AE32" s="902"/>
      <c r="AF32" s="902"/>
      <c r="AG32" s="902"/>
      <c r="AH32" s="902">
        <v>0.1045</v>
      </c>
      <c r="AI32" s="902"/>
      <c r="AJ32" s="902"/>
      <c r="AK32" s="902"/>
      <c r="AL32" s="902"/>
    </row>
    <row r="33" spans="1:38" ht="45" x14ac:dyDescent="0.2">
      <c r="A33" s="877" t="s">
        <v>3522</v>
      </c>
      <c r="B33" s="898"/>
      <c r="C33" s="899"/>
      <c r="D33" s="899"/>
      <c r="E33" s="899"/>
      <c r="F33" s="899">
        <v>25000</v>
      </c>
      <c r="G33" s="899"/>
      <c r="H33" s="899"/>
      <c r="I33" s="899"/>
      <c r="J33" s="900"/>
      <c r="K33" s="898"/>
      <c r="L33" s="899"/>
      <c r="M33" s="899"/>
      <c r="N33" s="899"/>
      <c r="O33" s="899">
        <v>24786.05</v>
      </c>
      <c r="P33" s="899"/>
      <c r="Q33" s="899"/>
      <c r="R33" s="899"/>
      <c r="S33" s="900"/>
      <c r="T33" s="878" t="s">
        <v>3522</v>
      </c>
      <c r="U33" s="898"/>
      <c r="V33" s="899"/>
      <c r="W33" s="899"/>
      <c r="X33" s="899"/>
      <c r="Y33" s="899">
        <v>25000</v>
      </c>
      <c r="Z33" s="899"/>
      <c r="AA33" s="899"/>
      <c r="AB33" s="899"/>
      <c r="AC33" s="900"/>
      <c r="AD33" s="901"/>
      <c r="AE33" s="902"/>
      <c r="AF33" s="902"/>
      <c r="AG33" s="902"/>
      <c r="AH33" s="902">
        <v>0.1045</v>
      </c>
      <c r="AI33" s="902"/>
      <c r="AJ33" s="902"/>
      <c r="AK33" s="902"/>
      <c r="AL33" s="902"/>
    </row>
    <row r="34" spans="1:38" ht="33.75" x14ac:dyDescent="0.2">
      <c r="A34" s="872" t="s">
        <v>3523</v>
      </c>
      <c r="B34" s="898"/>
      <c r="C34" s="899"/>
      <c r="D34" s="899"/>
      <c r="E34" s="899"/>
      <c r="F34" s="899"/>
      <c r="G34" s="899">
        <v>20000</v>
      </c>
      <c r="H34" s="899"/>
      <c r="I34" s="899"/>
      <c r="J34" s="900"/>
      <c r="K34" s="898"/>
      <c r="L34" s="899"/>
      <c r="M34" s="899"/>
      <c r="N34" s="899"/>
      <c r="O34" s="899"/>
      <c r="P34" s="899">
        <v>19279.922747000001</v>
      </c>
      <c r="Q34" s="899"/>
      <c r="R34" s="899"/>
      <c r="S34" s="900"/>
      <c r="T34" s="874" t="s">
        <v>3523</v>
      </c>
      <c r="U34" s="898"/>
      <c r="V34" s="899"/>
      <c r="W34" s="899"/>
      <c r="X34" s="899"/>
      <c r="Y34" s="899"/>
      <c r="Z34" s="899">
        <v>33702.720000000001</v>
      </c>
      <c r="AA34" s="899"/>
      <c r="AB34" s="899"/>
      <c r="AC34" s="900"/>
      <c r="AD34" s="901"/>
      <c r="AE34" s="902"/>
      <c r="AF34" s="902"/>
      <c r="AG34" s="902"/>
      <c r="AH34" s="902"/>
      <c r="AI34" s="902">
        <v>0.10150000000000001</v>
      </c>
      <c r="AJ34" s="902"/>
      <c r="AK34" s="902"/>
      <c r="AL34" s="902"/>
    </row>
    <row r="35" spans="1:38" ht="33.75" x14ac:dyDescent="0.2">
      <c r="A35" s="872" t="s">
        <v>3524</v>
      </c>
      <c r="B35" s="898"/>
      <c r="C35" s="899"/>
      <c r="D35" s="899">
        <v>25000</v>
      </c>
      <c r="E35" s="899"/>
      <c r="F35" s="899"/>
      <c r="G35" s="899"/>
      <c r="H35" s="899"/>
      <c r="I35" s="899"/>
      <c r="J35" s="900"/>
      <c r="K35" s="898"/>
      <c r="L35" s="899"/>
      <c r="M35" s="899">
        <v>5000</v>
      </c>
      <c r="N35" s="899"/>
      <c r="O35" s="899"/>
      <c r="P35" s="899"/>
      <c r="Q35" s="899"/>
      <c r="R35" s="899"/>
      <c r="S35" s="900"/>
      <c r="T35" s="874" t="s">
        <v>3524</v>
      </c>
      <c r="U35" s="898"/>
      <c r="V35" s="899"/>
      <c r="W35" s="899">
        <v>10000</v>
      </c>
      <c r="X35" s="899"/>
      <c r="Y35" s="899"/>
      <c r="Z35" s="899"/>
      <c r="AA35" s="899"/>
      <c r="AB35" s="899"/>
      <c r="AC35" s="900"/>
      <c r="AD35" s="901"/>
      <c r="AE35" s="902"/>
      <c r="AF35" s="902">
        <v>0.1047</v>
      </c>
      <c r="AG35" s="902"/>
      <c r="AH35" s="902"/>
      <c r="AI35" s="902"/>
      <c r="AJ35" s="902"/>
      <c r="AK35" s="902"/>
      <c r="AL35" s="902"/>
    </row>
    <row r="36" spans="1:38" ht="45" x14ac:dyDescent="0.2">
      <c r="A36" s="877" t="s">
        <v>3525</v>
      </c>
      <c r="B36" s="904"/>
      <c r="C36" s="905"/>
      <c r="D36" s="905">
        <v>20000</v>
      </c>
      <c r="E36" s="905"/>
      <c r="F36" s="905"/>
      <c r="G36" s="905"/>
      <c r="H36" s="905"/>
      <c r="I36" s="905"/>
      <c r="J36" s="906"/>
      <c r="K36" s="904"/>
      <c r="L36" s="905"/>
      <c r="M36" s="905">
        <v>20000</v>
      </c>
      <c r="N36" s="905"/>
      <c r="O36" s="905"/>
      <c r="P36" s="905"/>
      <c r="Q36" s="905"/>
      <c r="R36" s="905"/>
      <c r="S36" s="906"/>
      <c r="T36" s="878" t="s">
        <v>3525</v>
      </c>
      <c r="U36" s="904"/>
      <c r="V36" s="905"/>
      <c r="W36" s="905">
        <v>20000</v>
      </c>
      <c r="X36" s="905"/>
      <c r="Y36" s="905"/>
      <c r="Z36" s="905"/>
      <c r="AA36" s="905"/>
      <c r="AB36" s="905"/>
      <c r="AC36" s="906"/>
      <c r="AD36" s="901"/>
      <c r="AE36" s="902"/>
      <c r="AF36" s="902">
        <v>10.47</v>
      </c>
      <c r="AG36" s="902"/>
      <c r="AH36" s="902"/>
      <c r="AI36" s="902"/>
      <c r="AJ36" s="902"/>
      <c r="AK36" s="902"/>
      <c r="AL36" s="902"/>
    </row>
    <row r="37" spans="1:38" ht="33.75" x14ac:dyDescent="0.2">
      <c r="A37" s="872" t="s">
        <v>3526</v>
      </c>
      <c r="B37" s="904"/>
      <c r="C37" s="905"/>
      <c r="D37" s="905"/>
      <c r="E37" s="905">
        <v>45000</v>
      </c>
      <c r="F37" s="905"/>
      <c r="G37" s="905"/>
      <c r="H37" s="905"/>
      <c r="I37" s="905"/>
      <c r="J37" s="906"/>
      <c r="K37" s="904"/>
      <c r="L37" s="905"/>
      <c r="M37" s="905"/>
      <c r="N37" s="905">
        <v>14545.015713999999</v>
      </c>
      <c r="O37" s="905"/>
      <c r="P37" s="905"/>
      <c r="Q37" s="905"/>
      <c r="R37" s="905"/>
      <c r="S37" s="906"/>
      <c r="T37" s="874" t="s">
        <v>3526</v>
      </c>
      <c r="U37" s="904"/>
      <c r="V37" s="905"/>
      <c r="W37" s="905"/>
      <c r="X37" s="905">
        <v>16442.203000000001</v>
      </c>
      <c r="Y37" s="905"/>
      <c r="Z37" s="905"/>
      <c r="AA37" s="905"/>
      <c r="AB37" s="905"/>
      <c r="AC37" s="906"/>
      <c r="AD37" s="901"/>
      <c r="AE37" s="902"/>
      <c r="AF37" s="902"/>
      <c r="AG37" s="902">
        <v>0.104</v>
      </c>
      <c r="AH37" s="902"/>
      <c r="AI37" s="902"/>
      <c r="AJ37" s="902"/>
      <c r="AK37" s="902"/>
      <c r="AL37" s="902"/>
    </row>
    <row r="38" spans="1:38" ht="45" x14ac:dyDescent="0.2">
      <c r="A38" s="875" t="s">
        <v>3527</v>
      </c>
      <c r="B38" s="904"/>
      <c r="C38" s="905"/>
      <c r="D38" s="905"/>
      <c r="E38" s="905">
        <v>30000</v>
      </c>
      <c r="F38" s="905"/>
      <c r="G38" s="905"/>
      <c r="H38" s="905"/>
      <c r="I38" s="905"/>
      <c r="J38" s="906"/>
      <c r="K38" s="904"/>
      <c r="L38" s="905"/>
      <c r="M38" s="905"/>
      <c r="N38" s="905">
        <v>933.25577799999996</v>
      </c>
      <c r="O38" s="905"/>
      <c r="P38" s="905"/>
      <c r="Q38" s="905"/>
      <c r="R38" s="905"/>
      <c r="S38" s="906"/>
      <c r="T38" s="876" t="s">
        <v>3527</v>
      </c>
      <c r="U38" s="904"/>
      <c r="V38" s="905"/>
      <c r="W38" s="905"/>
      <c r="X38" s="905">
        <v>1000</v>
      </c>
      <c r="Y38" s="905"/>
      <c r="Z38" s="905"/>
      <c r="AA38" s="905"/>
      <c r="AB38" s="905"/>
      <c r="AC38" s="906"/>
      <c r="AD38" s="901"/>
      <c r="AE38" s="902"/>
      <c r="AF38" s="902"/>
      <c r="AG38" s="902">
        <v>0.10290000000000001</v>
      </c>
      <c r="AH38" s="902"/>
      <c r="AI38" s="902"/>
      <c r="AJ38" s="902"/>
      <c r="AK38" s="902"/>
      <c r="AL38" s="902"/>
    </row>
    <row r="39" spans="1:38" ht="33.75" x14ac:dyDescent="0.2">
      <c r="A39" s="872" t="s">
        <v>3528</v>
      </c>
      <c r="B39" s="904"/>
      <c r="C39" s="905"/>
      <c r="D39" s="905"/>
      <c r="E39" s="905"/>
      <c r="F39" s="905"/>
      <c r="G39" s="905"/>
      <c r="H39" s="905"/>
      <c r="I39" s="905">
        <v>30000</v>
      </c>
      <c r="J39" s="906"/>
      <c r="K39" s="904"/>
      <c r="L39" s="905"/>
      <c r="M39" s="905"/>
      <c r="N39" s="905"/>
      <c r="O39" s="905"/>
      <c r="P39" s="905"/>
      <c r="Q39" s="905"/>
      <c r="R39" s="905">
        <v>4609.4133330000004</v>
      </c>
      <c r="S39" s="906"/>
      <c r="T39" s="874" t="s">
        <v>3528</v>
      </c>
      <c r="U39" s="904"/>
      <c r="V39" s="905"/>
      <c r="W39" s="905"/>
      <c r="X39" s="905"/>
      <c r="Y39" s="905"/>
      <c r="Z39" s="905"/>
      <c r="AA39" s="905"/>
      <c r="AB39" s="905">
        <v>10000</v>
      </c>
      <c r="AC39" s="906"/>
      <c r="AD39" s="901"/>
      <c r="AE39" s="902"/>
      <c r="AF39" s="902"/>
      <c r="AG39" s="902"/>
      <c r="AH39" s="902"/>
      <c r="AI39" s="902"/>
      <c r="AJ39" s="902"/>
      <c r="AK39" s="902">
        <v>0.1052</v>
      </c>
      <c r="AL39" s="902"/>
    </row>
    <row r="40" spans="1:38" ht="45" x14ac:dyDescent="0.2">
      <c r="A40" s="877" t="s">
        <v>3529</v>
      </c>
      <c r="B40" s="904"/>
      <c r="C40" s="905"/>
      <c r="D40" s="905"/>
      <c r="E40" s="905"/>
      <c r="F40" s="905"/>
      <c r="G40" s="905"/>
      <c r="H40" s="905"/>
      <c r="I40" s="905">
        <v>25000</v>
      </c>
      <c r="J40" s="906"/>
      <c r="K40" s="904"/>
      <c r="L40" s="905"/>
      <c r="M40" s="905"/>
      <c r="N40" s="905"/>
      <c r="O40" s="905"/>
      <c r="P40" s="905"/>
      <c r="Q40" s="905"/>
      <c r="R40" s="905">
        <v>23047.066666999999</v>
      </c>
      <c r="S40" s="906"/>
      <c r="T40" s="878" t="s">
        <v>3529</v>
      </c>
      <c r="U40" s="904"/>
      <c r="V40" s="905"/>
      <c r="W40" s="905"/>
      <c r="X40" s="905"/>
      <c r="Y40" s="905"/>
      <c r="Z40" s="905"/>
      <c r="AA40" s="905"/>
      <c r="AB40" s="905">
        <v>25000</v>
      </c>
      <c r="AC40" s="906"/>
      <c r="AD40" s="901"/>
      <c r="AE40" s="902"/>
      <c r="AF40" s="902"/>
      <c r="AG40" s="902"/>
      <c r="AH40" s="902"/>
      <c r="AI40" s="902"/>
      <c r="AJ40" s="902"/>
      <c r="AK40" s="902">
        <v>0.1052</v>
      </c>
      <c r="AL40" s="902"/>
    </row>
    <row r="41" spans="1:38" ht="33.75" x14ac:dyDescent="0.2">
      <c r="A41" s="872" t="s">
        <v>3530</v>
      </c>
      <c r="B41" s="904"/>
      <c r="C41" s="905">
        <v>40000</v>
      </c>
      <c r="D41" s="905"/>
      <c r="E41" s="905"/>
      <c r="F41" s="905"/>
      <c r="G41" s="905"/>
      <c r="H41" s="905"/>
      <c r="I41" s="905"/>
      <c r="J41" s="906"/>
      <c r="K41" s="904"/>
      <c r="L41" s="905">
        <v>17706.514131</v>
      </c>
      <c r="M41" s="905"/>
      <c r="N41" s="905"/>
      <c r="O41" s="905"/>
      <c r="P41" s="905"/>
      <c r="Q41" s="905"/>
      <c r="R41" s="905"/>
      <c r="S41" s="906"/>
      <c r="T41" s="874" t="s">
        <v>3530</v>
      </c>
      <c r="U41" s="904"/>
      <c r="V41" s="905">
        <v>31458.799999999999</v>
      </c>
      <c r="W41" s="905"/>
      <c r="X41" s="905"/>
      <c r="Y41" s="905"/>
      <c r="Z41" s="905"/>
      <c r="AA41" s="905"/>
      <c r="AB41" s="905"/>
      <c r="AC41" s="906"/>
      <c r="AD41" s="901"/>
      <c r="AE41" s="902">
        <v>0.1045</v>
      </c>
      <c r="AF41" s="902"/>
      <c r="AG41" s="902"/>
      <c r="AH41" s="902"/>
      <c r="AI41" s="902"/>
      <c r="AJ41" s="902"/>
      <c r="AK41" s="902"/>
      <c r="AL41" s="902"/>
    </row>
    <row r="42" spans="1:38" ht="34.5" thickBot="1" x14ac:dyDescent="0.25">
      <c r="A42" s="872" t="s">
        <v>3531</v>
      </c>
      <c r="B42" s="910"/>
      <c r="C42" s="911"/>
      <c r="D42" s="911"/>
      <c r="E42" s="911">
        <v>10000</v>
      </c>
      <c r="F42" s="911"/>
      <c r="G42" s="911"/>
      <c r="H42" s="911"/>
      <c r="I42" s="911"/>
      <c r="J42" s="912"/>
      <c r="K42" s="910"/>
      <c r="L42" s="911"/>
      <c r="M42" s="911"/>
      <c r="N42" s="911">
        <v>5363.813889</v>
      </c>
      <c r="O42" s="911"/>
      <c r="P42" s="911"/>
      <c r="Q42" s="911"/>
      <c r="R42" s="911"/>
      <c r="S42" s="912"/>
      <c r="T42" s="879" t="s">
        <v>3531</v>
      </c>
      <c r="U42" s="910"/>
      <c r="V42" s="911"/>
      <c r="W42" s="911"/>
      <c r="X42" s="911">
        <v>7000</v>
      </c>
      <c r="Y42" s="911"/>
      <c r="Z42" s="911"/>
      <c r="AA42" s="911"/>
      <c r="AB42" s="911"/>
      <c r="AC42" s="912"/>
      <c r="AD42" s="907"/>
      <c r="AE42" s="908"/>
      <c r="AF42" s="908"/>
      <c r="AG42" s="908">
        <v>0.1047</v>
      </c>
      <c r="AH42" s="908"/>
      <c r="AI42" s="908"/>
      <c r="AJ42" s="908"/>
      <c r="AK42" s="908"/>
      <c r="AL42" s="908"/>
    </row>
    <row r="43" spans="1:38" ht="34.5" thickBot="1" x14ac:dyDescent="0.25">
      <c r="A43" s="880" t="s">
        <v>3532</v>
      </c>
      <c r="B43" s="913">
        <f>B11+B12+B13+B14+B15+B16+B17+B18+B19+B20+B21+B22+B23+B24+B25+B26+B27+B28+B29+B30+B31+B32+B33+B34+B35+B36+B37+B38+B39+B40+B41+B42</f>
        <v>15000</v>
      </c>
      <c r="C43" s="913">
        <f t="shared" ref="C43:AC43" si="0">C11+C12+C13+C14+C15+C16+C17+C18+C19+C20+C21+C22+C23+C24+C25+C26+C27+C28+C29+C30+C31+C32+C33+C34+C35+C36+C37+C38+C39+C40+C41+C42</f>
        <v>100000</v>
      </c>
      <c r="D43" s="913">
        <f t="shared" si="0"/>
        <v>45000</v>
      </c>
      <c r="E43" s="913">
        <f t="shared" si="0"/>
        <v>192500</v>
      </c>
      <c r="F43" s="913">
        <f t="shared" si="0"/>
        <v>55000</v>
      </c>
      <c r="G43" s="913">
        <f t="shared" si="0"/>
        <v>20000</v>
      </c>
      <c r="H43" s="913">
        <f t="shared" si="0"/>
        <v>48500</v>
      </c>
      <c r="I43" s="913">
        <f t="shared" si="0"/>
        <v>208000</v>
      </c>
      <c r="J43" s="913">
        <f t="shared" si="0"/>
        <v>204500</v>
      </c>
      <c r="K43" s="913">
        <f t="shared" si="0"/>
        <v>14219.309423000001</v>
      </c>
      <c r="L43" s="913">
        <f t="shared" si="0"/>
        <v>41345.984220999999</v>
      </c>
      <c r="M43" s="913">
        <f t="shared" si="0"/>
        <v>25000</v>
      </c>
      <c r="N43" s="913">
        <f t="shared" si="0"/>
        <v>65831.362785999998</v>
      </c>
      <c r="O43" s="913">
        <f t="shared" si="0"/>
        <v>29743.26</v>
      </c>
      <c r="P43" s="913">
        <f t="shared" si="0"/>
        <v>19279.922747000001</v>
      </c>
      <c r="Q43" s="913">
        <f t="shared" si="0"/>
        <v>23112.739233</v>
      </c>
      <c r="R43" s="913">
        <f t="shared" si="0"/>
        <v>98565.138888999994</v>
      </c>
      <c r="S43" s="913">
        <f t="shared" si="0"/>
        <v>89228.923144</v>
      </c>
      <c r="T43" s="880" t="s">
        <v>3532</v>
      </c>
      <c r="U43" s="914">
        <f t="shared" si="0"/>
        <v>39844.836900000002</v>
      </c>
      <c r="V43" s="914">
        <f t="shared" si="0"/>
        <v>71180.567999999999</v>
      </c>
      <c r="W43" s="914">
        <f t="shared" si="0"/>
        <v>30000</v>
      </c>
      <c r="X43" s="914">
        <f t="shared" si="0"/>
        <v>91140.670000000013</v>
      </c>
      <c r="Y43" s="914">
        <f t="shared" si="0"/>
        <v>35000</v>
      </c>
      <c r="Z43" s="914">
        <f t="shared" si="0"/>
        <v>33702.720000000001</v>
      </c>
      <c r="AA43" s="914">
        <f t="shared" si="0"/>
        <v>27585.3</v>
      </c>
      <c r="AB43" s="914">
        <f t="shared" si="0"/>
        <v>125000</v>
      </c>
      <c r="AC43" s="914">
        <f t="shared" si="0"/>
        <v>114202.75599999999</v>
      </c>
      <c r="AD43" s="881"/>
      <c r="AE43" s="881"/>
      <c r="AF43" s="881"/>
      <c r="AG43" s="881"/>
      <c r="AH43" s="881"/>
      <c r="AI43" s="881"/>
      <c r="AJ43" s="881"/>
      <c r="AK43" s="881"/>
      <c r="AL43" s="881"/>
    </row>
    <row r="44" spans="1:38" ht="11.25" customHeight="1" x14ac:dyDescent="0.2">
      <c r="AA44" s="882"/>
    </row>
    <row r="45" spans="1:38" ht="11.25" customHeight="1" x14ac:dyDescent="0.2">
      <c r="Q45" s="883">
        <f>K43+L43+M43+N43+O43+Q43+P43+R43+S43</f>
        <v>406326.64044300001</v>
      </c>
      <c r="T45" s="884"/>
      <c r="AB45" s="882">
        <f>U43+V43+W43+X43+Y43+Z43+AA43+AB43+AC43</f>
        <v>567656.85089999996</v>
      </c>
    </row>
    <row r="46" spans="1:38" ht="45" customHeight="1" x14ac:dyDescent="0.2">
      <c r="I46" s="883"/>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row>
    <row r="50" spans="10:19" x14ac:dyDescent="0.2">
      <c r="J50" s="885"/>
      <c r="K50" s="885"/>
      <c r="L50" s="885"/>
      <c r="M50" s="885"/>
      <c r="N50" s="885"/>
      <c r="O50" s="885"/>
      <c r="P50" s="885"/>
      <c r="Q50" s="885"/>
      <c r="R50" s="885"/>
      <c r="S50" s="885"/>
    </row>
    <row r="51" spans="10:19" x14ac:dyDescent="0.2">
      <c r="J51" s="885"/>
      <c r="K51" s="885"/>
      <c r="L51" s="885"/>
      <c r="M51" s="885"/>
      <c r="N51" s="885"/>
      <c r="O51" s="885"/>
      <c r="P51" s="885"/>
      <c r="Q51" s="885"/>
    </row>
    <row r="62" spans="10:19" x14ac:dyDescent="0.2">
      <c r="K62" s="883"/>
      <c r="L62" s="883"/>
      <c r="M62" s="883"/>
      <c r="N62" s="883"/>
      <c r="O62" s="883"/>
      <c r="P62" s="883"/>
      <c r="Q62" s="883"/>
      <c r="R62" s="883"/>
      <c r="S62" s="883"/>
    </row>
  </sheetData>
  <mergeCells count="20">
    <mergeCell ref="K46:AL46"/>
    <mergeCell ref="B7:J7"/>
    <mergeCell ref="K7:S7"/>
    <mergeCell ref="U7:AC7"/>
    <mergeCell ref="AD7:AL7"/>
    <mergeCell ref="AE8:AL8"/>
    <mergeCell ref="AD9:AL9"/>
    <mergeCell ref="A8:A10"/>
    <mergeCell ref="C8:J8"/>
    <mergeCell ref="L8:S8"/>
    <mergeCell ref="T8:T10"/>
    <mergeCell ref="V8:AC8"/>
    <mergeCell ref="B9:J9"/>
    <mergeCell ref="K9:S9"/>
    <mergeCell ref="U9:AC9"/>
    <mergeCell ref="A2:J2"/>
    <mergeCell ref="U2:AD2"/>
    <mergeCell ref="A3:J3"/>
    <mergeCell ref="U3:AD3"/>
    <mergeCell ref="T4:AL4"/>
  </mergeCells>
  <pageMargins left="0.25" right="0.25" top="0.75" bottom="0.75" header="0.3" footer="0.3"/>
  <pageSetup paperSize="9" scale="35" orientation="landscape" r:id="rId1"/>
  <colBreaks count="1" manualBreakCount="1">
    <brk id="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30"/>
  <sheetViews>
    <sheetView view="pageBreakPreview" zoomScaleSheetLayoutView="100" workbookViewId="0">
      <selection activeCell="C10" sqref="C10"/>
    </sheetView>
  </sheetViews>
  <sheetFormatPr defaultRowHeight="12.75" x14ac:dyDescent="0.2"/>
  <cols>
    <col min="1" max="1" width="20" style="391" customWidth="1"/>
    <col min="2" max="4" width="14.140625" style="391" customWidth="1"/>
    <col min="5" max="5" width="14.140625" style="476" customWidth="1"/>
    <col min="6" max="6" width="22.140625" style="391" customWidth="1"/>
    <col min="7" max="7" width="38.5703125" style="391" customWidth="1"/>
    <col min="8" max="16384" width="9.140625" style="391"/>
  </cols>
  <sheetData>
    <row r="1" spans="1:6" s="258" customFormat="1" ht="15" customHeight="1" x14ac:dyDescent="0.2">
      <c r="A1" s="1063" t="s">
        <v>3574</v>
      </c>
      <c r="F1" s="1064" t="s">
        <v>3376</v>
      </c>
    </row>
    <row r="2" spans="1:6" s="258" customFormat="1" ht="12" customHeight="1" x14ac:dyDescent="0.2">
      <c r="A2" s="1063"/>
      <c r="F2" s="1064"/>
    </row>
    <row r="3" spans="1:6" s="258" customFormat="1" ht="30.4" customHeight="1" x14ac:dyDescent="0.2">
      <c r="A3" s="1065" t="s">
        <v>1908</v>
      </c>
      <c r="B3" s="1065"/>
      <c r="C3" s="1065"/>
      <c r="D3" s="1065"/>
      <c r="E3" s="1065"/>
      <c r="F3" s="1065"/>
    </row>
    <row r="4" spans="1:6" s="258" customFormat="1" ht="12.75" customHeight="1" x14ac:dyDescent="0.2"/>
    <row r="5" spans="1:6" s="258" customFormat="1" x14ac:dyDescent="0.2">
      <c r="A5" s="258" t="s">
        <v>148</v>
      </c>
      <c r="F5" s="336" t="s">
        <v>693</v>
      </c>
    </row>
    <row r="6" spans="1:6" s="394" customFormat="1" ht="70.5" customHeight="1" x14ac:dyDescent="0.2">
      <c r="A6" s="393" t="s">
        <v>507</v>
      </c>
      <c r="B6" s="400" t="s">
        <v>2109</v>
      </c>
      <c r="C6" s="400" t="s">
        <v>2709</v>
      </c>
      <c r="D6" s="400" t="s">
        <v>3192</v>
      </c>
      <c r="E6" s="400" t="s">
        <v>3449</v>
      </c>
      <c r="F6" s="393" t="s">
        <v>47</v>
      </c>
    </row>
    <row r="7" spans="1:6" s="394" customFormat="1" ht="13.35" customHeight="1" x14ac:dyDescent="0.2">
      <c r="A7" s="393" t="s">
        <v>685</v>
      </c>
      <c r="B7" s="401" t="s">
        <v>224</v>
      </c>
      <c r="C7" s="401" t="s">
        <v>345</v>
      </c>
      <c r="D7" s="393" t="s">
        <v>619</v>
      </c>
      <c r="E7" s="401" t="s">
        <v>968</v>
      </c>
      <c r="F7" s="401" t="s">
        <v>655</v>
      </c>
    </row>
    <row r="8" spans="1:6" s="394" customFormat="1" ht="42.2" customHeight="1" x14ac:dyDescent="0.2">
      <c r="A8" s="413" t="s">
        <v>696</v>
      </c>
      <c r="B8" s="427">
        <v>34879.470300000001</v>
      </c>
      <c r="C8" s="572">
        <v>48133.839699999997</v>
      </c>
      <c r="D8" s="572">
        <v>58473.900699999998</v>
      </c>
      <c r="E8" s="572">
        <v>74666.073199999999</v>
      </c>
      <c r="F8" s="428" t="s">
        <v>152</v>
      </c>
    </row>
    <row r="9" spans="1:6" s="394" customFormat="1" ht="16.5" customHeight="1" x14ac:dyDescent="0.2">
      <c r="A9" s="414" t="s">
        <v>697</v>
      </c>
      <c r="B9" s="429">
        <v>501.34629999999999</v>
      </c>
      <c r="C9" s="429">
        <v>514.85850000000005</v>
      </c>
      <c r="D9" s="429">
        <v>956.46309999999994</v>
      </c>
      <c r="E9" s="429">
        <v>2783.1536999999998</v>
      </c>
      <c r="F9" s="414" t="s">
        <v>1591</v>
      </c>
    </row>
    <row r="10" spans="1:6" s="394" customFormat="1" ht="16.5" customHeight="1" x14ac:dyDescent="0.2">
      <c r="A10" s="414" t="s">
        <v>1592</v>
      </c>
      <c r="B10" s="429">
        <v>1941.5948000000001</v>
      </c>
      <c r="C10" s="429">
        <v>2699.1185999999998</v>
      </c>
      <c r="D10" s="429">
        <v>1425.4637</v>
      </c>
      <c r="E10" s="429">
        <v>350.45190000000002</v>
      </c>
      <c r="F10" s="414" t="s">
        <v>1593</v>
      </c>
    </row>
    <row r="11" spans="1:6" s="394" customFormat="1" ht="16.5" customHeight="1" x14ac:dyDescent="0.2">
      <c r="A11" s="414" t="s">
        <v>413</v>
      </c>
      <c r="B11" s="429">
        <v>513.47640000000001</v>
      </c>
      <c r="C11" s="429">
        <v>3674.6846999999998</v>
      </c>
      <c r="D11" s="429">
        <v>772.15069999999992</v>
      </c>
      <c r="E11" s="429">
        <v>2576.8820999999998</v>
      </c>
      <c r="F11" s="414" t="s">
        <v>1594</v>
      </c>
    </row>
    <row r="12" spans="1:6" s="394" customFormat="1" ht="16.5" customHeight="1" x14ac:dyDescent="0.2">
      <c r="A12" s="414" t="s">
        <v>414</v>
      </c>
      <c r="B12" s="429">
        <v>4.3518999999999997</v>
      </c>
      <c r="C12" s="429">
        <v>694.58450000000005</v>
      </c>
      <c r="D12" s="429">
        <v>59.917700000000004</v>
      </c>
      <c r="E12" s="429">
        <v>114.3707</v>
      </c>
      <c r="F12" s="414" t="s">
        <v>1595</v>
      </c>
    </row>
    <row r="13" spans="1:6" s="394" customFormat="1" ht="16.5" customHeight="1" x14ac:dyDescent="0.2">
      <c r="A13" s="414" t="s">
        <v>59</v>
      </c>
      <c r="B13" s="429">
        <v>334.21069999999997</v>
      </c>
      <c r="C13" s="429">
        <v>1494.4650999999999</v>
      </c>
      <c r="D13" s="429">
        <v>680.94029999999998</v>
      </c>
      <c r="E13" s="429">
        <v>857.96199999999999</v>
      </c>
      <c r="F13" s="414" t="s">
        <v>1596</v>
      </c>
    </row>
    <row r="14" spans="1:6" s="394" customFormat="1" ht="16.5" customHeight="1" x14ac:dyDescent="0.2">
      <c r="A14" s="414" t="s">
        <v>92</v>
      </c>
      <c r="B14" s="429">
        <v>99.632900000000006</v>
      </c>
      <c r="C14" s="429">
        <v>230.69980000000001</v>
      </c>
      <c r="D14" s="429">
        <v>76.545699999999997</v>
      </c>
      <c r="E14" s="429">
        <v>425.58550000000002</v>
      </c>
      <c r="F14" s="414" t="s">
        <v>1609</v>
      </c>
    </row>
    <row r="15" spans="1:6" s="394" customFormat="1" ht="16.5" customHeight="1" x14ac:dyDescent="0.2">
      <c r="A15" s="414" t="s">
        <v>94</v>
      </c>
      <c r="B15" s="429">
        <v>428.30619999999999</v>
      </c>
      <c r="C15" s="429">
        <v>115.03579999999999</v>
      </c>
      <c r="D15" s="429">
        <v>182.9804</v>
      </c>
      <c r="E15" s="429">
        <v>484.40320000000003</v>
      </c>
      <c r="F15" s="414" t="s">
        <v>1598</v>
      </c>
    </row>
    <row r="16" spans="1:6" s="394" customFormat="1" ht="16.5" customHeight="1" x14ac:dyDescent="0.2">
      <c r="A16" s="414" t="s">
        <v>96</v>
      </c>
      <c r="B16" s="429">
        <v>319.56810000000002</v>
      </c>
      <c r="C16" s="429">
        <v>256.721</v>
      </c>
      <c r="D16" s="429">
        <v>1281.5601999999999</v>
      </c>
      <c r="E16" s="429">
        <v>2355.8478</v>
      </c>
      <c r="F16" s="414" t="s">
        <v>1599</v>
      </c>
    </row>
    <row r="17" spans="1:7" s="394" customFormat="1" ht="16.5" customHeight="1" x14ac:dyDescent="0.2">
      <c r="A17" s="414" t="s">
        <v>469</v>
      </c>
      <c r="B17" s="429">
        <v>908.84979999999996</v>
      </c>
      <c r="C17" s="429">
        <v>697.75300000000004</v>
      </c>
      <c r="D17" s="429">
        <v>666.2432</v>
      </c>
      <c r="E17" s="429">
        <v>715.54160000000002</v>
      </c>
      <c r="F17" s="414" t="s">
        <v>1600</v>
      </c>
    </row>
    <row r="18" spans="1:7" s="394" customFormat="1" ht="16.5" customHeight="1" x14ac:dyDescent="0.2">
      <c r="A18" s="414" t="s">
        <v>427</v>
      </c>
      <c r="B18" s="429">
        <v>3548.8676999999998</v>
      </c>
      <c r="C18" s="429">
        <v>6569.5744000000004</v>
      </c>
      <c r="D18" s="429">
        <v>2065.2887000000001</v>
      </c>
      <c r="E18" s="429">
        <v>1409.2065</v>
      </c>
      <c r="F18" s="414" t="s">
        <v>1601</v>
      </c>
    </row>
    <row r="19" spans="1:7" s="394" customFormat="1" ht="16.5" customHeight="1" x14ac:dyDescent="0.2">
      <c r="A19" s="414" t="s">
        <v>3001</v>
      </c>
      <c r="B19" s="573">
        <v>21855.3557</v>
      </c>
      <c r="C19" s="430" t="s">
        <v>659</v>
      </c>
      <c r="D19" s="430" t="s">
        <v>659</v>
      </c>
      <c r="E19" s="430" t="s">
        <v>659</v>
      </c>
      <c r="F19" s="414" t="s">
        <v>3000</v>
      </c>
    </row>
    <row r="20" spans="1:7" s="394" customFormat="1" ht="16.5" customHeight="1" x14ac:dyDescent="0.2">
      <c r="A20" s="414" t="s">
        <v>369</v>
      </c>
      <c r="B20" s="429">
        <v>86.318799999999996</v>
      </c>
      <c r="C20" s="429">
        <v>352.53590000000003</v>
      </c>
      <c r="D20" s="429">
        <v>310.87990000000002</v>
      </c>
      <c r="E20" s="429">
        <v>1142.1919</v>
      </c>
      <c r="F20" s="414" t="s">
        <v>1602</v>
      </c>
    </row>
    <row r="21" spans="1:7" s="394" customFormat="1" ht="16.5" customHeight="1" x14ac:dyDescent="0.2">
      <c r="A21" s="414" t="s">
        <v>1603</v>
      </c>
      <c r="B21" s="429">
        <v>784.4692</v>
      </c>
      <c r="C21" s="429">
        <v>1050.7366</v>
      </c>
      <c r="D21" s="429">
        <v>507.5652</v>
      </c>
      <c r="E21" s="429">
        <v>1216.7140999999999</v>
      </c>
      <c r="F21" s="414" t="s">
        <v>1604</v>
      </c>
    </row>
    <row r="22" spans="1:7" s="394" customFormat="1" ht="16.5" customHeight="1" x14ac:dyDescent="0.2">
      <c r="A22" s="414" t="s">
        <v>2253</v>
      </c>
      <c r="B22" s="573"/>
      <c r="C22" s="429">
        <v>25074.835500000001</v>
      </c>
      <c r="D22" s="429">
        <v>23224.197800000002</v>
      </c>
      <c r="E22" s="429">
        <v>38360.039400000001</v>
      </c>
      <c r="F22" s="414" t="s">
        <v>2254</v>
      </c>
    </row>
    <row r="23" spans="1:7" s="394" customFormat="1" ht="16.5" customHeight="1" x14ac:dyDescent="0.2">
      <c r="A23" s="414" t="s">
        <v>1605</v>
      </c>
      <c r="B23" s="429">
        <v>1222.7036000000001</v>
      </c>
      <c r="C23" s="429">
        <v>1751.1164000000001</v>
      </c>
      <c r="D23" s="429">
        <v>2096.9274</v>
      </c>
      <c r="E23" s="429">
        <v>1422.0428999999999</v>
      </c>
      <c r="F23" s="414" t="s">
        <v>1606</v>
      </c>
    </row>
    <row r="24" spans="1:7" s="394" customFormat="1" ht="16.5" customHeight="1" x14ac:dyDescent="0.2">
      <c r="A24" s="414" t="s">
        <v>2821</v>
      </c>
      <c r="B24" s="429">
        <v>1635.4961000000001</v>
      </c>
      <c r="C24" s="429">
        <v>2165.7750999999998</v>
      </c>
      <c r="D24" s="429">
        <v>21674.184199999996</v>
      </c>
      <c r="E24" s="429">
        <v>9888.1185000000005</v>
      </c>
      <c r="F24" s="414" t="s">
        <v>3197</v>
      </c>
    </row>
    <row r="25" spans="1:7" s="394" customFormat="1" ht="16.5" customHeight="1" x14ac:dyDescent="0.2">
      <c r="A25" s="414" t="s">
        <v>1607</v>
      </c>
      <c r="B25" s="429">
        <v>694.9221</v>
      </c>
      <c r="C25" s="429">
        <v>328.57979999999998</v>
      </c>
      <c r="D25" s="429">
        <v>2245.6291999999999</v>
      </c>
      <c r="E25" s="429">
        <v>8405.2016999999996</v>
      </c>
      <c r="F25" s="414" t="s">
        <v>1608</v>
      </c>
    </row>
    <row r="26" spans="1:7" s="394" customFormat="1" ht="16.5" customHeight="1" x14ac:dyDescent="0.2">
      <c r="A26" s="414" t="s">
        <v>2255</v>
      </c>
      <c r="B26" s="430" t="s">
        <v>659</v>
      </c>
      <c r="C26" s="429">
        <v>462.76499999999999</v>
      </c>
      <c r="D26" s="429">
        <v>246.96329999999998</v>
      </c>
      <c r="E26" s="429">
        <v>2158.3597</v>
      </c>
      <c r="F26" s="414" t="s">
        <v>2256</v>
      </c>
    </row>
    <row r="27" spans="1:7" s="394" customFormat="1" ht="33.75" customHeight="1" x14ac:dyDescent="0.2">
      <c r="A27" s="431" t="s">
        <v>1610</v>
      </c>
      <c r="B27" s="432">
        <v>1211.8086000000001</v>
      </c>
      <c r="C27" s="432">
        <v>734.04579999999999</v>
      </c>
      <c r="D27" s="432">
        <v>717.72289999999998</v>
      </c>
      <c r="E27" s="432">
        <v>2564.7658000000001</v>
      </c>
      <c r="F27" s="431" t="s">
        <v>1611</v>
      </c>
      <c r="G27" s="395"/>
    </row>
    <row r="28" spans="1:7" s="394" customFormat="1" ht="42.75" customHeight="1" x14ac:dyDescent="0.2">
      <c r="A28" s="415" t="s">
        <v>321</v>
      </c>
      <c r="B28" s="433">
        <v>28704.6499</v>
      </c>
      <c r="C28" s="433">
        <v>8234.6376</v>
      </c>
      <c r="D28" s="433">
        <v>5602.8681999999999</v>
      </c>
      <c r="E28" s="433">
        <v>44411.7307</v>
      </c>
      <c r="F28" s="415" t="s">
        <v>675</v>
      </c>
    </row>
    <row r="29" spans="1:7" s="394" customFormat="1" ht="34.5" customHeight="1" x14ac:dyDescent="0.2">
      <c r="A29" s="431" t="s">
        <v>656</v>
      </c>
      <c r="B29" s="432">
        <v>190.9239</v>
      </c>
      <c r="C29" s="432">
        <v>97.160499999999999</v>
      </c>
      <c r="D29" s="432">
        <v>127.2338</v>
      </c>
      <c r="E29" s="432">
        <v>750.98680000000002</v>
      </c>
      <c r="F29" s="431" t="s">
        <v>566</v>
      </c>
    </row>
    <row r="30" spans="1:7" s="258" customFormat="1" ht="47.45" customHeight="1" x14ac:dyDescent="0.2">
      <c r="A30" s="416" t="s">
        <v>521</v>
      </c>
      <c r="B30" s="434">
        <v>63584.120199999998</v>
      </c>
      <c r="C30" s="434">
        <v>56368.477299999999</v>
      </c>
      <c r="D30" s="434">
        <f>D8+D28</f>
        <v>64076.768899999995</v>
      </c>
      <c r="E30" s="434">
        <v>119077.8039</v>
      </c>
      <c r="F30" s="417" t="s">
        <v>442</v>
      </c>
    </row>
  </sheetData>
  <mergeCells count="3">
    <mergeCell ref="A1:A2"/>
    <mergeCell ref="F1:F2"/>
    <mergeCell ref="A3:F3"/>
  </mergeCells>
  <pageMargins left="0.55000000000000004" right="0.25" top="1" bottom="1" header="0.5" footer="0.5"/>
  <pageSetup paperSize="9"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9"/>
  <sheetViews>
    <sheetView view="pageBreakPreview" zoomScale="80" zoomScaleNormal="85" zoomScaleSheetLayoutView="80" workbookViewId="0">
      <selection activeCell="K34" sqref="K34"/>
    </sheetView>
  </sheetViews>
  <sheetFormatPr defaultRowHeight="12" x14ac:dyDescent="0.2"/>
  <cols>
    <col min="1" max="1" width="22.140625" style="66" customWidth="1"/>
    <col min="2" max="5" width="14.140625" style="66" customWidth="1"/>
    <col min="6" max="6" width="22.140625" style="66" customWidth="1"/>
    <col min="7" max="7" width="2.42578125" style="66" customWidth="1"/>
    <col min="8" max="8" width="2.85546875" style="66" customWidth="1"/>
    <col min="9" max="9" width="9.140625" style="313"/>
    <col min="10" max="16384" width="9.140625" style="66"/>
  </cols>
  <sheetData>
    <row r="1" spans="1:9" s="152" customFormat="1" ht="5.25" customHeight="1" x14ac:dyDescent="0.2">
      <c r="I1" s="396"/>
    </row>
    <row r="2" spans="1:9" s="152" customFormat="1" ht="18.600000000000001" customHeight="1" x14ac:dyDescent="0.2">
      <c r="A2" s="412" t="s">
        <v>3575</v>
      </c>
      <c r="F2" s="282" t="s">
        <v>1746</v>
      </c>
      <c r="I2" s="396"/>
    </row>
    <row r="3" spans="1:9" s="152" customFormat="1" ht="11.25" customHeight="1" x14ac:dyDescent="0.2">
      <c r="I3" s="396"/>
    </row>
    <row r="4" spans="1:9" s="152" customFormat="1" ht="30.95" customHeight="1" x14ac:dyDescent="0.2">
      <c r="A4" s="1066" t="s">
        <v>1907</v>
      </c>
      <c r="B4" s="1066"/>
      <c r="C4" s="1066"/>
      <c r="D4" s="1066"/>
      <c r="E4" s="1066"/>
      <c r="F4" s="1066"/>
      <c r="G4" s="1066"/>
      <c r="H4" s="1066"/>
      <c r="I4" s="396"/>
    </row>
    <row r="5" spans="1:9" s="152" customFormat="1" x14ac:dyDescent="0.2">
      <c r="I5" s="396"/>
    </row>
    <row r="6" spans="1:9" s="152" customFormat="1" ht="18.600000000000001" customHeight="1" x14ac:dyDescent="0.2">
      <c r="A6" s="412" t="s">
        <v>148</v>
      </c>
      <c r="F6" s="282" t="s">
        <v>693</v>
      </c>
      <c r="I6" s="396"/>
    </row>
    <row r="7" spans="1:9" s="392" customFormat="1" ht="66.75" customHeight="1" x14ac:dyDescent="0.2">
      <c r="A7" s="398" t="s">
        <v>507</v>
      </c>
      <c r="B7" s="399" t="s">
        <v>2109</v>
      </c>
      <c r="C7" s="400" t="s">
        <v>2709</v>
      </c>
      <c r="D7" s="400" t="s">
        <v>3192</v>
      </c>
      <c r="E7" s="400" t="s">
        <v>3449</v>
      </c>
      <c r="F7" s="398" t="s">
        <v>47</v>
      </c>
      <c r="I7" s="397"/>
    </row>
    <row r="8" spans="1:9" s="392" customFormat="1" ht="13.35" customHeight="1" x14ac:dyDescent="0.2">
      <c r="A8" s="398" t="s">
        <v>685</v>
      </c>
      <c r="B8" s="398" t="s">
        <v>345</v>
      </c>
      <c r="C8" s="401" t="s">
        <v>619</v>
      </c>
      <c r="D8" s="401" t="s">
        <v>968</v>
      </c>
      <c r="E8" s="401" t="s">
        <v>968</v>
      </c>
      <c r="F8" s="398" t="s">
        <v>655</v>
      </c>
      <c r="I8" s="397"/>
    </row>
    <row r="9" spans="1:9" s="392" customFormat="1" ht="30.2" customHeight="1" x14ac:dyDescent="0.2">
      <c r="A9" s="418" t="s">
        <v>696</v>
      </c>
      <c r="B9" s="426">
        <v>87974.022299999997</v>
      </c>
      <c r="C9" s="426">
        <v>91649.573799999998</v>
      </c>
      <c r="D9" s="426">
        <v>99859.417800000025</v>
      </c>
      <c r="E9" s="426">
        <v>262769.83470000001</v>
      </c>
      <c r="F9" s="418" t="s">
        <v>152</v>
      </c>
      <c r="I9" s="397"/>
    </row>
    <row r="10" spans="1:9" s="392" customFormat="1" ht="17.25" customHeight="1" x14ac:dyDescent="0.2">
      <c r="A10" s="419" t="s">
        <v>697</v>
      </c>
      <c r="B10" s="420">
        <v>1156.0969</v>
      </c>
      <c r="C10" s="420">
        <v>1455.5752</v>
      </c>
      <c r="D10" s="420">
        <v>2126.0998999999997</v>
      </c>
      <c r="E10" s="420">
        <v>9249.4765000000007</v>
      </c>
      <c r="F10" s="419" t="s">
        <v>1591</v>
      </c>
      <c r="I10" s="397"/>
    </row>
    <row r="11" spans="1:9" s="392" customFormat="1" ht="17.25" customHeight="1" x14ac:dyDescent="0.2">
      <c r="A11" s="419" t="s">
        <v>1592</v>
      </c>
      <c r="B11" s="420">
        <v>1187.4253000000001</v>
      </c>
      <c r="C11" s="420">
        <v>1204.2366</v>
      </c>
      <c r="D11" s="420">
        <v>1310.0705</v>
      </c>
      <c r="E11" s="420">
        <v>2443.1576</v>
      </c>
      <c r="F11" s="419" t="s">
        <v>1593</v>
      </c>
      <c r="I11" s="397"/>
    </row>
    <row r="12" spans="1:9" s="392" customFormat="1" ht="17.25" customHeight="1" x14ac:dyDescent="0.2">
      <c r="A12" s="419" t="s">
        <v>413</v>
      </c>
      <c r="B12" s="420">
        <v>832.08489999999995</v>
      </c>
      <c r="C12" s="420">
        <v>956.35260000000005</v>
      </c>
      <c r="D12" s="420">
        <v>915.90829999999994</v>
      </c>
      <c r="E12" s="420">
        <v>9070.1564999999991</v>
      </c>
      <c r="F12" s="419" t="s">
        <v>1594</v>
      </c>
      <c r="I12" s="397"/>
    </row>
    <row r="13" spans="1:9" s="392" customFormat="1" ht="17.25" customHeight="1" x14ac:dyDescent="0.2">
      <c r="A13" s="419" t="s">
        <v>414</v>
      </c>
      <c r="B13" s="420">
        <v>835.69110000000001</v>
      </c>
      <c r="C13" s="420">
        <v>832.37699999999995</v>
      </c>
      <c r="D13" s="420">
        <v>983.35940000000005</v>
      </c>
      <c r="E13" s="420">
        <v>5457.9161999999997</v>
      </c>
      <c r="F13" s="419" t="s">
        <v>1595</v>
      </c>
      <c r="I13" s="397"/>
    </row>
    <row r="14" spans="1:9" s="392" customFormat="1" ht="17.25" customHeight="1" x14ac:dyDescent="0.2">
      <c r="A14" s="419" t="s">
        <v>59</v>
      </c>
      <c r="B14" s="420">
        <v>967.43619999999999</v>
      </c>
      <c r="C14" s="420">
        <v>557.29179999999997</v>
      </c>
      <c r="D14" s="420">
        <v>1787.3999000000001</v>
      </c>
      <c r="E14" s="420">
        <v>9167.89</v>
      </c>
      <c r="F14" s="419" t="s">
        <v>1596</v>
      </c>
      <c r="I14" s="397"/>
    </row>
    <row r="15" spans="1:9" s="392" customFormat="1" ht="17.25" customHeight="1" x14ac:dyDescent="0.2">
      <c r="A15" s="419" t="s">
        <v>92</v>
      </c>
      <c r="B15" s="420">
        <v>90.401799999999994</v>
      </c>
      <c r="C15" s="420">
        <v>360.01650000000001</v>
      </c>
      <c r="D15" s="420">
        <v>1055.8751999999999</v>
      </c>
      <c r="E15" s="420">
        <v>4793.3783000000003</v>
      </c>
      <c r="F15" s="419" t="s">
        <v>1597</v>
      </c>
      <c r="I15" s="397"/>
    </row>
    <row r="16" spans="1:9" s="392" customFormat="1" ht="17.25" customHeight="1" x14ac:dyDescent="0.2">
      <c r="A16" s="419" t="s">
        <v>94</v>
      </c>
      <c r="B16" s="420">
        <v>1879.4526000000001</v>
      </c>
      <c r="C16" s="420">
        <v>3692.4414999999999</v>
      </c>
      <c r="D16" s="420">
        <v>2638.4675000000002</v>
      </c>
      <c r="E16" s="420">
        <v>5837.9916999999996</v>
      </c>
      <c r="F16" s="419" t="s">
        <v>1598</v>
      </c>
      <c r="I16" s="397"/>
    </row>
    <row r="17" spans="1:9" s="392" customFormat="1" ht="17.25" customHeight="1" x14ac:dyDescent="0.2">
      <c r="A17" s="419" t="s">
        <v>96</v>
      </c>
      <c r="B17" s="420">
        <v>2497.4861000000001</v>
      </c>
      <c r="C17" s="420">
        <v>726.14710000000002</v>
      </c>
      <c r="D17" s="420">
        <v>974.17930000000001</v>
      </c>
      <c r="E17" s="420">
        <v>11137.6147</v>
      </c>
      <c r="F17" s="419" t="s">
        <v>1599</v>
      </c>
      <c r="I17" s="397"/>
    </row>
    <row r="18" spans="1:9" s="392" customFormat="1" ht="17.25" customHeight="1" x14ac:dyDescent="0.2">
      <c r="A18" s="419" t="s">
        <v>469</v>
      </c>
      <c r="B18" s="420">
        <v>684.39419999999996</v>
      </c>
      <c r="C18" s="420">
        <v>709.37630000000001</v>
      </c>
      <c r="D18" s="420">
        <v>721.8732</v>
      </c>
      <c r="E18" s="420">
        <v>3437.2635</v>
      </c>
      <c r="F18" s="419" t="s">
        <v>1600</v>
      </c>
      <c r="I18" s="397"/>
    </row>
    <row r="19" spans="1:9" s="392" customFormat="1" ht="17.25" customHeight="1" x14ac:dyDescent="0.2">
      <c r="A19" s="419" t="s">
        <v>427</v>
      </c>
      <c r="B19" s="420">
        <v>170.39619999999999</v>
      </c>
      <c r="C19" s="420">
        <v>135.3348</v>
      </c>
      <c r="D19" s="420">
        <v>94.5822</v>
      </c>
      <c r="E19" s="420">
        <v>359.39269999999999</v>
      </c>
      <c r="F19" s="419" t="s">
        <v>1601</v>
      </c>
      <c r="I19" s="397"/>
    </row>
    <row r="20" spans="1:9" s="392" customFormat="1" ht="17.25" customHeight="1" x14ac:dyDescent="0.2">
      <c r="A20" s="419" t="s">
        <v>3001</v>
      </c>
      <c r="B20" s="420">
        <v>20389.2297</v>
      </c>
      <c r="C20" s="420"/>
      <c r="D20" s="420"/>
      <c r="E20" s="420"/>
      <c r="F20" s="419" t="s">
        <v>3000</v>
      </c>
      <c r="I20" s="397"/>
    </row>
    <row r="21" spans="1:9" s="392" customFormat="1" ht="17.25" customHeight="1" x14ac:dyDescent="0.2">
      <c r="A21" s="419" t="s">
        <v>369</v>
      </c>
      <c r="B21" s="420">
        <v>565.24109999999996</v>
      </c>
      <c r="C21" s="420">
        <v>1160.2394999999999</v>
      </c>
      <c r="D21" s="420">
        <v>905.75240000000008</v>
      </c>
      <c r="E21" s="420">
        <v>9159.7108000000007</v>
      </c>
      <c r="F21" s="419" t="s">
        <v>1602</v>
      </c>
      <c r="I21" s="397"/>
    </row>
    <row r="22" spans="1:9" s="392" customFormat="1" ht="17.25" customHeight="1" x14ac:dyDescent="0.2">
      <c r="A22" s="419" t="s">
        <v>1603</v>
      </c>
      <c r="B22" s="420">
        <v>320.22590000000002</v>
      </c>
      <c r="C22" s="420">
        <v>412.49459999999999</v>
      </c>
      <c r="D22" s="420">
        <v>1599.2277000000001</v>
      </c>
      <c r="E22" s="420">
        <v>8041.6715000000004</v>
      </c>
      <c r="F22" s="419" t="s">
        <v>1604</v>
      </c>
      <c r="I22" s="397"/>
    </row>
    <row r="23" spans="1:9" s="392" customFormat="1" ht="17.25" customHeight="1" x14ac:dyDescent="0.2">
      <c r="A23" s="419" t="s">
        <v>2253</v>
      </c>
      <c r="B23" s="420"/>
      <c r="C23" s="420">
        <v>25255.372599999999</v>
      </c>
      <c r="D23" s="420">
        <v>34211.444200000005</v>
      </c>
      <c r="E23" s="420">
        <v>49214.993999999999</v>
      </c>
      <c r="F23" s="419" t="s">
        <v>2254</v>
      </c>
      <c r="I23" s="397"/>
    </row>
    <row r="24" spans="1:9" s="392" customFormat="1" ht="24" customHeight="1" x14ac:dyDescent="0.2">
      <c r="A24" s="419" t="s">
        <v>1605</v>
      </c>
      <c r="B24" s="420">
        <v>2618.0535</v>
      </c>
      <c r="C24" s="420">
        <v>3178.5043000000001</v>
      </c>
      <c r="D24" s="420">
        <v>2346.5328999999997</v>
      </c>
      <c r="E24" s="420">
        <v>14357.0885</v>
      </c>
      <c r="F24" s="419" t="s">
        <v>1606</v>
      </c>
      <c r="I24" s="397"/>
    </row>
    <row r="25" spans="1:9" s="392" customFormat="1" ht="17.25" customHeight="1" x14ac:dyDescent="0.2">
      <c r="A25" s="419" t="s">
        <v>2821</v>
      </c>
      <c r="B25" s="420">
        <v>47456.071799999998</v>
      </c>
      <c r="C25" s="420">
        <v>42703.012699999999</v>
      </c>
      <c r="D25" s="420">
        <v>39930.235000000001</v>
      </c>
      <c r="E25" s="420">
        <v>63389.897100000002</v>
      </c>
      <c r="F25" s="419" t="s">
        <v>3197</v>
      </c>
      <c r="I25" s="397"/>
    </row>
    <row r="26" spans="1:9" s="392" customFormat="1" ht="17.25" customHeight="1" x14ac:dyDescent="0.2">
      <c r="A26" s="419" t="s">
        <v>1607</v>
      </c>
      <c r="B26" s="420">
        <v>6324.335</v>
      </c>
      <c r="C26" s="420">
        <v>7874.1225999999997</v>
      </c>
      <c r="D26" s="420">
        <v>7818.9602999999997</v>
      </c>
      <c r="E26" s="420">
        <v>48365.222399999999</v>
      </c>
      <c r="F26" s="419" t="s">
        <v>1608</v>
      </c>
      <c r="I26" s="397"/>
    </row>
    <row r="27" spans="1:9" s="392" customFormat="1" ht="17.25" customHeight="1" x14ac:dyDescent="0.2">
      <c r="A27" s="419" t="s">
        <v>2255</v>
      </c>
      <c r="B27" s="420"/>
      <c r="C27" s="420">
        <v>436.67809999999997</v>
      </c>
      <c r="D27" s="420">
        <v>439.44990000000001</v>
      </c>
      <c r="E27" s="420">
        <v>9287.0126999999993</v>
      </c>
      <c r="F27" s="419" t="s">
        <v>2256</v>
      </c>
      <c r="I27" s="397"/>
    </row>
    <row r="28" spans="1:9" s="392" customFormat="1" ht="42.2" customHeight="1" x14ac:dyDescent="0.2">
      <c r="A28" s="421" t="s">
        <v>321</v>
      </c>
      <c r="B28" s="424">
        <v>320439.20809999999</v>
      </c>
      <c r="C28" s="424">
        <v>375734.69780000002</v>
      </c>
      <c r="D28" s="424">
        <v>474080.94300000003</v>
      </c>
      <c r="E28" s="424">
        <v>879475.58120000002</v>
      </c>
      <c r="F28" s="421" t="s">
        <v>675</v>
      </c>
      <c r="I28" s="397"/>
    </row>
    <row r="29" spans="1:9" s="152" customFormat="1" ht="42" customHeight="1" x14ac:dyDescent="0.2">
      <c r="A29" s="422" t="s">
        <v>521</v>
      </c>
      <c r="B29" s="425">
        <v>408413.2304</v>
      </c>
      <c r="C29" s="425">
        <v>467384.27159999998</v>
      </c>
      <c r="D29" s="425">
        <v>573940.36080000002</v>
      </c>
      <c r="E29" s="425">
        <v>1142245.4158999999</v>
      </c>
      <c r="F29" s="423" t="s">
        <v>442</v>
      </c>
      <c r="I29" s="396"/>
    </row>
  </sheetData>
  <mergeCells count="1">
    <mergeCell ref="A4:H4"/>
  </mergeCells>
  <pageMargins left="0.59" right="0.25" top="1" bottom="1" header="0.5" footer="0.5"/>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121"/>
  <sheetViews>
    <sheetView view="pageBreakPreview" zoomScale="80" zoomScaleNormal="100" zoomScaleSheetLayoutView="80" workbookViewId="0">
      <selection activeCell="F24" sqref="F24"/>
    </sheetView>
  </sheetViews>
  <sheetFormatPr defaultRowHeight="12.75" x14ac:dyDescent="0.2"/>
  <cols>
    <col min="1" max="1" width="35.140625" style="217" customWidth="1"/>
    <col min="2" max="5" width="12.85546875" style="213" customWidth="1"/>
    <col min="6" max="6" width="11.85546875" style="213" customWidth="1"/>
    <col min="7" max="7" width="35.140625" style="213" customWidth="1"/>
    <col min="8" max="8" width="15.5703125" style="213" hidden="1" customWidth="1"/>
    <col min="9" max="9" width="11.7109375" style="213" hidden="1" customWidth="1"/>
    <col min="10" max="12" width="9.140625" style="213"/>
    <col min="13" max="13" width="10.85546875" style="213" bestFit="1" customWidth="1"/>
    <col min="14" max="16384" width="9.140625" style="213"/>
  </cols>
  <sheetData>
    <row r="1" spans="1:15" s="72" customFormat="1" ht="15" x14ac:dyDescent="0.2">
      <c r="A1" s="35" t="s">
        <v>3576</v>
      </c>
      <c r="B1" s="35"/>
      <c r="C1" s="35"/>
      <c r="D1" s="35"/>
      <c r="G1" s="36" t="s">
        <v>555</v>
      </c>
    </row>
    <row r="2" spans="1:15" ht="30.75" customHeight="1" x14ac:dyDescent="0.2">
      <c r="A2" s="46" t="s">
        <v>2753</v>
      </c>
      <c r="B2" s="46"/>
      <c r="C2" s="46"/>
      <c r="D2" s="46"/>
      <c r="E2" s="46"/>
      <c r="F2" s="46"/>
      <c r="G2" s="46"/>
    </row>
    <row r="3" spans="1:15" ht="9" customHeight="1" x14ac:dyDescent="0.2">
      <c r="A3" s="47"/>
      <c r="B3" s="47"/>
      <c r="C3" s="47"/>
      <c r="D3" s="47"/>
      <c r="E3" s="47"/>
      <c r="F3" s="47"/>
    </row>
    <row r="4" spans="1:15" x14ac:dyDescent="0.2">
      <c r="A4" s="252" t="s">
        <v>3391</v>
      </c>
      <c r="B4" s="252"/>
      <c r="C4" s="252"/>
      <c r="D4" s="252"/>
      <c r="E4" s="252"/>
      <c r="F4" s="252"/>
      <c r="G4" s="214" t="s">
        <v>126</v>
      </c>
      <c r="H4" s="252"/>
    </row>
    <row r="5" spans="1:15" ht="63.75" x14ac:dyDescent="0.2">
      <c r="A5" s="132" t="s">
        <v>121</v>
      </c>
      <c r="B5" s="132" t="s">
        <v>2714</v>
      </c>
      <c r="C5" s="132" t="s">
        <v>3390</v>
      </c>
      <c r="D5" s="132" t="s">
        <v>3188</v>
      </c>
      <c r="E5" s="132" t="s">
        <v>3389</v>
      </c>
      <c r="F5" s="132" t="s">
        <v>466</v>
      </c>
      <c r="G5" s="132" t="s">
        <v>45</v>
      </c>
    </row>
    <row r="6" spans="1:15" s="73" customFormat="1" ht="11.25" customHeight="1" x14ac:dyDescent="0.2">
      <c r="A6" s="144">
        <v>1</v>
      </c>
      <c r="B6" s="70">
        <v>2</v>
      </c>
      <c r="C6" s="70">
        <v>3</v>
      </c>
      <c r="D6" s="144">
        <v>4</v>
      </c>
      <c r="E6" s="70">
        <v>5</v>
      </c>
      <c r="F6" s="70">
        <v>6</v>
      </c>
      <c r="G6" s="144">
        <v>7</v>
      </c>
    </row>
    <row r="7" spans="1:15" x14ac:dyDescent="0.2">
      <c r="A7" s="48" t="s">
        <v>232</v>
      </c>
      <c r="B7" s="164"/>
      <c r="C7" s="164"/>
      <c r="D7" s="164"/>
      <c r="E7" s="164"/>
      <c r="F7" s="49"/>
      <c r="G7" s="48" t="s">
        <v>606</v>
      </c>
    </row>
    <row r="8" spans="1:15" ht="25.5" x14ac:dyDescent="0.2">
      <c r="A8" s="165" t="s">
        <v>438</v>
      </c>
      <c r="B8" s="129">
        <v>100309.65850398999</v>
      </c>
      <c r="C8" s="129">
        <v>78036.434089816437</v>
      </c>
      <c r="D8" s="129">
        <v>73379.475186138458</v>
      </c>
      <c r="E8" s="129">
        <v>16614.532830060001</v>
      </c>
      <c r="F8" s="129">
        <f>E8-D8</f>
        <v>-56764.942356078456</v>
      </c>
      <c r="G8" s="166" t="s">
        <v>248</v>
      </c>
      <c r="H8" s="213" t="s">
        <v>1867</v>
      </c>
    </row>
    <row r="9" spans="1:15" ht="38.25" x14ac:dyDescent="0.2">
      <c r="A9" s="165" t="s">
        <v>249</v>
      </c>
      <c r="B9" s="129">
        <v>3014.9473291699901</v>
      </c>
      <c r="C9" s="129">
        <v>3292.8746354801056</v>
      </c>
      <c r="D9" s="129">
        <v>3004.8679840344853</v>
      </c>
      <c r="E9" s="129">
        <v>3145.4617363999919</v>
      </c>
      <c r="F9" s="129">
        <f t="shared" ref="F9:F30" si="0">E9-D9</f>
        <v>140.59375236550659</v>
      </c>
      <c r="G9" s="166" t="s">
        <v>113</v>
      </c>
      <c r="H9" s="213">
        <v>101201</v>
      </c>
    </row>
    <row r="10" spans="1:15" ht="63.75" x14ac:dyDescent="0.2">
      <c r="A10" s="167" t="s">
        <v>669</v>
      </c>
      <c r="B10" s="129">
        <v>5059.4839785099803</v>
      </c>
      <c r="C10" s="129">
        <v>5040.8490718566854</v>
      </c>
      <c r="D10" s="129">
        <v>4680.2416855124748</v>
      </c>
      <c r="E10" s="129">
        <v>6051.7293931600107</v>
      </c>
      <c r="F10" s="129">
        <f t="shared" si="0"/>
        <v>1371.4877076475359</v>
      </c>
      <c r="G10" s="166" t="s">
        <v>658</v>
      </c>
      <c r="H10" s="213" t="s">
        <v>1868</v>
      </c>
      <c r="L10" s="337"/>
      <c r="M10" s="338"/>
    </row>
    <row r="11" spans="1:15" x14ac:dyDescent="0.2">
      <c r="A11" s="165" t="s">
        <v>530</v>
      </c>
      <c r="B11" s="129">
        <v>3381.8140419400002</v>
      </c>
      <c r="C11" s="129">
        <v>3715.6417623702496</v>
      </c>
      <c r="D11" s="129">
        <v>3813.9912078800503</v>
      </c>
      <c r="E11" s="129">
        <v>4667.7175162100039</v>
      </c>
      <c r="F11" s="129">
        <f t="shared" si="0"/>
        <v>853.72630832995355</v>
      </c>
      <c r="G11" s="166" t="s">
        <v>46</v>
      </c>
      <c r="H11" s="213">
        <v>103101</v>
      </c>
      <c r="L11" s="337"/>
    </row>
    <row r="12" spans="1:15" ht="38.25" x14ac:dyDescent="0.2">
      <c r="A12" s="165" t="s">
        <v>431</v>
      </c>
      <c r="B12" s="129">
        <v>2615.58563482</v>
      </c>
      <c r="C12" s="129">
        <v>3503.7431268257701</v>
      </c>
      <c r="D12" s="129">
        <v>3089.2647513055445</v>
      </c>
      <c r="E12" s="129">
        <v>4175.201581690003</v>
      </c>
      <c r="F12" s="129">
        <f t="shared" si="0"/>
        <v>1085.9368303844585</v>
      </c>
      <c r="G12" s="166" t="s">
        <v>78</v>
      </c>
      <c r="H12" s="213">
        <v>104101</v>
      </c>
      <c r="N12" s="337"/>
    </row>
    <row r="13" spans="1:15" ht="25.5" x14ac:dyDescent="0.2">
      <c r="A13" s="165" t="s">
        <v>661</v>
      </c>
      <c r="B13" s="129">
        <v>1640.7995259000099</v>
      </c>
      <c r="C13" s="129">
        <v>1040.9880245485203</v>
      </c>
      <c r="D13" s="129">
        <v>1662.2746006080788</v>
      </c>
      <c r="E13" s="129">
        <v>1028.3215320799907</v>
      </c>
      <c r="F13" s="129">
        <f t="shared" si="0"/>
        <v>-633.95306852808812</v>
      </c>
      <c r="G13" s="166" t="s">
        <v>104</v>
      </c>
      <c r="H13" s="213">
        <v>104102</v>
      </c>
      <c r="L13" s="337"/>
      <c r="M13" s="338"/>
      <c r="N13" s="337"/>
      <c r="O13" s="338"/>
    </row>
    <row r="14" spans="1:15" x14ac:dyDescent="0.2">
      <c r="A14" s="165" t="s">
        <v>448</v>
      </c>
      <c r="B14" s="129">
        <v>2304.4479999999999</v>
      </c>
      <c r="C14" s="129">
        <v>1799.6859100599254</v>
      </c>
      <c r="D14" s="129">
        <v>1869.086505411874</v>
      </c>
      <c r="E14" s="129">
        <v>1845.5679176699857</v>
      </c>
      <c r="F14" s="129">
        <f t="shared" si="0"/>
        <v>-23.518587741888268</v>
      </c>
      <c r="G14" s="166" t="s">
        <v>5</v>
      </c>
      <c r="H14" s="213" t="s">
        <v>1869</v>
      </c>
      <c r="L14" s="337"/>
      <c r="N14" s="337"/>
    </row>
    <row r="15" spans="1:15" ht="25.5" x14ac:dyDescent="0.2">
      <c r="A15" s="165" t="s">
        <v>16</v>
      </c>
      <c r="B15" s="129">
        <v>250.29335387</v>
      </c>
      <c r="C15" s="129">
        <v>267.23473834365399</v>
      </c>
      <c r="D15" s="129">
        <v>279.83101581565791</v>
      </c>
      <c r="E15" s="129">
        <v>310.6037459900005</v>
      </c>
      <c r="F15" s="129">
        <f t="shared" si="0"/>
        <v>30.772730174342598</v>
      </c>
      <c r="G15" s="166" t="s">
        <v>340</v>
      </c>
      <c r="H15" s="213">
        <v>104401</v>
      </c>
      <c r="L15" s="337"/>
    </row>
    <row r="16" spans="1:15" ht="25.5" x14ac:dyDescent="0.2">
      <c r="A16" s="165" t="s">
        <v>294</v>
      </c>
      <c r="B16" s="129">
        <v>10106.224483440101</v>
      </c>
      <c r="C16" s="129">
        <v>16736.031130544106</v>
      </c>
      <c r="D16" s="129">
        <v>9827.7684002911956</v>
      </c>
      <c r="E16" s="129">
        <v>7775.4497274599298</v>
      </c>
      <c r="F16" s="129">
        <f t="shared" si="0"/>
        <v>-2052.3186728312658</v>
      </c>
      <c r="G16" s="166" t="s">
        <v>322</v>
      </c>
      <c r="H16" s="213">
        <v>104402</v>
      </c>
    </row>
    <row r="17" spans="1:13" x14ac:dyDescent="0.2">
      <c r="A17" s="165" t="s">
        <v>348</v>
      </c>
      <c r="B17" s="129">
        <v>88103.512000000002</v>
      </c>
      <c r="C17" s="129">
        <v>82122.78406251299</v>
      </c>
      <c r="D17" s="129">
        <v>82706.174177293622</v>
      </c>
      <c r="E17" s="129">
        <v>91443.954978199938</v>
      </c>
      <c r="F17" s="129">
        <f t="shared" si="0"/>
        <v>8737.7808009063156</v>
      </c>
      <c r="G17" s="168" t="s">
        <v>349</v>
      </c>
      <c r="H17" s="213" t="s">
        <v>1870</v>
      </c>
      <c r="I17" s="213">
        <v>105102</v>
      </c>
    </row>
    <row r="18" spans="1:13" ht="25.5" x14ac:dyDescent="0.2">
      <c r="A18" s="167" t="s">
        <v>370</v>
      </c>
      <c r="B18" s="129">
        <v>100.98299983</v>
      </c>
      <c r="C18" s="129">
        <v>247.26011378828699</v>
      </c>
      <c r="D18" s="129">
        <v>2301.2254674999999</v>
      </c>
      <c r="E18" s="129">
        <v>212.07384577000005</v>
      </c>
      <c r="F18" s="129">
        <f t="shared" si="0"/>
        <v>-2089.15162173</v>
      </c>
      <c r="G18" s="168" t="s">
        <v>35</v>
      </c>
      <c r="H18" s="213" t="s">
        <v>1871</v>
      </c>
    </row>
    <row r="19" spans="1:13" x14ac:dyDescent="0.2">
      <c r="A19" s="165" t="s">
        <v>91</v>
      </c>
      <c r="B19" s="129">
        <v>1460.162</v>
      </c>
      <c r="C19" s="129">
        <v>5140.1633502900004</v>
      </c>
      <c r="D19" s="129">
        <v>4330.4335386800003</v>
      </c>
      <c r="E19" s="129">
        <v>4458.4299012399997</v>
      </c>
      <c r="F19" s="129">
        <f t="shared" si="0"/>
        <v>127.9963625599994</v>
      </c>
      <c r="G19" s="166" t="s">
        <v>106</v>
      </c>
      <c r="H19" s="213" t="s">
        <v>1872</v>
      </c>
    </row>
    <row r="20" spans="1:13" x14ac:dyDescent="0.2">
      <c r="A20" s="165" t="s">
        <v>350</v>
      </c>
      <c r="B20" s="129">
        <v>2587.616</v>
      </c>
      <c r="C20" s="129">
        <v>3114.39203043</v>
      </c>
      <c r="D20" s="129">
        <v>711.12255166</v>
      </c>
      <c r="E20" s="129">
        <v>712.78312765999999</v>
      </c>
      <c r="F20" s="129">
        <f t="shared" si="0"/>
        <v>1.6605759999999918</v>
      </c>
      <c r="G20" s="166" t="s">
        <v>382</v>
      </c>
      <c r="H20" s="213" t="s">
        <v>1873</v>
      </c>
      <c r="L20" s="337"/>
      <c r="M20" s="338"/>
    </row>
    <row r="21" spans="1:13" x14ac:dyDescent="0.2">
      <c r="A21" s="165" t="s">
        <v>166</v>
      </c>
      <c r="B21" s="129">
        <v>0.84086939999999999</v>
      </c>
      <c r="C21" s="129">
        <v>3.2782280304639997</v>
      </c>
      <c r="D21" s="129">
        <v>4.2416231924050001</v>
      </c>
      <c r="E21" s="129">
        <v>4.2909808699999985</v>
      </c>
      <c r="F21" s="129">
        <f>E21-D21</f>
        <v>4.9357677594998428E-2</v>
      </c>
      <c r="G21" s="166" t="s">
        <v>625</v>
      </c>
      <c r="H21" s="213">
        <v>105303</v>
      </c>
      <c r="L21" s="337"/>
    </row>
    <row r="22" spans="1:13" x14ac:dyDescent="0.2">
      <c r="A22" s="167" t="s">
        <v>449</v>
      </c>
      <c r="B22" s="129">
        <v>1.3221967999999999</v>
      </c>
      <c r="C22" s="129">
        <v>1.27023336</v>
      </c>
      <c r="D22" s="129">
        <v>1.67914487</v>
      </c>
      <c r="E22" s="129">
        <v>2.1543162499999999</v>
      </c>
      <c r="F22" s="129">
        <f t="shared" si="0"/>
        <v>0.47517137999999992</v>
      </c>
      <c r="G22" s="168" t="s">
        <v>410</v>
      </c>
      <c r="H22" s="213">
        <v>105304</v>
      </c>
    </row>
    <row r="23" spans="1:13" s="215" customFormat="1" ht="25.5" x14ac:dyDescent="0.2">
      <c r="A23" s="165" t="s">
        <v>41</v>
      </c>
      <c r="B23" s="129">
        <v>1235.538</v>
      </c>
      <c r="C23" s="129">
        <v>549.0471856323627</v>
      </c>
      <c r="D23" s="129">
        <v>1909.5515829569338</v>
      </c>
      <c r="E23" s="129">
        <v>3677.700405290002</v>
      </c>
      <c r="F23" s="129">
        <f t="shared" si="0"/>
        <v>1768.1488223330682</v>
      </c>
      <c r="G23" s="166" t="s">
        <v>873</v>
      </c>
      <c r="H23" s="215">
        <v>105306</v>
      </c>
      <c r="K23" s="337"/>
      <c r="L23" s="339"/>
    </row>
    <row r="24" spans="1:13" ht="25.5" x14ac:dyDescent="0.2">
      <c r="A24" s="165" t="s">
        <v>487</v>
      </c>
      <c r="B24" s="129">
        <v>1.4369999999999999E-3</v>
      </c>
      <c r="C24" s="129">
        <v>1.4370000000000001E-3</v>
      </c>
      <c r="D24" s="129">
        <v>1.4369999999999999E-3</v>
      </c>
      <c r="E24" s="129">
        <v>0</v>
      </c>
      <c r="F24" s="129">
        <f t="shared" si="0"/>
        <v>-1.4369999999999999E-3</v>
      </c>
      <c r="G24" s="166" t="s">
        <v>283</v>
      </c>
      <c r="H24" s="213">
        <v>105308</v>
      </c>
      <c r="K24" s="337"/>
    </row>
    <row r="25" spans="1:13" ht="25.5" x14ac:dyDescent="0.2">
      <c r="A25" s="165" t="s">
        <v>23</v>
      </c>
      <c r="B25" s="129">
        <v>2483.1779754700001</v>
      </c>
      <c r="C25" s="129">
        <v>2554.0492692046669</v>
      </c>
      <c r="D25" s="129">
        <v>2963.7438316202961</v>
      </c>
      <c r="E25" s="129">
        <v>1904.3168081000003</v>
      </c>
      <c r="F25" s="129">
        <f t="shared" si="0"/>
        <v>-1059.4270235202957</v>
      </c>
      <c r="G25" s="166" t="s">
        <v>220</v>
      </c>
      <c r="H25" s="213">
        <v>105319</v>
      </c>
    </row>
    <row r="26" spans="1:13" ht="25.5" x14ac:dyDescent="0.2">
      <c r="A26" s="165" t="s">
        <v>285</v>
      </c>
      <c r="B26" s="129">
        <v>55.568674010000002</v>
      </c>
      <c r="C26" s="129">
        <v>54.433938042175001</v>
      </c>
      <c r="D26" s="129">
        <v>58.510357859961005</v>
      </c>
      <c r="E26" s="129">
        <v>72.276748869999977</v>
      </c>
      <c r="F26" s="129">
        <f t="shared" si="0"/>
        <v>13.766391010038973</v>
      </c>
      <c r="G26" s="168" t="s">
        <v>505</v>
      </c>
      <c r="H26" s="213">
        <v>105309</v>
      </c>
    </row>
    <row r="27" spans="1:13" x14ac:dyDescent="0.2">
      <c r="A27" s="165" t="s">
        <v>869</v>
      </c>
      <c r="B27" s="169">
        <v>0</v>
      </c>
      <c r="C27" s="169">
        <v>0</v>
      </c>
      <c r="D27" s="169">
        <v>0</v>
      </c>
      <c r="E27" s="169">
        <v>7.564071E-2</v>
      </c>
      <c r="F27" s="129">
        <f t="shared" si="0"/>
        <v>7.564071E-2</v>
      </c>
      <c r="G27" s="168" t="s">
        <v>298</v>
      </c>
      <c r="H27" s="213">
        <v>105404</v>
      </c>
    </row>
    <row r="28" spans="1:13" ht="25.5" x14ac:dyDescent="0.2">
      <c r="A28" s="165" t="s">
        <v>704</v>
      </c>
      <c r="B28" s="129">
        <v>1003.90780192</v>
      </c>
      <c r="C28" s="129">
        <v>1422.0647364409183</v>
      </c>
      <c r="D28" s="129">
        <v>1047.1455617968454</v>
      </c>
      <c r="E28" s="129">
        <v>1100.7618188199997</v>
      </c>
      <c r="F28" s="129">
        <f t="shared" si="0"/>
        <v>53.616257023154276</v>
      </c>
      <c r="G28" s="168" t="s">
        <v>493</v>
      </c>
      <c r="H28" s="213">
        <v>105315</v>
      </c>
    </row>
    <row r="29" spans="1:13" ht="25.5" x14ac:dyDescent="0.2">
      <c r="A29" s="165" t="s">
        <v>652</v>
      </c>
      <c r="B29" s="129">
        <v>489.447623579999</v>
      </c>
      <c r="C29" s="129">
        <v>2203.8974013612155</v>
      </c>
      <c r="D29" s="129">
        <v>751.67596974027083</v>
      </c>
      <c r="E29" s="129">
        <v>14813.192752330015</v>
      </c>
      <c r="F29" s="129">
        <f t="shared" si="0"/>
        <v>14061.516782589744</v>
      </c>
      <c r="G29" s="168" t="s">
        <v>31</v>
      </c>
      <c r="H29" s="213">
        <v>105316</v>
      </c>
    </row>
    <row r="30" spans="1:13" x14ac:dyDescent="0.2">
      <c r="A30" s="168" t="s">
        <v>643</v>
      </c>
      <c r="B30" s="129">
        <v>248.55599498000001</v>
      </c>
      <c r="C30" s="129">
        <v>281.01733940959707</v>
      </c>
      <c r="D30" s="129">
        <v>326.949734349062</v>
      </c>
      <c r="E30" s="129">
        <v>305.64077615999997</v>
      </c>
      <c r="F30" s="129">
        <f t="shared" si="0"/>
        <v>-21.308958189062025</v>
      </c>
      <c r="G30" s="168" t="s">
        <v>568</v>
      </c>
      <c r="H30" s="213">
        <v>105502</v>
      </c>
    </row>
    <row r="31" spans="1:13" x14ac:dyDescent="0.2">
      <c r="A31" s="167" t="s">
        <v>872</v>
      </c>
      <c r="B31" s="129">
        <v>6114.0302766598761</v>
      </c>
      <c r="C31" s="129">
        <f>C32-C30-C29-C28-C27-C26-C25-C24-C23-C22-C21-C20-C19-C18-C17-C16-C15-C14-C12-C13-C11-C10-C9-C8</f>
        <v>5733.2354832868878</v>
      </c>
      <c r="D31" s="129">
        <v>5591.3080066002876</v>
      </c>
      <c r="E31" s="129">
        <f>E32-E30-E29-E28-E27-E26-E25-E24-E23-E22-E21-E20-E19-E18-E17-E16-E15-E14-E12-E13-E11-E10-E9-E8</f>
        <v>68584.877069020178</v>
      </c>
      <c r="F31" s="129">
        <f>E31-D31</f>
        <v>62993.569062419891</v>
      </c>
      <c r="G31" s="168" t="s">
        <v>263</v>
      </c>
    </row>
    <row r="32" spans="1:13" ht="25.5" x14ac:dyDescent="0.2">
      <c r="A32" s="50" t="s">
        <v>371</v>
      </c>
      <c r="B32" s="133">
        <v>232567.91870129001</v>
      </c>
      <c r="C32" s="133">
        <v>216860.37729863499</v>
      </c>
      <c r="D32" s="133">
        <v>204310.56432211745</v>
      </c>
      <c r="E32" s="133">
        <v>232907.11515001004</v>
      </c>
      <c r="F32" s="133">
        <f>SUM(F8:F31)</f>
        <v>28596.550827892548</v>
      </c>
      <c r="G32" s="50" t="s">
        <v>595</v>
      </c>
    </row>
    <row r="33" spans="1:7" x14ac:dyDescent="0.2">
      <c r="A33" s="51" t="s">
        <v>451</v>
      </c>
      <c r="B33" s="169">
        <v>0.14621500000000001</v>
      </c>
      <c r="C33" s="169">
        <v>0</v>
      </c>
      <c r="D33" s="169">
        <v>3.7091353600000003</v>
      </c>
      <c r="E33" s="169">
        <v>0</v>
      </c>
      <c r="F33" s="169">
        <f>E33-D33</f>
        <v>-3.7091353600000003</v>
      </c>
      <c r="G33" s="48" t="s">
        <v>214</v>
      </c>
    </row>
    <row r="34" spans="1:7" ht="25.5" x14ac:dyDescent="0.2">
      <c r="A34" s="41" t="s">
        <v>246</v>
      </c>
      <c r="B34" s="148">
        <v>0.14621500000000001</v>
      </c>
      <c r="C34" s="148">
        <v>0</v>
      </c>
      <c r="D34" s="148">
        <v>3.7091353600000003</v>
      </c>
      <c r="E34" s="148">
        <v>0</v>
      </c>
      <c r="F34" s="148">
        <f>F33</f>
        <v>-3.7091353600000003</v>
      </c>
      <c r="G34" s="41" t="s">
        <v>341</v>
      </c>
    </row>
    <row r="35" spans="1:7" ht="38.25" x14ac:dyDescent="0.2">
      <c r="A35" s="51" t="s">
        <v>501</v>
      </c>
      <c r="B35" s="149">
        <v>0</v>
      </c>
      <c r="C35" s="149">
        <v>0</v>
      </c>
      <c r="D35" s="149">
        <v>0</v>
      </c>
      <c r="E35" s="149">
        <v>0</v>
      </c>
      <c r="F35" s="149">
        <v>0</v>
      </c>
      <c r="G35" s="51" t="s">
        <v>502</v>
      </c>
    </row>
    <row r="36" spans="1:7" ht="38.25" x14ac:dyDescent="0.2">
      <c r="A36" s="33" t="s">
        <v>69</v>
      </c>
      <c r="B36" s="142">
        <v>0</v>
      </c>
      <c r="C36" s="142">
        <v>0</v>
      </c>
      <c r="D36" s="142">
        <v>0</v>
      </c>
      <c r="E36" s="142">
        <v>0</v>
      </c>
      <c r="F36" s="142">
        <v>0</v>
      </c>
      <c r="G36" s="33" t="s">
        <v>402</v>
      </c>
    </row>
    <row r="37" spans="1:7" x14ac:dyDescent="0.2">
      <c r="A37" s="44" t="s">
        <v>317</v>
      </c>
      <c r="B37" s="146">
        <v>232568.06491628999</v>
      </c>
      <c r="C37" s="146">
        <f>C32+C34</f>
        <v>216860.37729863499</v>
      </c>
      <c r="D37" s="146">
        <v>204314.27345747745</v>
      </c>
      <c r="E37" s="146">
        <f>E32+E34</f>
        <v>232907.11515001004</v>
      </c>
      <c r="F37" s="146">
        <f>E37-D37</f>
        <v>28592.841692532587</v>
      </c>
      <c r="G37" s="44" t="s">
        <v>235</v>
      </c>
    </row>
    <row r="38" spans="1:7" x14ac:dyDescent="0.2">
      <c r="A38" s="28"/>
      <c r="B38" s="28"/>
      <c r="C38" s="28"/>
      <c r="D38" s="53"/>
      <c r="E38" s="53"/>
      <c r="F38" s="53"/>
      <c r="G38" s="52"/>
    </row>
    <row r="39" spans="1:7" s="52" customFormat="1" ht="15.75" customHeight="1" x14ac:dyDescent="0.2">
      <c r="A39" s="136" t="s">
        <v>2752</v>
      </c>
      <c r="B39" s="136"/>
      <c r="C39" s="136"/>
      <c r="D39" s="576"/>
      <c r="E39" s="137"/>
      <c r="F39" s="788"/>
      <c r="G39" s="28"/>
    </row>
    <row r="40" spans="1:7" ht="27" customHeight="1" x14ac:dyDescent="0.2">
      <c r="A40" s="215"/>
      <c r="B40" s="215"/>
      <c r="C40" s="215"/>
      <c r="D40" s="215"/>
      <c r="E40" s="215"/>
      <c r="F40" s="215"/>
      <c r="G40" s="215"/>
    </row>
    <row r="41" spans="1:7" x14ac:dyDescent="0.2">
      <c r="A41" s="215"/>
      <c r="B41" s="215"/>
      <c r="C41" s="215"/>
      <c r="D41" s="215"/>
      <c r="E41" s="215"/>
      <c r="F41" s="215"/>
      <c r="G41" s="215"/>
    </row>
    <row r="42" spans="1:7" x14ac:dyDescent="0.2">
      <c r="A42" s="215"/>
      <c r="B42" s="215"/>
      <c r="C42" s="215"/>
      <c r="D42" s="215"/>
      <c r="E42" s="215"/>
      <c r="F42" s="215"/>
      <c r="G42" s="215"/>
    </row>
    <row r="43" spans="1:7" x14ac:dyDescent="0.2">
      <c r="A43" s="215"/>
      <c r="B43" s="215"/>
      <c r="C43" s="215"/>
      <c r="D43" s="215"/>
      <c r="E43" s="215"/>
      <c r="F43" s="215"/>
      <c r="G43" s="215"/>
    </row>
    <row r="44" spans="1:7" x14ac:dyDescent="0.2">
      <c r="A44" s="215"/>
      <c r="B44" s="215"/>
      <c r="C44" s="215"/>
      <c r="D44" s="215"/>
      <c r="E44" s="215"/>
      <c r="F44" s="215"/>
      <c r="G44" s="215"/>
    </row>
    <row r="45" spans="1:7" x14ac:dyDescent="0.2">
      <c r="A45" s="215"/>
      <c r="B45" s="215"/>
      <c r="C45" s="215"/>
      <c r="D45" s="215"/>
      <c r="E45" s="215"/>
      <c r="F45" s="215"/>
      <c r="G45" s="215"/>
    </row>
    <row r="46" spans="1:7" x14ac:dyDescent="0.2">
      <c r="A46" s="215"/>
      <c r="B46" s="215"/>
      <c r="C46" s="215"/>
      <c r="D46" s="215"/>
      <c r="E46" s="215"/>
      <c r="F46" s="215"/>
      <c r="G46" s="215"/>
    </row>
    <row r="47" spans="1:7" x14ac:dyDescent="0.2">
      <c r="A47" s="215"/>
      <c r="B47" s="215"/>
      <c r="C47" s="215"/>
      <c r="D47" s="215"/>
      <c r="E47" s="215"/>
      <c r="F47" s="215"/>
      <c r="G47" s="215"/>
    </row>
    <row r="48" spans="1:7" x14ac:dyDescent="0.2">
      <c r="A48" s="215"/>
      <c r="B48" s="215"/>
      <c r="C48" s="215"/>
      <c r="D48" s="215"/>
      <c r="E48" s="215"/>
      <c r="F48" s="215"/>
      <c r="G48" s="215"/>
    </row>
    <row r="49" spans="1:7" x14ac:dyDescent="0.2">
      <c r="A49" s="215"/>
      <c r="B49" s="215"/>
      <c r="C49" s="215"/>
      <c r="D49" s="215"/>
      <c r="E49" s="215"/>
      <c r="F49" s="215"/>
      <c r="G49" s="215"/>
    </row>
    <row r="50" spans="1:7" x14ac:dyDescent="0.2">
      <c r="A50" s="215"/>
      <c r="B50" s="215"/>
      <c r="C50" s="215"/>
      <c r="D50" s="215"/>
      <c r="E50" s="215"/>
      <c r="F50" s="215"/>
      <c r="G50" s="215"/>
    </row>
    <row r="51" spans="1:7" x14ac:dyDescent="0.2">
      <c r="A51" s="215"/>
      <c r="B51" s="215"/>
      <c r="C51" s="215"/>
      <c r="D51" s="215"/>
      <c r="E51" s="215"/>
      <c r="F51" s="215"/>
      <c r="G51" s="215"/>
    </row>
    <row r="52" spans="1:7" x14ac:dyDescent="0.2">
      <c r="A52" s="215"/>
      <c r="B52" s="215"/>
      <c r="C52" s="215"/>
      <c r="D52" s="215"/>
      <c r="E52" s="215"/>
      <c r="F52" s="215"/>
      <c r="G52" s="215"/>
    </row>
    <row r="53" spans="1:7" x14ac:dyDescent="0.2">
      <c r="A53" s="215"/>
      <c r="B53" s="215"/>
      <c r="C53" s="215"/>
      <c r="D53" s="215"/>
      <c r="E53" s="215"/>
      <c r="F53" s="215"/>
      <c r="G53" s="215"/>
    </row>
    <row r="54" spans="1:7" x14ac:dyDescent="0.2">
      <c r="A54" s="216"/>
      <c r="B54" s="215"/>
      <c r="C54" s="215"/>
      <c r="D54" s="215"/>
      <c r="E54" s="215"/>
      <c r="F54" s="215"/>
      <c r="G54" s="215"/>
    </row>
    <row r="55" spans="1:7" x14ac:dyDescent="0.2">
      <c r="A55" s="216"/>
      <c r="B55" s="215"/>
      <c r="C55" s="215"/>
      <c r="D55" s="215"/>
      <c r="E55" s="215"/>
      <c r="F55" s="215"/>
      <c r="G55" s="215"/>
    </row>
    <row r="56" spans="1:7" x14ac:dyDescent="0.2">
      <c r="A56" s="216"/>
      <c r="B56" s="215"/>
      <c r="C56" s="215"/>
      <c r="D56" s="215"/>
      <c r="E56" s="215"/>
      <c r="F56" s="215"/>
      <c r="G56" s="215"/>
    </row>
    <row r="57" spans="1:7" x14ac:dyDescent="0.2">
      <c r="A57" s="216"/>
      <c r="B57" s="215"/>
      <c r="C57" s="215"/>
      <c r="D57" s="215"/>
      <c r="E57" s="215"/>
      <c r="F57" s="215"/>
      <c r="G57" s="215"/>
    </row>
    <row r="58" spans="1:7" x14ac:dyDescent="0.2">
      <c r="A58" s="216"/>
      <c r="B58" s="215"/>
      <c r="C58" s="215"/>
      <c r="D58" s="215"/>
      <c r="E58" s="215"/>
      <c r="F58" s="215"/>
      <c r="G58" s="215"/>
    </row>
    <row r="59" spans="1:7" x14ac:dyDescent="0.2">
      <c r="A59" s="216"/>
      <c r="B59" s="215"/>
      <c r="C59" s="215"/>
      <c r="D59" s="215"/>
      <c r="E59" s="215"/>
      <c r="F59" s="215"/>
      <c r="G59" s="215"/>
    </row>
    <row r="60" spans="1:7" x14ac:dyDescent="0.2">
      <c r="A60" s="216"/>
      <c r="B60" s="215"/>
      <c r="C60" s="215"/>
      <c r="D60" s="215"/>
      <c r="E60" s="215"/>
      <c r="F60" s="215"/>
      <c r="G60" s="215"/>
    </row>
    <row r="61" spans="1:7" x14ac:dyDescent="0.2">
      <c r="A61" s="216"/>
      <c r="B61" s="215"/>
      <c r="C61" s="215"/>
      <c r="D61" s="215"/>
      <c r="E61" s="215"/>
      <c r="F61" s="215"/>
      <c r="G61" s="215"/>
    </row>
    <row r="62" spans="1:7" x14ac:dyDescent="0.2">
      <c r="A62" s="216"/>
      <c r="B62" s="215"/>
      <c r="C62" s="215"/>
      <c r="D62" s="215"/>
      <c r="E62" s="215"/>
      <c r="F62" s="215"/>
      <c r="G62" s="215"/>
    </row>
    <row r="63" spans="1:7" x14ac:dyDescent="0.2">
      <c r="A63" s="216"/>
      <c r="B63" s="215"/>
      <c r="C63" s="215"/>
      <c r="D63" s="215"/>
      <c r="E63" s="215"/>
      <c r="F63" s="215"/>
      <c r="G63" s="215"/>
    </row>
    <row r="64" spans="1:7" x14ac:dyDescent="0.2">
      <c r="A64" s="216"/>
      <c r="B64" s="215"/>
      <c r="C64" s="215"/>
      <c r="D64" s="215"/>
      <c r="E64" s="215"/>
      <c r="F64" s="215"/>
      <c r="G64" s="215"/>
    </row>
    <row r="65" spans="1:7" x14ac:dyDescent="0.2">
      <c r="A65" s="216"/>
      <c r="B65" s="215"/>
      <c r="C65" s="215"/>
      <c r="D65" s="215"/>
      <c r="E65" s="215"/>
      <c r="F65" s="215"/>
      <c r="G65" s="215"/>
    </row>
    <row r="66" spans="1:7" x14ac:dyDescent="0.2">
      <c r="A66" s="216"/>
      <c r="B66" s="215"/>
      <c r="C66" s="215"/>
      <c r="D66" s="215"/>
      <c r="E66" s="215"/>
      <c r="F66" s="215"/>
      <c r="G66" s="215"/>
    </row>
    <row r="67" spans="1:7" x14ac:dyDescent="0.2">
      <c r="A67" s="216"/>
      <c r="B67" s="215"/>
      <c r="C67" s="215"/>
      <c r="D67" s="215"/>
      <c r="E67" s="215"/>
      <c r="F67" s="215"/>
      <c r="G67" s="215"/>
    </row>
    <row r="68" spans="1:7" x14ac:dyDescent="0.2">
      <c r="A68" s="216"/>
      <c r="B68" s="215"/>
      <c r="C68" s="215"/>
      <c r="D68" s="215"/>
      <c r="E68" s="215"/>
      <c r="F68" s="215"/>
      <c r="G68" s="215"/>
    </row>
    <row r="69" spans="1:7" x14ac:dyDescent="0.2">
      <c r="A69" s="216"/>
      <c r="B69" s="215"/>
      <c r="C69" s="215"/>
      <c r="D69" s="215"/>
      <c r="E69" s="215"/>
      <c r="F69" s="215"/>
      <c r="G69" s="215"/>
    </row>
    <row r="70" spans="1:7" x14ac:dyDescent="0.2">
      <c r="A70" s="216"/>
      <c r="B70" s="215"/>
      <c r="C70" s="215"/>
      <c r="D70" s="215"/>
      <c r="E70" s="215"/>
      <c r="F70" s="215"/>
      <c r="G70" s="215"/>
    </row>
    <row r="71" spans="1:7" x14ac:dyDescent="0.2">
      <c r="A71" s="216"/>
      <c r="B71" s="215"/>
      <c r="C71" s="215"/>
      <c r="D71" s="215"/>
      <c r="E71" s="215"/>
      <c r="F71" s="215"/>
      <c r="G71" s="215"/>
    </row>
    <row r="72" spans="1:7" x14ac:dyDescent="0.2">
      <c r="A72" s="216"/>
      <c r="B72" s="215"/>
      <c r="C72" s="215"/>
      <c r="D72" s="215"/>
      <c r="E72" s="215"/>
      <c r="F72" s="215"/>
      <c r="G72" s="215"/>
    </row>
    <row r="73" spans="1:7" x14ac:dyDescent="0.2">
      <c r="A73" s="216"/>
      <c r="B73" s="215"/>
      <c r="C73" s="215"/>
      <c r="D73" s="215"/>
      <c r="E73" s="215"/>
      <c r="F73" s="215"/>
      <c r="G73" s="215"/>
    </row>
    <row r="74" spans="1:7" x14ac:dyDescent="0.2">
      <c r="A74" s="216"/>
      <c r="B74" s="215"/>
      <c r="C74" s="215"/>
      <c r="D74" s="215"/>
      <c r="E74" s="215"/>
      <c r="F74" s="215"/>
      <c r="G74" s="215"/>
    </row>
    <row r="75" spans="1:7" x14ac:dyDescent="0.2">
      <c r="A75" s="216"/>
      <c r="B75" s="215"/>
      <c r="C75" s="215"/>
      <c r="D75" s="215"/>
      <c r="E75" s="215"/>
      <c r="F75" s="215"/>
      <c r="G75" s="215"/>
    </row>
    <row r="76" spans="1:7" x14ac:dyDescent="0.2">
      <c r="A76" s="216"/>
      <c r="B76" s="215"/>
      <c r="C76" s="215"/>
      <c r="D76" s="215"/>
      <c r="E76" s="215"/>
      <c r="F76" s="215"/>
      <c r="G76" s="215"/>
    </row>
    <row r="77" spans="1:7" x14ac:dyDescent="0.2">
      <c r="A77" s="216"/>
      <c r="B77" s="215"/>
      <c r="C77" s="215"/>
      <c r="D77" s="215"/>
      <c r="E77" s="215"/>
      <c r="F77" s="215"/>
      <c r="G77" s="215"/>
    </row>
    <row r="78" spans="1:7" x14ac:dyDescent="0.2">
      <c r="A78" s="216"/>
      <c r="B78" s="215"/>
      <c r="C78" s="215"/>
      <c r="D78" s="215"/>
      <c r="E78" s="215"/>
      <c r="F78" s="215"/>
      <c r="G78" s="215"/>
    </row>
    <row r="79" spans="1:7" x14ac:dyDescent="0.2">
      <c r="A79" s="216"/>
      <c r="B79" s="215"/>
      <c r="C79" s="215"/>
      <c r="D79" s="215"/>
      <c r="E79" s="215"/>
      <c r="F79" s="215"/>
      <c r="G79" s="215"/>
    </row>
    <row r="80" spans="1:7" x14ac:dyDescent="0.2">
      <c r="A80" s="216"/>
      <c r="B80" s="215"/>
      <c r="C80" s="215"/>
      <c r="D80" s="215"/>
      <c r="E80" s="215"/>
      <c r="F80" s="215"/>
      <c r="G80" s="215"/>
    </row>
    <row r="81" spans="1:7" x14ac:dyDescent="0.2">
      <c r="A81" s="216"/>
      <c r="B81" s="215"/>
      <c r="C81" s="215"/>
      <c r="D81" s="215"/>
      <c r="E81" s="215"/>
      <c r="F81" s="215"/>
      <c r="G81" s="215"/>
    </row>
    <row r="82" spans="1:7" x14ac:dyDescent="0.2">
      <c r="A82" s="216"/>
      <c r="B82" s="215"/>
      <c r="C82" s="215"/>
      <c r="D82" s="215"/>
      <c r="E82" s="215"/>
      <c r="F82" s="215"/>
      <c r="G82" s="215"/>
    </row>
    <row r="83" spans="1:7" x14ac:dyDescent="0.2">
      <c r="A83" s="216"/>
      <c r="B83" s="215"/>
      <c r="C83" s="215"/>
      <c r="D83" s="215"/>
      <c r="E83" s="215"/>
      <c r="F83" s="215"/>
      <c r="G83" s="215"/>
    </row>
    <row r="84" spans="1:7" x14ac:dyDescent="0.2">
      <c r="A84" s="216"/>
      <c r="B84" s="215"/>
      <c r="C84" s="215"/>
      <c r="D84" s="215"/>
      <c r="E84" s="215"/>
      <c r="F84" s="215"/>
      <c r="G84" s="215"/>
    </row>
    <row r="85" spans="1:7" x14ac:dyDescent="0.2">
      <c r="A85" s="216"/>
      <c r="B85" s="215"/>
      <c r="C85" s="215"/>
      <c r="D85" s="215"/>
      <c r="E85" s="215"/>
      <c r="F85" s="215"/>
      <c r="G85" s="215"/>
    </row>
    <row r="86" spans="1:7" x14ac:dyDescent="0.2">
      <c r="A86" s="216"/>
      <c r="B86" s="215"/>
      <c r="C86" s="215"/>
      <c r="D86" s="215"/>
      <c r="E86" s="215"/>
      <c r="F86" s="215"/>
      <c r="G86" s="215"/>
    </row>
    <row r="87" spans="1:7" x14ac:dyDescent="0.2">
      <c r="A87" s="216"/>
      <c r="B87" s="215"/>
      <c r="C87" s="215"/>
      <c r="D87" s="215"/>
      <c r="E87" s="215"/>
      <c r="F87" s="215"/>
      <c r="G87" s="215"/>
    </row>
    <row r="88" spans="1:7" x14ac:dyDescent="0.2">
      <c r="A88" s="216"/>
      <c r="B88" s="215"/>
      <c r="C88" s="215"/>
      <c r="D88" s="215"/>
      <c r="E88" s="215"/>
      <c r="F88" s="215"/>
      <c r="G88" s="215"/>
    </row>
    <row r="89" spans="1:7" x14ac:dyDescent="0.2">
      <c r="A89" s="216"/>
      <c r="B89" s="215"/>
      <c r="C89" s="215"/>
      <c r="D89" s="215"/>
      <c r="E89" s="215"/>
      <c r="F89" s="215"/>
      <c r="G89" s="215"/>
    </row>
    <row r="90" spans="1:7" x14ac:dyDescent="0.2">
      <c r="A90" s="216"/>
      <c r="B90" s="215"/>
      <c r="C90" s="215"/>
      <c r="D90" s="215"/>
      <c r="E90" s="215"/>
      <c r="F90" s="215"/>
      <c r="G90" s="215"/>
    </row>
    <row r="91" spans="1:7" x14ac:dyDescent="0.2">
      <c r="A91" s="216"/>
      <c r="B91" s="215"/>
      <c r="C91" s="215"/>
      <c r="D91" s="215"/>
      <c r="E91" s="215"/>
      <c r="F91" s="215"/>
      <c r="G91" s="215"/>
    </row>
    <row r="92" spans="1:7" x14ac:dyDescent="0.2">
      <c r="A92" s="216"/>
      <c r="B92" s="215"/>
      <c r="C92" s="215"/>
      <c r="D92" s="215"/>
      <c r="E92" s="215"/>
      <c r="F92" s="215"/>
      <c r="G92" s="215"/>
    </row>
    <row r="93" spans="1:7" x14ac:dyDescent="0.2">
      <c r="A93" s="216"/>
      <c r="B93" s="215"/>
      <c r="C93" s="215"/>
      <c r="D93" s="215"/>
      <c r="E93" s="215"/>
      <c r="F93" s="215"/>
      <c r="G93" s="215"/>
    </row>
    <row r="94" spans="1:7" x14ac:dyDescent="0.2">
      <c r="A94" s="216"/>
      <c r="B94" s="215"/>
      <c r="C94" s="215"/>
      <c r="D94" s="215"/>
      <c r="E94" s="215"/>
      <c r="F94" s="215"/>
      <c r="G94" s="215"/>
    </row>
    <row r="95" spans="1:7" x14ac:dyDescent="0.2">
      <c r="A95" s="216"/>
      <c r="B95" s="215"/>
      <c r="C95" s="215"/>
      <c r="D95" s="215"/>
      <c r="E95" s="215"/>
      <c r="F95" s="215"/>
      <c r="G95" s="215"/>
    </row>
    <row r="96" spans="1:7" x14ac:dyDescent="0.2">
      <c r="A96" s="216"/>
      <c r="B96" s="215"/>
      <c r="C96" s="215"/>
      <c r="D96" s="215"/>
      <c r="E96" s="215"/>
      <c r="F96" s="215"/>
      <c r="G96" s="215"/>
    </row>
    <row r="97" spans="1:7" x14ac:dyDescent="0.2">
      <c r="A97" s="216"/>
      <c r="B97" s="215"/>
      <c r="C97" s="215"/>
      <c r="D97" s="215"/>
      <c r="E97" s="215"/>
      <c r="F97" s="215"/>
      <c r="G97" s="215"/>
    </row>
    <row r="98" spans="1:7" x14ac:dyDescent="0.2">
      <c r="A98" s="216"/>
      <c r="B98" s="215"/>
      <c r="C98" s="215"/>
      <c r="D98" s="215"/>
      <c r="E98" s="215"/>
      <c r="F98" s="215"/>
      <c r="G98" s="215"/>
    </row>
    <row r="99" spans="1:7" x14ac:dyDescent="0.2">
      <c r="A99" s="216"/>
      <c r="B99" s="215"/>
      <c r="C99" s="215"/>
      <c r="D99" s="215"/>
      <c r="E99" s="215"/>
      <c r="F99" s="215"/>
      <c r="G99" s="215"/>
    </row>
    <row r="100" spans="1:7" x14ac:dyDescent="0.2">
      <c r="A100" s="216"/>
      <c r="B100" s="215"/>
      <c r="C100" s="215"/>
      <c r="D100" s="215"/>
      <c r="E100" s="215"/>
      <c r="F100" s="215"/>
      <c r="G100" s="215"/>
    </row>
    <row r="101" spans="1:7" x14ac:dyDescent="0.2">
      <c r="A101" s="216"/>
      <c r="B101" s="215"/>
      <c r="C101" s="215"/>
      <c r="D101" s="215"/>
      <c r="E101" s="215"/>
      <c r="F101" s="215"/>
      <c r="G101" s="215"/>
    </row>
    <row r="102" spans="1:7" x14ac:dyDescent="0.2">
      <c r="A102" s="216"/>
      <c r="B102" s="215"/>
      <c r="C102" s="215"/>
      <c r="D102" s="215"/>
      <c r="E102" s="215"/>
      <c r="F102" s="215"/>
      <c r="G102" s="215"/>
    </row>
    <row r="103" spans="1:7" x14ac:dyDescent="0.2">
      <c r="A103" s="216"/>
      <c r="B103" s="215"/>
      <c r="C103" s="215"/>
      <c r="D103" s="215"/>
      <c r="E103" s="215"/>
      <c r="F103" s="215"/>
      <c r="G103" s="215"/>
    </row>
    <row r="104" spans="1:7" x14ac:dyDescent="0.2">
      <c r="A104" s="216"/>
      <c r="B104" s="215"/>
      <c r="C104" s="215"/>
      <c r="D104" s="215"/>
      <c r="E104" s="215"/>
      <c r="F104" s="215"/>
      <c r="G104" s="215"/>
    </row>
    <row r="105" spans="1:7" x14ac:dyDescent="0.2">
      <c r="A105" s="216"/>
      <c r="B105" s="215"/>
      <c r="C105" s="215"/>
      <c r="D105" s="215"/>
      <c r="E105" s="215"/>
      <c r="F105" s="215"/>
      <c r="G105" s="215"/>
    </row>
    <row r="106" spans="1:7" x14ac:dyDescent="0.2">
      <c r="A106" s="216"/>
      <c r="B106" s="215"/>
      <c r="C106" s="215"/>
      <c r="D106" s="215"/>
      <c r="E106" s="215"/>
      <c r="F106" s="215"/>
      <c r="G106" s="215"/>
    </row>
    <row r="107" spans="1:7" x14ac:dyDescent="0.2">
      <c r="A107" s="216"/>
      <c r="B107" s="215"/>
      <c r="C107" s="215"/>
      <c r="D107" s="215"/>
      <c r="E107" s="215"/>
      <c r="F107" s="215"/>
      <c r="G107" s="215"/>
    </row>
    <row r="108" spans="1:7" x14ac:dyDescent="0.2">
      <c r="A108" s="216"/>
      <c r="B108" s="215"/>
      <c r="C108" s="215"/>
      <c r="D108" s="215"/>
      <c r="E108" s="215"/>
      <c r="F108" s="215"/>
      <c r="G108" s="215"/>
    </row>
    <row r="109" spans="1:7" x14ac:dyDescent="0.2">
      <c r="A109" s="216"/>
      <c r="B109" s="215"/>
      <c r="C109" s="215"/>
      <c r="D109" s="215"/>
      <c r="E109" s="215"/>
      <c r="F109" s="215"/>
      <c r="G109" s="215"/>
    </row>
    <row r="110" spans="1:7" x14ac:dyDescent="0.2">
      <c r="A110" s="216"/>
      <c r="B110" s="215"/>
      <c r="C110" s="215"/>
      <c r="D110" s="215"/>
      <c r="E110" s="215"/>
      <c r="F110" s="215"/>
      <c r="G110" s="215"/>
    </row>
    <row r="111" spans="1:7" x14ac:dyDescent="0.2">
      <c r="A111" s="216"/>
      <c r="B111" s="215"/>
      <c r="C111" s="215"/>
      <c r="D111" s="215"/>
      <c r="E111" s="215"/>
      <c r="F111" s="215"/>
      <c r="G111" s="215"/>
    </row>
    <row r="112" spans="1:7" x14ac:dyDescent="0.2">
      <c r="A112" s="216"/>
      <c r="B112" s="215"/>
      <c r="C112" s="215"/>
      <c r="D112" s="215"/>
      <c r="E112" s="215"/>
      <c r="F112" s="215"/>
      <c r="G112" s="215"/>
    </row>
    <row r="113" spans="1:7" x14ac:dyDescent="0.2">
      <c r="A113" s="216"/>
      <c r="B113" s="215"/>
      <c r="C113" s="215"/>
      <c r="D113" s="215"/>
      <c r="E113" s="215"/>
      <c r="F113" s="215"/>
      <c r="G113" s="215"/>
    </row>
    <row r="114" spans="1:7" x14ac:dyDescent="0.2">
      <c r="A114" s="216"/>
      <c r="B114" s="215"/>
      <c r="C114" s="215"/>
      <c r="D114" s="215"/>
      <c r="E114" s="215"/>
      <c r="F114" s="215"/>
      <c r="G114" s="215"/>
    </row>
    <row r="115" spans="1:7" x14ac:dyDescent="0.2">
      <c r="A115" s="216"/>
      <c r="B115" s="215"/>
      <c r="C115" s="215"/>
      <c r="D115" s="215"/>
      <c r="E115" s="215"/>
      <c r="F115" s="215"/>
      <c r="G115" s="215"/>
    </row>
    <row r="116" spans="1:7" x14ac:dyDescent="0.2">
      <c r="A116" s="216"/>
      <c r="B116" s="215"/>
      <c r="C116" s="215"/>
      <c r="D116" s="215"/>
      <c r="E116" s="215"/>
      <c r="F116" s="215"/>
      <c r="G116" s="215"/>
    </row>
    <row r="117" spans="1:7" x14ac:dyDescent="0.2">
      <c r="A117" s="216"/>
      <c r="B117" s="215"/>
      <c r="C117" s="215"/>
      <c r="D117" s="215"/>
      <c r="E117" s="215"/>
      <c r="F117" s="215"/>
      <c r="G117" s="215"/>
    </row>
    <row r="118" spans="1:7" x14ac:dyDescent="0.2">
      <c r="A118" s="216"/>
      <c r="B118" s="215"/>
      <c r="C118" s="215"/>
      <c r="D118" s="215"/>
      <c r="E118" s="215"/>
      <c r="F118" s="215"/>
      <c r="G118" s="215"/>
    </row>
    <row r="119" spans="1:7" x14ac:dyDescent="0.2">
      <c r="A119" s="216"/>
      <c r="B119" s="215"/>
      <c r="C119" s="215"/>
      <c r="D119" s="215"/>
      <c r="E119" s="215"/>
      <c r="F119" s="215"/>
      <c r="G119" s="215"/>
    </row>
    <row r="120" spans="1:7" x14ac:dyDescent="0.2">
      <c r="A120" s="216"/>
      <c r="B120" s="215"/>
      <c r="C120" s="215"/>
      <c r="D120" s="215"/>
      <c r="E120" s="215"/>
      <c r="F120" s="215"/>
      <c r="G120" s="215"/>
    </row>
    <row r="121" spans="1:7" x14ac:dyDescent="0.2">
      <c r="A121" s="216"/>
      <c r="B121" s="215"/>
      <c r="C121" s="215"/>
      <c r="D121" s="215"/>
      <c r="E121" s="215"/>
      <c r="F121" s="215"/>
      <c r="G121" s="215"/>
    </row>
  </sheetData>
  <pageMargins left="0.61" right="0.32" top="1" bottom="1" header="0.5" footer="0.5"/>
  <pageSetup paperSize="9" scale="6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30"/>
  <sheetViews>
    <sheetView view="pageBreakPreview" zoomScale="80" workbookViewId="0">
      <selection activeCell="F44" sqref="F44"/>
    </sheetView>
  </sheetViews>
  <sheetFormatPr defaultRowHeight="12.75" x14ac:dyDescent="0.2"/>
  <cols>
    <col min="1" max="1" width="26.7109375" style="120" customWidth="1"/>
    <col min="2" max="5" width="14.5703125" style="120" customWidth="1"/>
    <col min="6" max="6" width="30" style="120" customWidth="1"/>
    <col min="7" max="7" width="9.140625" style="120"/>
    <col min="8" max="8" width="9.140625" style="120" customWidth="1"/>
    <col min="9" max="16384" width="9.140625" style="120"/>
  </cols>
  <sheetData>
    <row r="1" spans="1:57" x14ac:dyDescent="0.2">
      <c r="A1" s="221" t="s">
        <v>359</v>
      </c>
      <c r="B1" s="221"/>
      <c r="C1" s="123"/>
      <c r="D1" s="123"/>
      <c r="E1" s="123"/>
      <c r="F1" s="345" t="s">
        <v>13</v>
      </c>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row>
    <row r="2" spans="1:57" ht="13.5" customHeight="1" x14ac:dyDescent="0.2">
      <c r="A2" s="221"/>
      <c r="B2" s="221"/>
      <c r="C2" s="123"/>
      <c r="D2" s="123"/>
      <c r="E2" s="123"/>
      <c r="F2" s="345"/>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7" ht="42.75" customHeight="1" x14ac:dyDescent="0.25">
      <c r="A3" s="1067" t="s">
        <v>363</v>
      </c>
      <c r="B3" s="1067"/>
      <c r="C3" s="1067"/>
      <c r="D3" s="1067"/>
      <c r="E3" s="1067"/>
      <c r="F3" s="1067"/>
    </row>
    <row r="4" spans="1:57" x14ac:dyDescent="0.2">
      <c r="A4" s="43"/>
    </row>
    <row r="5" spans="1:57" x14ac:dyDescent="0.2">
      <c r="A5" s="131" t="s">
        <v>3391</v>
      </c>
      <c r="B5" s="131"/>
      <c r="C5" s="131"/>
      <c r="D5" s="131"/>
      <c r="E5" s="131"/>
      <c r="F5" s="114" t="s">
        <v>126</v>
      </c>
    </row>
    <row r="6" spans="1:57" ht="37.5" customHeight="1" x14ac:dyDescent="0.2">
      <c r="A6" s="931" t="s">
        <v>111</v>
      </c>
      <c r="B6" s="1009" t="s">
        <v>364</v>
      </c>
      <c r="C6" s="1010"/>
      <c r="D6" s="1009" t="s">
        <v>2276</v>
      </c>
      <c r="E6" s="1010"/>
      <c r="F6" s="931" t="s">
        <v>238</v>
      </c>
    </row>
    <row r="7" spans="1:57" ht="54.75" customHeight="1" x14ac:dyDescent="0.2">
      <c r="A7" s="1068"/>
      <c r="B7" s="170" t="s">
        <v>2713</v>
      </c>
      <c r="C7" s="170" t="s">
        <v>3191</v>
      </c>
      <c r="D7" s="170" t="s">
        <v>2713</v>
      </c>
      <c r="E7" s="170" t="s">
        <v>3388</v>
      </c>
      <c r="F7" s="1069"/>
    </row>
    <row r="8" spans="1:57" x14ac:dyDescent="0.2">
      <c r="A8" s="170">
        <v>1</v>
      </c>
      <c r="B8" s="132">
        <v>2</v>
      </c>
      <c r="C8" s="132">
        <v>3</v>
      </c>
      <c r="D8" s="132">
        <v>4</v>
      </c>
      <c r="E8" s="132">
        <v>5</v>
      </c>
      <c r="F8" s="170">
        <v>6</v>
      </c>
    </row>
    <row r="9" spans="1:57" ht="13.5" x14ac:dyDescent="0.2">
      <c r="A9" s="121" t="s">
        <v>112</v>
      </c>
      <c r="B9" s="575">
        <v>26691.404600000002</v>
      </c>
      <c r="C9" s="575">
        <v>30640.661800000002</v>
      </c>
      <c r="D9" s="575">
        <v>54.007400000000004</v>
      </c>
      <c r="E9" s="575">
        <v>47.829561290000044</v>
      </c>
      <c r="F9" s="121" t="s">
        <v>167</v>
      </c>
    </row>
    <row r="10" spans="1:57" ht="13.5" x14ac:dyDescent="0.2">
      <c r="A10" s="121" t="s">
        <v>197</v>
      </c>
      <c r="B10" s="575">
        <v>33737.8076</v>
      </c>
      <c r="C10" s="575">
        <v>39128.197999999997</v>
      </c>
      <c r="D10" s="575">
        <v>116.89530000000001</v>
      </c>
      <c r="E10" s="575">
        <v>86.734737580000044</v>
      </c>
      <c r="F10" s="121" t="s">
        <v>226</v>
      </c>
    </row>
    <row r="11" spans="1:57" ht="13.5" x14ac:dyDescent="0.2">
      <c r="A11" s="121" t="s">
        <v>304</v>
      </c>
      <c r="B11" s="575">
        <v>36691.435700000002</v>
      </c>
      <c r="C11" s="575">
        <v>45135.589599999999</v>
      </c>
      <c r="D11" s="575">
        <v>63.046599999999998</v>
      </c>
      <c r="E11" s="575">
        <v>41.844294699999999</v>
      </c>
      <c r="F11" s="121" t="s">
        <v>233</v>
      </c>
    </row>
    <row r="12" spans="1:57" ht="13.5" x14ac:dyDescent="0.2">
      <c r="A12" s="121" t="s">
        <v>698</v>
      </c>
      <c r="B12" s="575">
        <v>62155.788200000003</v>
      </c>
      <c r="C12" s="575">
        <v>74072.160000000003</v>
      </c>
      <c r="D12" s="575">
        <v>36.119030000000002</v>
      </c>
      <c r="E12" s="575">
        <v>91.364993330000004</v>
      </c>
      <c r="F12" s="121" t="s">
        <v>538</v>
      </c>
    </row>
    <row r="13" spans="1:57" ht="12.75" customHeight="1" x14ac:dyDescent="0.2">
      <c r="A13" s="121" t="s">
        <v>286</v>
      </c>
      <c r="B13" s="575">
        <v>50114.571899999995</v>
      </c>
      <c r="C13" s="575">
        <v>59137.232000000004</v>
      </c>
      <c r="D13" s="575">
        <v>61.117139999999999</v>
      </c>
      <c r="E13" s="575">
        <v>47.652287950000009</v>
      </c>
      <c r="F13" s="121" t="s">
        <v>539</v>
      </c>
    </row>
    <row r="14" spans="1:57" ht="13.5" x14ac:dyDescent="0.2">
      <c r="A14" s="121" t="s">
        <v>651</v>
      </c>
      <c r="B14" s="575">
        <v>22750.328600000001</v>
      </c>
      <c r="C14" s="575">
        <v>27760.455899999997</v>
      </c>
      <c r="D14" s="575">
        <v>141.22</v>
      </c>
      <c r="E14" s="575">
        <v>39.221882309999991</v>
      </c>
      <c r="F14" s="121" t="s">
        <v>178</v>
      </c>
    </row>
    <row r="15" spans="1:57" ht="13.5" x14ac:dyDescent="0.2">
      <c r="A15" s="121" t="s">
        <v>452</v>
      </c>
      <c r="B15" s="575">
        <v>27304.609399999998</v>
      </c>
      <c r="C15" s="575">
        <v>33904.619399999996</v>
      </c>
      <c r="D15" s="575">
        <v>37.122990000000001</v>
      </c>
      <c r="E15" s="575">
        <v>31.229735059999999</v>
      </c>
      <c r="F15" s="121" t="s">
        <v>80</v>
      </c>
    </row>
    <row r="16" spans="1:57" ht="13.5" x14ac:dyDescent="0.2">
      <c r="A16" s="121" t="s">
        <v>170</v>
      </c>
      <c r="B16" s="575">
        <v>63230.7382</v>
      </c>
      <c r="C16" s="575">
        <v>73282.558099999995</v>
      </c>
      <c r="D16" s="575">
        <v>125.8725</v>
      </c>
      <c r="E16" s="575">
        <v>213.81922574999987</v>
      </c>
      <c r="F16" s="121" t="s">
        <v>81</v>
      </c>
    </row>
    <row r="17" spans="1:6" ht="13.5" x14ac:dyDescent="0.2">
      <c r="A17" s="121" t="s">
        <v>171</v>
      </c>
      <c r="B17" s="575">
        <v>31715.366699999999</v>
      </c>
      <c r="C17" s="575">
        <v>36086.716200000003</v>
      </c>
      <c r="D17" s="575">
        <v>12.611120000000001</v>
      </c>
      <c r="E17" s="575">
        <v>6.3538425900000002</v>
      </c>
      <c r="F17" s="121" t="s">
        <v>217</v>
      </c>
    </row>
    <row r="18" spans="1:6" ht="13.5" x14ac:dyDescent="0.2">
      <c r="A18" s="121" t="s">
        <v>172</v>
      </c>
      <c r="B18" s="575">
        <v>19078.686600000001</v>
      </c>
      <c r="C18" s="575">
        <v>22354.304700000001</v>
      </c>
      <c r="D18" s="575">
        <v>8.8098860000000005</v>
      </c>
      <c r="E18" s="575">
        <v>8.2312658400000007</v>
      </c>
      <c r="F18" s="121" t="s">
        <v>584</v>
      </c>
    </row>
    <row r="19" spans="1:6" ht="13.5" x14ac:dyDescent="0.2">
      <c r="A19" s="121" t="s">
        <v>377</v>
      </c>
      <c r="B19" s="575">
        <v>53908.196899999995</v>
      </c>
      <c r="C19" s="575">
        <v>58896.760499999997</v>
      </c>
      <c r="D19" s="575">
        <v>199.8903</v>
      </c>
      <c r="E19" s="575">
        <v>182.81856859000007</v>
      </c>
      <c r="F19" s="121" t="s">
        <v>177</v>
      </c>
    </row>
    <row r="20" spans="1:6" ht="13.5" x14ac:dyDescent="0.2">
      <c r="A20" s="121" t="s">
        <v>663</v>
      </c>
      <c r="B20" s="575">
        <v>35192.495299999995</v>
      </c>
      <c r="C20" s="575">
        <v>39867.314599999998</v>
      </c>
      <c r="D20" s="575">
        <v>214.9915</v>
      </c>
      <c r="E20" s="575">
        <v>185.31698669000002</v>
      </c>
      <c r="F20" s="121" t="s">
        <v>180</v>
      </c>
    </row>
    <row r="21" spans="1:6" ht="15.75" customHeight="1" x14ac:dyDescent="0.2">
      <c r="A21" s="121" t="s">
        <v>620</v>
      </c>
      <c r="B21" s="575">
        <v>18034.3397</v>
      </c>
      <c r="C21" s="575">
        <v>21276.347100000003</v>
      </c>
      <c r="D21" s="575">
        <v>168.3355</v>
      </c>
      <c r="E21" s="575">
        <v>242.84061108</v>
      </c>
      <c r="F21" s="121" t="s">
        <v>412</v>
      </c>
    </row>
    <row r="22" spans="1:6" ht="13.5" x14ac:dyDescent="0.2">
      <c r="A22" s="121" t="s">
        <v>265</v>
      </c>
      <c r="B22" s="575">
        <v>44206.408200000005</v>
      </c>
      <c r="C22" s="575">
        <v>34776.3557</v>
      </c>
      <c r="D22" s="575">
        <v>68.41977</v>
      </c>
      <c r="E22" s="575">
        <v>53.750510470000037</v>
      </c>
      <c r="F22" s="121" t="s">
        <v>2712</v>
      </c>
    </row>
    <row r="23" spans="1:6" ht="13.5" x14ac:dyDescent="0.2">
      <c r="A23" s="121" t="s">
        <v>2711</v>
      </c>
      <c r="B23" s="575">
        <v>8151.9147000000003</v>
      </c>
      <c r="C23" s="575">
        <v>30544.3171</v>
      </c>
      <c r="D23" s="575">
        <v>57.463329999999999</v>
      </c>
      <c r="E23" s="575">
        <v>42.227771599999983</v>
      </c>
      <c r="F23" s="121" t="s">
        <v>2710</v>
      </c>
    </row>
    <row r="24" spans="1:6" ht="13.5" x14ac:dyDescent="0.2">
      <c r="A24" s="121" t="s">
        <v>419</v>
      </c>
      <c r="B24" s="575">
        <v>156422.2782</v>
      </c>
      <c r="C24" s="575">
        <v>182930.6819</v>
      </c>
      <c r="D24" s="575">
        <v>133.17410000000001</v>
      </c>
      <c r="E24" s="575">
        <v>267.19431155999996</v>
      </c>
      <c r="F24" s="121" t="s">
        <v>228</v>
      </c>
    </row>
    <row r="25" spans="1:6" ht="13.5" x14ac:dyDescent="0.2">
      <c r="A25" s="121" t="s">
        <v>3190</v>
      </c>
      <c r="B25" s="575">
        <v>118979.98479999999</v>
      </c>
      <c r="C25" s="575">
        <v>137837.19090000002</v>
      </c>
      <c r="D25" s="575">
        <v>186.26910000000001</v>
      </c>
      <c r="E25" s="575">
        <v>128.64885170999997</v>
      </c>
      <c r="F25" s="121" t="s">
        <v>3189</v>
      </c>
    </row>
    <row r="26" spans="1:6" s="45" customFormat="1" x14ac:dyDescent="0.2">
      <c r="A26" s="44" t="s">
        <v>464</v>
      </c>
      <c r="B26" s="346">
        <v>808366.35529999994</v>
      </c>
      <c r="C26" s="347">
        <v>947631.46350000007</v>
      </c>
      <c r="D26" s="347">
        <v>1685.3655659999999</v>
      </c>
      <c r="E26" s="348">
        <v>1717.0794381000003</v>
      </c>
      <c r="F26" s="44" t="s">
        <v>465</v>
      </c>
    </row>
    <row r="27" spans="1:6" x14ac:dyDescent="0.2">
      <c r="A27" s="122"/>
      <c r="B27" s="122"/>
      <c r="C27" s="122"/>
      <c r="D27" s="122"/>
      <c r="E27" s="122"/>
      <c r="F27" s="122"/>
    </row>
    <row r="28" spans="1:6" ht="14.25" x14ac:dyDescent="0.2">
      <c r="A28" s="42" t="s">
        <v>2110</v>
      </c>
      <c r="B28" s="123"/>
      <c r="C28" s="122"/>
      <c r="D28" s="122"/>
      <c r="E28" s="122"/>
      <c r="F28" s="122"/>
    </row>
    <row r="29" spans="1:6" ht="14.25" x14ac:dyDescent="0.2">
      <c r="A29" s="42"/>
      <c r="B29" s="123"/>
      <c r="C29" s="122"/>
      <c r="D29" s="122"/>
      <c r="E29" s="122"/>
      <c r="F29" s="122"/>
    </row>
    <row r="30" spans="1:6" x14ac:dyDescent="0.2">
      <c r="A30" s="136"/>
      <c r="B30" s="136"/>
      <c r="C30" s="137"/>
      <c r="D30" s="123"/>
      <c r="E30" s="123"/>
      <c r="F30" s="123"/>
    </row>
  </sheetData>
  <mergeCells count="5">
    <mergeCell ref="A3:F3"/>
    <mergeCell ref="A6:A7"/>
    <mergeCell ref="B6:C6"/>
    <mergeCell ref="D6:E6"/>
    <mergeCell ref="F6:F7"/>
  </mergeCells>
  <pageMargins left="0.75" right="0.75" top="1" bottom="1" header="0.5" footer="0.5"/>
  <pageSetup paperSize="9" scale="7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47"/>
  <sheetViews>
    <sheetView view="pageBreakPreview" zoomScaleNormal="100" zoomScaleSheetLayoutView="100" workbookViewId="0">
      <selection activeCell="B17" sqref="B17"/>
    </sheetView>
  </sheetViews>
  <sheetFormatPr defaultRowHeight="12.75" x14ac:dyDescent="0.2"/>
  <cols>
    <col min="1" max="1" width="48.5703125" style="252" customWidth="1"/>
    <col min="2" max="2" width="16.28515625" style="252" customWidth="1"/>
    <col min="3" max="3" width="48.5703125" style="252" customWidth="1"/>
    <col min="4" max="256" width="9.140625" style="252"/>
    <col min="257" max="257" width="48.5703125" style="252" customWidth="1"/>
    <col min="258" max="258" width="16.28515625" style="252" customWidth="1"/>
    <col min="259" max="259" width="48.5703125" style="252" customWidth="1"/>
    <col min="260" max="512" width="9.140625" style="252"/>
    <col min="513" max="513" width="48.5703125" style="252" customWidth="1"/>
    <col min="514" max="514" width="16.28515625" style="252" customWidth="1"/>
    <col min="515" max="515" width="48.5703125" style="252" customWidth="1"/>
    <col min="516" max="768" width="9.140625" style="252"/>
    <col min="769" max="769" width="48.5703125" style="252" customWidth="1"/>
    <col min="770" max="770" width="16.28515625" style="252" customWidth="1"/>
    <col min="771" max="771" width="48.5703125" style="252" customWidth="1"/>
    <col min="772" max="1024" width="9.140625" style="252"/>
    <col min="1025" max="1025" width="48.5703125" style="252" customWidth="1"/>
    <col min="1026" max="1026" width="16.28515625" style="252" customWidth="1"/>
    <col min="1027" max="1027" width="48.5703125" style="252" customWidth="1"/>
    <col min="1028" max="1280" width="9.140625" style="252"/>
    <col min="1281" max="1281" width="48.5703125" style="252" customWidth="1"/>
    <col min="1282" max="1282" width="16.28515625" style="252" customWidth="1"/>
    <col min="1283" max="1283" width="48.5703125" style="252" customWidth="1"/>
    <col min="1284" max="1536" width="9.140625" style="252"/>
    <col min="1537" max="1537" width="48.5703125" style="252" customWidth="1"/>
    <col min="1538" max="1538" width="16.28515625" style="252" customWidth="1"/>
    <col min="1539" max="1539" width="48.5703125" style="252" customWidth="1"/>
    <col min="1540" max="1792" width="9.140625" style="252"/>
    <col min="1793" max="1793" width="48.5703125" style="252" customWidth="1"/>
    <col min="1794" max="1794" width="16.28515625" style="252" customWidth="1"/>
    <col min="1795" max="1795" width="48.5703125" style="252" customWidth="1"/>
    <col min="1796" max="2048" width="9.140625" style="252"/>
    <col min="2049" max="2049" width="48.5703125" style="252" customWidth="1"/>
    <col min="2050" max="2050" width="16.28515625" style="252" customWidth="1"/>
    <col min="2051" max="2051" width="48.5703125" style="252" customWidth="1"/>
    <col min="2052" max="2304" width="9.140625" style="252"/>
    <col min="2305" max="2305" width="48.5703125" style="252" customWidth="1"/>
    <col min="2306" max="2306" width="16.28515625" style="252" customWidth="1"/>
    <col min="2307" max="2307" width="48.5703125" style="252" customWidth="1"/>
    <col min="2308" max="2560" width="9.140625" style="252"/>
    <col min="2561" max="2561" width="48.5703125" style="252" customWidth="1"/>
    <col min="2562" max="2562" width="16.28515625" style="252" customWidth="1"/>
    <col min="2563" max="2563" width="48.5703125" style="252" customWidth="1"/>
    <col min="2564" max="2816" width="9.140625" style="252"/>
    <col min="2817" max="2817" width="48.5703125" style="252" customWidth="1"/>
    <col min="2818" max="2818" width="16.28515625" style="252" customWidth="1"/>
    <col min="2819" max="2819" width="48.5703125" style="252" customWidth="1"/>
    <col min="2820" max="3072" width="9.140625" style="252"/>
    <col min="3073" max="3073" width="48.5703125" style="252" customWidth="1"/>
    <col min="3074" max="3074" width="16.28515625" style="252" customWidth="1"/>
    <col min="3075" max="3075" width="48.5703125" style="252" customWidth="1"/>
    <col min="3076" max="3328" width="9.140625" style="252"/>
    <col min="3329" max="3329" width="48.5703125" style="252" customWidth="1"/>
    <col min="3330" max="3330" width="16.28515625" style="252" customWidth="1"/>
    <col min="3331" max="3331" width="48.5703125" style="252" customWidth="1"/>
    <col min="3332" max="3584" width="9.140625" style="252"/>
    <col min="3585" max="3585" width="48.5703125" style="252" customWidth="1"/>
    <col min="3586" max="3586" width="16.28515625" style="252" customWidth="1"/>
    <col min="3587" max="3587" width="48.5703125" style="252" customWidth="1"/>
    <col min="3588" max="3840" width="9.140625" style="252"/>
    <col min="3841" max="3841" width="48.5703125" style="252" customWidth="1"/>
    <col min="3842" max="3842" width="16.28515625" style="252" customWidth="1"/>
    <col min="3843" max="3843" width="48.5703125" style="252" customWidth="1"/>
    <col min="3844" max="4096" width="9.140625" style="252"/>
    <col min="4097" max="4097" width="48.5703125" style="252" customWidth="1"/>
    <col min="4098" max="4098" width="16.28515625" style="252" customWidth="1"/>
    <col min="4099" max="4099" width="48.5703125" style="252" customWidth="1"/>
    <col min="4100" max="4352" width="9.140625" style="252"/>
    <col min="4353" max="4353" width="48.5703125" style="252" customWidth="1"/>
    <col min="4354" max="4354" width="16.28515625" style="252" customWidth="1"/>
    <col min="4355" max="4355" width="48.5703125" style="252" customWidth="1"/>
    <col min="4356" max="4608" width="9.140625" style="252"/>
    <col min="4609" max="4609" width="48.5703125" style="252" customWidth="1"/>
    <col min="4610" max="4610" width="16.28515625" style="252" customWidth="1"/>
    <col min="4611" max="4611" width="48.5703125" style="252" customWidth="1"/>
    <col min="4612" max="4864" width="9.140625" style="252"/>
    <col min="4865" max="4865" width="48.5703125" style="252" customWidth="1"/>
    <col min="4866" max="4866" width="16.28515625" style="252" customWidth="1"/>
    <col min="4867" max="4867" width="48.5703125" style="252" customWidth="1"/>
    <col min="4868" max="5120" width="9.140625" style="252"/>
    <col min="5121" max="5121" width="48.5703125" style="252" customWidth="1"/>
    <col min="5122" max="5122" width="16.28515625" style="252" customWidth="1"/>
    <col min="5123" max="5123" width="48.5703125" style="252" customWidth="1"/>
    <col min="5124" max="5376" width="9.140625" style="252"/>
    <col min="5377" max="5377" width="48.5703125" style="252" customWidth="1"/>
    <col min="5378" max="5378" width="16.28515625" style="252" customWidth="1"/>
    <col min="5379" max="5379" width="48.5703125" style="252" customWidth="1"/>
    <col min="5380" max="5632" width="9.140625" style="252"/>
    <col min="5633" max="5633" width="48.5703125" style="252" customWidth="1"/>
    <col min="5634" max="5634" width="16.28515625" style="252" customWidth="1"/>
    <col min="5635" max="5635" width="48.5703125" style="252" customWidth="1"/>
    <col min="5636" max="5888" width="9.140625" style="252"/>
    <col min="5889" max="5889" width="48.5703125" style="252" customWidth="1"/>
    <col min="5890" max="5890" width="16.28515625" style="252" customWidth="1"/>
    <col min="5891" max="5891" width="48.5703125" style="252" customWidth="1"/>
    <col min="5892" max="6144" width="9.140625" style="252"/>
    <col min="6145" max="6145" width="48.5703125" style="252" customWidth="1"/>
    <col min="6146" max="6146" width="16.28515625" style="252" customWidth="1"/>
    <col min="6147" max="6147" width="48.5703125" style="252" customWidth="1"/>
    <col min="6148" max="6400" width="9.140625" style="252"/>
    <col min="6401" max="6401" width="48.5703125" style="252" customWidth="1"/>
    <col min="6402" max="6402" width="16.28515625" style="252" customWidth="1"/>
    <col min="6403" max="6403" width="48.5703125" style="252" customWidth="1"/>
    <col min="6404" max="6656" width="9.140625" style="252"/>
    <col min="6657" max="6657" width="48.5703125" style="252" customWidth="1"/>
    <col min="6658" max="6658" width="16.28515625" style="252" customWidth="1"/>
    <col min="6659" max="6659" width="48.5703125" style="252" customWidth="1"/>
    <col min="6660" max="6912" width="9.140625" style="252"/>
    <col min="6913" max="6913" width="48.5703125" style="252" customWidth="1"/>
    <col min="6914" max="6914" width="16.28515625" style="252" customWidth="1"/>
    <col min="6915" max="6915" width="48.5703125" style="252" customWidth="1"/>
    <col min="6916" max="7168" width="9.140625" style="252"/>
    <col min="7169" max="7169" width="48.5703125" style="252" customWidth="1"/>
    <col min="7170" max="7170" width="16.28515625" style="252" customWidth="1"/>
    <col min="7171" max="7171" width="48.5703125" style="252" customWidth="1"/>
    <col min="7172" max="7424" width="9.140625" style="252"/>
    <col min="7425" max="7425" width="48.5703125" style="252" customWidth="1"/>
    <col min="7426" max="7426" width="16.28515625" style="252" customWidth="1"/>
    <col min="7427" max="7427" width="48.5703125" style="252" customWidth="1"/>
    <col min="7428" max="7680" width="9.140625" style="252"/>
    <col min="7681" max="7681" width="48.5703125" style="252" customWidth="1"/>
    <col min="7682" max="7682" width="16.28515625" style="252" customWidth="1"/>
    <col min="7683" max="7683" width="48.5703125" style="252" customWidth="1"/>
    <col min="7684" max="7936" width="9.140625" style="252"/>
    <col min="7937" max="7937" width="48.5703125" style="252" customWidth="1"/>
    <col min="7938" max="7938" width="16.28515625" style="252" customWidth="1"/>
    <col min="7939" max="7939" width="48.5703125" style="252" customWidth="1"/>
    <col min="7940" max="8192" width="9.140625" style="252"/>
    <col min="8193" max="8193" width="48.5703125" style="252" customWidth="1"/>
    <col min="8194" max="8194" width="16.28515625" style="252" customWidth="1"/>
    <col min="8195" max="8195" width="48.5703125" style="252" customWidth="1"/>
    <col min="8196" max="8448" width="9.140625" style="252"/>
    <col min="8449" max="8449" width="48.5703125" style="252" customWidth="1"/>
    <col min="8450" max="8450" width="16.28515625" style="252" customWidth="1"/>
    <col min="8451" max="8451" width="48.5703125" style="252" customWidth="1"/>
    <col min="8452" max="8704" width="9.140625" style="252"/>
    <col min="8705" max="8705" width="48.5703125" style="252" customWidth="1"/>
    <col min="8706" max="8706" width="16.28515625" style="252" customWidth="1"/>
    <col min="8707" max="8707" width="48.5703125" style="252" customWidth="1"/>
    <col min="8708" max="8960" width="9.140625" style="252"/>
    <col min="8961" max="8961" width="48.5703125" style="252" customWidth="1"/>
    <col min="8962" max="8962" width="16.28515625" style="252" customWidth="1"/>
    <col min="8963" max="8963" width="48.5703125" style="252" customWidth="1"/>
    <col min="8964" max="9216" width="9.140625" style="252"/>
    <col min="9217" max="9217" width="48.5703125" style="252" customWidth="1"/>
    <col min="9218" max="9218" width="16.28515625" style="252" customWidth="1"/>
    <col min="9219" max="9219" width="48.5703125" style="252" customWidth="1"/>
    <col min="9220" max="9472" width="9.140625" style="252"/>
    <col min="9473" max="9473" width="48.5703125" style="252" customWidth="1"/>
    <col min="9474" max="9474" width="16.28515625" style="252" customWidth="1"/>
    <col min="9475" max="9475" width="48.5703125" style="252" customWidth="1"/>
    <col min="9476" max="9728" width="9.140625" style="252"/>
    <col min="9729" max="9729" width="48.5703125" style="252" customWidth="1"/>
    <col min="9730" max="9730" width="16.28515625" style="252" customWidth="1"/>
    <col min="9731" max="9731" width="48.5703125" style="252" customWidth="1"/>
    <col min="9732" max="9984" width="9.140625" style="252"/>
    <col min="9985" max="9985" width="48.5703125" style="252" customWidth="1"/>
    <col min="9986" max="9986" width="16.28515625" style="252" customWidth="1"/>
    <col min="9987" max="9987" width="48.5703125" style="252" customWidth="1"/>
    <col min="9988" max="10240" width="9.140625" style="252"/>
    <col min="10241" max="10241" width="48.5703125" style="252" customWidth="1"/>
    <col min="10242" max="10242" width="16.28515625" style="252" customWidth="1"/>
    <col min="10243" max="10243" width="48.5703125" style="252" customWidth="1"/>
    <col min="10244" max="10496" width="9.140625" style="252"/>
    <col min="10497" max="10497" width="48.5703125" style="252" customWidth="1"/>
    <col min="10498" max="10498" width="16.28515625" style="252" customWidth="1"/>
    <col min="10499" max="10499" width="48.5703125" style="252" customWidth="1"/>
    <col min="10500" max="10752" width="9.140625" style="252"/>
    <col min="10753" max="10753" width="48.5703125" style="252" customWidth="1"/>
    <col min="10754" max="10754" width="16.28515625" style="252" customWidth="1"/>
    <col min="10755" max="10755" width="48.5703125" style="252" customWidth="1"/>
    <col min="10756" max="11008" width="9.140625" style="252"/>
    <col min="11009" max="11009" width="48.5703125" style="252" customWidth="1"/>
    <col min="11010" max="11010" width="16.28515625" style="252" customWidth="1"/>
    <col min="11011" max="11011" width="48.5703125" style="252" customWidth="1"/>
    <col min="11012" max="11264" width="9.140625" style="252"/>
    <col min="11265" max="11265" width="48.5703125" style="252" customWidth="1"/>
    <col min="11266" max="11266" width="16.28515625" style="252" customWidth="1"/>
    <col min="11267" max="11267" width="48.5703125" style="252" customWidth="1"/>
    <col min="11268" max="11520" width="9.140625" style="252"/>
    <col min="11521" max="11521" width="48.5703125" style="252" customWidth="1"/>
    <col min="11522" max="11522" width="16.28515625" style="252" customWidth="1"/>
    <col min="11523" max="11523" width="48.5703125" style="252" customWidth="1"/>
    <col min="11524" max="11776" width="9.140625" style="252"/>
    <col min="11777" max="11777" width="48.5703125" style="252" customWidth="1"/>
    <col min="11778" max="11778" width="16.28515625" style="252" customWidth="1"/>
    <col min="11779" max="11779" width="48.5703125" style="252" customWidth="1"/>
    <col min="11780" max="12032" width="9.140625" style="252"/>
    <col min="12033" max="12033" width="48.5703125" style="252" customWidth="1"/>
    <col min="12034" max="12034" width="16.28515625" style="252" customWidth="1"/>
    <col min="12035" max="12035" width="48.5703125" style="252" customWidth="1"/>
    <col min="12036" max="12288" width="9.140625" style="252"/>
    <col min="12289" max="12289" width="48.5703125" style="252" customWidth="1"/>
    <col min="12290" max="12290" width="16.28515625" style="252" customWidth="1"/>
    <col min="12291" max="12291" width="48.5703125" style="252" customWidth="1"/>
    <col min="12292" max="12544" width="9.140625" style="252"/>
    <col min="12545" max="12545" width="48.5703125" style="252" customWidth="1"/>
    <col min="12546" max="12546" width="16.28515625" style="252" customWidth="1"/>
    <col min="12547" max="12547" width="48.5703125" style="252" customWidth="1"/>
    <col min="12548" max="12800" width="9.140625" style="252"/>
    <col min="12801" max="12801" width="48.5703125" style="252" customWidth="1"/>
    <col min="12802" max="12802" width="16.28515625" style="252" customWidth="1"/>
    <col min="12803" max="12803" width="48.5703125" style="252" customWidth="1"/>
    <col min="12804" max="13056" width="9.140625" style="252"/>
    <col min="13057" max="13057" width="48.5703125" style="252" customWidth="1"/>
    <col min="13058" max="13058" width="16.28515625" style="252" customWidth="1"/>
    <col min="13059" max="13059" width="48.5703125" style="252" customWidth="1"/>
    <col min="13060" max="13312" width="9.140625" style="252"/>
    <col min="13313" max="13313" width="48.5703125" style="252" customWidth="1"/>
    <col min="13314" max="13314" width="16.28515625" style="252" customWidth="1"/>
    <col min="13315" max="13315" width="48.5703125" style="252" customWidth="1"/>
    <col min="13316" max="13568" width="9.140625" style="252"/>
    <col min="13569" max="13569" width="48.5703125" style="252" customWidth="1"/>
    <col min="13570" max="13570" width="16.28515625" style="252" customWidth="1"/>
    <col min="13571" max="13571" width="48.5703125" style="252" customWidth="1"/>
    <col min="13572" max="13824" width="9.140625" style="252"/>
    <col min="13825" max="13825" width="48.5703125" style="252" customWidth="1"/>
    <col min="13826" max="13826" width="16.28515625" style="252" customWidth="1"/>
    <col min="13827" max="13827" width="48.5703125" style="252" customWidth="1"/>
    <col min="13828" max="14080" width="9.140625" style="252"/>
    <col min="14081" max="14081" width="48.5703125" style="252" customWidth="1"/>
    <col min="14082" max="14082" width="16.28515625" style="252" customWidth="1"/>
    <col min="14083" max="14083" width="48.5703125" style="252" customWidth="1"/>
    <col min="14084" max="14336" width="9.140625" style="252"/>
    <col min="14337" max="14337" width="48.5703125" style="252" customWidth="1"/>
    <col min="14338" max="14338" width="16.28515625" style="252" customWidth="1"/>
    <col min="14339" max="14339" width="48.5703125" style="252" customWidth="1"/>
    <col min="14340" max="14592" width="9.140625" style="252"/>
    <col min="14593" max="14593" width="48.5703125" style="252" customWidth="1"/>
    <col min="14594" max="14594" width="16.28515625" style="252" customWidth="1"/>
    <col min="14595" max="14595" width="48.5703125" style="252" customWidth="1"/>
    <col min="14596" max="14848" width="9.140625" style="252"/>
    <col min="14849" max="14849" width="48.5703125" style="252" customWidth="1"/>
    <col min="14850" max="14850" width="16.28515625" style="252" customWidth="1"/>
    <col min="14851" max="14851" width="48.5703125" style="252" customWidth="1"/>
    <col min="14852" max="15104" width="9.140625" style="252"/>
    <col min="15105" max="15105" width="48.5703125" style="252" customWidth="1"/>
    <col min="15106" max="15106" width="16.28515625" style="252" customWidth="1"/>
    <col min="15107" max="15107" width="48.5703125" style="252" customWidth="1"/>
    <col min="15108" max="15360" width="9.140625" style="252"/>
    <col min="15361" max="15361" width="48.5703125" style="252" customWidth="1"/>
    <col min="15362" max="15362" width="16.28515625" style="252" customWidth="1"/>
    <col min="15363" max="15363" width="48.5703125" style="252" customWidth="1"/>
    <col min="15364" max="15616" width="9.140625" style="252"/>
    <col min="15617" max="15617" width="48.5703125" style="252" customWidth="1"/>
    <col min="15618" max="15618" width="16.28515625" style="252" customWidth="1"/>
    <col min="15619" max="15619" width="48.5703125" style="252" customWidth="1"/>
    <col min="15620" max="15872" width="9.140625" style="252"/>
    <col min="15873" max="15873" width="48.5703125" style="252" customWidth="1"/>
    <col min="15874" max="15874" width="16.28515625" style="252" customWidth="1"/>
    <col min="15875" max="15875" width="48.5703125" style="252" customWidth="1"/>
    <col min="15876" max="16128" width="9.140625" style="252"/>
    <col min="16129" max="16129" width="48.5703125" style="252" customWidth="1"/>
    <col min="16130" max="16130" width="16.28515625" style="252" customWidth="1"/>
    <col min="16131" max="16131" width="48.5703125" style="252" customWidth="1"/>
    <col min="16132" max="16384" width="9.140625" style="252"/>
  </cols>
  <sheetData>
    <row r="1" spans="1:3" x14ac:dyDescent="0.2">
      <c r="A1" s="252" t="s">
        <v>3537</v>
      </c>
      <c r="C1" s="214" t="s">
        <v>843</v>
      </c>
    </row>
    <row r="2" spans="1:3" ht="10.5" customHeight="1" x14ac:dyDescent="0.2">
      <c r="C2" s="214"/>
    </row>
    <row r="3" spans="1:3" ht="29.25" customHeight="1" x14ac:dyDescent="0.2">
      <c r="A3" s="1070" t="s">
        <v>1767</v>
      </c>
      <c r="B3" s="1070"/>
      <c r="C3" s="1070"/>
    </row>
    <row r="4" spans="1:3" ht="44.25" customHeight="1" x14ac:dyDescent="0.2">
      <c r="A4" s="1070" t="s">
        <v>1768</v>
      </c>
      <c r="B4" s="1070"/>
      <c r="C4" s="1070"/>
    </row>
    <row r="5" spans="1:3" ht="13.5" customHeight="1" x14ac:dyDescent="0.2">
      <c r="A5" s="721"/>
      <c r="B5" s="721"/>
      <c r="C5" s="721"/>
    </row>
    <row r="6" spans="1:3" ht="17.25" customHeight="1" x14ac:dyDescent="0.2">
      <c r="A6" s="252" t="s">
        <v>3568</v>
      </c>
      <c r="C6" s="114" t="s">
        <v>126</v>
      </c>
    </row>
    <row r="7" spans="1:3" ht="54.75" customHeight="1" x14ac:dyDescent="0.2">
      <c r="A7" s="132" t="s">
        <v>577</v>
      </c>
      <c r="B7" s="132" t="s">
        <v>3536</v>
      </c>
      <c r="C7" s="132" t="s">
        <v>578</v>
      </c>
    </row>
    <row r="8" spans="1:3" x14ac:dyDescent="0.2">
      <c r="A8" s="343">
        <v>1</v>
      </c>
      <c r="B8" s="343">
        <v>2</v>
      </c>
      <c r="C8" s="343">
        <v>3</v>
      </c>
    </row>
    <row r="9" spans="1:3" x14ac:dyDescent="0.2">
      <c r="A9" s="722" t="s">
        <v>1769</v>
      </c>
      <c r="B9" s="356"/>
      <c r="C9" s="722" t="s">
        <v>1770</v>
      </c>
    </row>
    <row r="10" spans="1:3" x14ac:dyDescent="0.2">
      <c r="A10" s="723" t="s">
        <v>1771</v>
      </c>
      <c r="B10" s="724">
        <v>1595</v>
      </c>
      <c r="C10" s="723" t="s">
        <v>1772</v>
      </c>
    </row>
    <row r="11" spans="1:3" x14ac:dyDescent="0.2">
      <c r="A11" s="723" t="s">
        <v>1773</v>
      </c>
      <c r="B11" s="725">
        <v>872089.59999999998</v>
      </c>
      <c r="C11" s="723" t="s">
        <v>1774</v>
      </c>
    </row>
    <row r="12" spans="1:3" x14ac:dyDescent="0.2">
      <c r="A12" s="723" t="s">
        <v>1775</v>
      </c>
      <c r="B12" s="725">
        <v>674008.8</v>
      </c>
      <c r="C12" s="723" t="s">
        <v>1776</v>
      </c>
    </row>
    <row r="13" spans="1:3" x14ac:dyDescent="0.2">
      <c r="A13" s="723" t="s">
        <v>88</v>
      </c>
      <c r="B13" s="725"/>
      <c r="C13" s="723" t="s">
        <v>388</v>
      </c>
    </row>
    <row r="14" spans="1:3" x14ac:dyDescent="0.2">
      <c r="A14" s="726" t="s">
        <v>1777</v>
      </c>
      <c r="B14" s="725">
        <v>198253.1</v>
      </c>
      <c r="C14" s="726" t="s">
        <v>739</v>
      </c>
    </row>
    <row r="15" spans="1:3" x14ac:dyDescent="0.2">
      <c r="A15" s="726" t="s">
        <v>1778</v>
      </c>
      <c r="B15" s="725">
        <v>475755.8</v>
      </c>
      <c r="C15" s="726" t="s">
        <v>1779</v>
      </c>
    </row>
    <row r="16" spans="1:3" ht="38.25" x14ac:dyDescent="0.2">
      <c r="A16" s="723" t="s">
        <v>3301</v>
      </c>
      <c r="B16" s="725">
        <v>218686.8</v>
      </c>
      <c r="C16" s="723" t="s">
        <v>3302</v>
      </c>
    </row>
    <row r="17" spans="1:4" ht="38.25" x14ac:dyDescent="0.2">
      <c r="A17" s="723" t="s">
        <v>3303</v>
      </c>
      <c r="B17" s="727">
        <v>185330.7</v>
      </c>
      <c r="C17" s="723" t="s">
        <v>3304</v>
      </c>
    </row>
    <row r="18" spans="1:4" ht="25.5" x14ac:dyDescent="0.2">
      <c r="A18" s="723" t="s">
        <v>1780</v>
      </c>
      <c r="B18" s="724"/>
      <c r="C18" s="723" t="s">
        <v>1781</v>
      </c>
    </row>
    <row r="19" spans="1:4" x14ac:dyDescent="0.2">
      <c r="A19" s="726" t="s">
        <v>803</v>
      </c>
      <c r="B19" s="728">
        <v>173</v>
      </c>
      <c r="C19" s="726" t="s">
        <v>582</v>
      </c>
    </row>
    <row r="20" spans="1:4" x14ac:dyDescent="0.2">
      <c r="A20" s="726" t="s">
        <v>804</v>
      </c>
      <c r="B20" s="725">
        <v>140667.9</v>
      </c>
      <c r="C20" s="726" t="s">
        <v>583</v>
      </c>
    </row>
    <row r="21" spans="1:4" ht="25.5" x14ac:dyDescent="0.2">
      <c r="A21" s="723" t="s">
        <v>1782</v>
      </c>
      <c r="B21" s="728">
        <v>564</v>
      </c>
      <c r="C21" s="723" t="s">
        <v>1783</v>
      </c>
    </row>
    <row r="22" spans="1:4" x14ac:dyDescent="0.2">
      <c r="A22" s="726" t="s">
        <v>885</v>
      </c>
      <c r="B22" s="728"/>
      <c r="C22" s="726" t="s">
        <v>886</v>
      </c>
    </row>
    <row r="23" spans="1:4" x14ac:dyDescent="0.2">
      <c r="A23" s="726" t="s">
        <v>887</v>
      </c>
      <c r="B23" s="725">
        <v>94.3</v>
      </c>
      <c r="C23" s="726" t="s">
        <v>888</v>
      </c>
    </row>
    <row r="24" spans="1:4" x14ac:dyDescent="0.2">
      <c r="A24" s="726" t="s">
        <v>889</v>
      </c>
      <c r="B24" s="725">
        <v>86.4</v>
      </c>
      <c r="C24" s="726" t="s">
        <v>890</v>
      </c>
    </row>
    <row r="25" spans="1:4" ht="25.5" x14ac:dyDescent="0.2">
      <c r="A25" s="723" t="s">
        <v>1784</v>
      </c>
      <c r="B25" s="728">
        <v>1132</v>
      </c>
      <c r="C25" s="729" t="s">
        <v>1785</v>
      </c>
    </row>
    <row r="26" spans="1:4" x14ac:dyDescent="0.2">
      <c r="A26" s="722" t="s">
        <v>1786</v>
      </c>
      <c r="B26" s="730"/>
      <c r="C26" s="722" t="s">
        <v>1787</v>
      </c>
    </row>
    <row r="27" spans="1:4" ht="25.5" x14ac:dyDescent="0.2">
      <c r="A27" s="723" t="s">
        <v>1788</v>
      </c>
      <c r="B27" s="731"/>
      <c r="C27" s="723" t="s">
        <v>1789</v>
      </c>
    </row>
    <row r="28" spans="1:4" x14ac:dyDescent="0.2">
      <c r="A28" s="726" t="s">
        <v>803</v>
      </c>
      <c r="B28" s="728">
        <v>1266175</v>
      </c>
      <c r="C28" s="726" t="s">
        <v>582</v>
      </c>
    </row>
    <row r="29" spans="1:4" x14ac:dyDescent="0.2">
      <c r="A29" s="726" t="s">
        <v>1790</v>
      </c>
      <c r="B29" s="725">
        <v>9536860</v>
      </c>
      <c r="C29" s="726" t="s">
        <v>583</v>
      </c>
    </row>
    <row r="30" spans="1:4" ht="25.5" x14ac:dyDescent="0.2">
      <c r="A30" s="723" t="s">
        <v>1791</v>
      </c>
      <c r="B30" s="732"/>
      <c r="C30" s="723" t="s">
        <v>1792</v>
      </c>
      <c r="D30" s="131"/>
    </row>
    <row r="31" spans="1:4" x14ac:dyDescent="0.2">
      <c r="A31" s="726" t="s">
        <v>803</v>
      </c>
      <c r="B31" s="728">
        <v>30313</v>
      </c>
      <c r="C31" s="726" t="s">
        <v>582</v>
      </c>
    </row>
    <row r="32" spans="1:4" x14ac:dyDescent="0.2">
      <c r="A32" s="726" t="s">
        <v>1790</v>
      </c>
      <c r="B32" s="725">
        <v>820879.3</v>
      </c>
      <c r="C32" s="726" t="s">
        <v>583</v>
      </c>
    </row>
    <row r="33" spans="1:9" ht="38.25" x14ac:dyDescent="0.2">
      <c r="A33" s="723" t="s">
        <v>1793</v>
      </c>
      <c r="B33" s="732"/>
      <c r="C33" s="723" t="s">
        <v>1794</v>
      </c>
    </row>
    <row r="34" spans="1:9" x14ac:dyDescent="0.2">
      <c r="A34" s="723" t="s">
        <v>3305</v>
      </c>
      <c r="B34" s="733"/>
      <c r="C34" s="723" t="s">
        <v>3306</v>
      </c>
    </row>
    <row r="35" spans="1:9" x14ac:dyDescent="0.2">
      <c r="A35" s="726" t="s">
        <v>803</v>
      </c>
      <c r="B35" s="728">
        <v>30313</v>
      </c>
      <c r="C35" s="726" t="s">
        <v>582</v>
      </c>
    </row>
    <row r="36" spans="1:9" x14ac:dyDescent="0.2">
      <c r="A36" s="726" t="s">
        <v>1790</v>
      </c>
      <c r="B36" s="725">
        <v>820879.3</v>
      </c>
      <c r="C36" s="726" t="s">
        <v>583</v>
      </c>
    </row>
    <row r="37" spans="1:9" x14ac:dyDescent="0.2">
      <c r="A37" s="723" t="s">
        <v>1795</v>
      </c>
      <c r="B37" s="728"/>
      <c r="C37" s="723" t="s">
        <v>1796</v>
      </c>
    </row>
    <row r="38" spans="1:9" x14ac:dyDescent="0.2">
      <c r="A38" s="726" t="s">
        <v>803</v>
      </c>
      <c r="B38" s="728">
        <v>29446</v>
      </c>
      <c r="C38" s="726" t="s">
        <v>582</v>
      </c>
    </row>
    <row r="39" spans="1:9" x14ac:dyDescent="0.2">
      <c r="A39" s="726" t="s">
        <v>1790</v>
      </c>
      <c r="B39" s="725">
        <v>778488.5</v>
      </c>
      <c r="C39" s="726" t="s">
        <v>583</v>
      </c>
    </row>
    <row r="40" spans="1:9" ht="89.25" x14ac:dyDescent="0.2">
      <c r="A40" s="723" t="s">
        <v>1797</v>
      </c>
      <c r="B40" s="728">
        <v>80</v>
      </c>
      <c r="C40" s="723" t="s">
        <v>1798</v>
      </c>
      <c r="D40" s="237"/>
      <c r="E40" s="238"/>
      <c r="F40" s="238"/>
      <c r="G40" s="238"/>
      <c r="H40" s="238"/>
      <c r="I40" s="238"/>
    </row>
    <row r="41" spans="1:9" ht="25.5" x14ac:dyDescent="0.2">
      <c r="A41" s="723" t="s">
        <v>1799</v>
      </c>
      <c r="B41" s="728">
        <v>200</v>
      </c>
      <c r="C41" s="723" t="s">
        <v>1800</v>
      </c>
      <c r="D41" s="237"/>
      <c r="E41" s="238"/>
      <c r="F41" s="238"/>
      <c r="G41" s="238"/>
      <c r="H41" s="238"/>
      <c r="I41" s="238"/>
    </row>
    <row r="42" spans="1:9" x14ac:dyDescent="0.2">
      <c r="A42" s="726" t="s">
        <v>885</v>
      </c>
      <c r="B42" s="734"/>
      <c r="C42" s="726" t="s">
        <v>886</v>
      </c>
      <c r="D42" s="237"/>
      <c r="E42" s="238"/>
      <c r="F42" s="238"/>
      <c r="G42" s="238"/>
      <c r="H42" s="238"/>
      <c r="I42" s="238"/>
    </row>
    <row r="43" spans="1:9" x14ac:dyDescent="0.2">
      <c r="A43" s="726" t="s">
        <v>887</v>
      </c>
      <c r="B43" s="735">
        <v>3.71</v>
      </c>
      <c r="C43" s="726" t="s">
        <v>888</v>
      </c>
      <c r="D43" s="237"/>
      <c r="E43" s="238"/>
      <c r="F43" s="238"/>
      <c r="G43" s="238"/>
      <c r="H43" s="238"/>
      <c r="I43" s="238"/>
    </row>
    <row r="44" spans="1:9" x14ac:dyDescent="0.2">
      <c r="A44" s="726" t="s">
        <v>889</v>
      </c>
      <c r="B44" s="735">
        <v>2.7</v>
      </c>
      <c r="C44" s="726" t="s">
        <v>890</v>
      </c>
      <c r="D44" s="306"/>
      <c r="E44" s="307"/>
      <c r="F44" s="307"/>
      <c r="G44" s="238"/>
      <c r="H44" s="238"/>
      <c r="I44" s="238"/>
    </row>
    <row r="45" spans="1:9" x14ac:dyDescent="0.2">
      <c r="A45" s="723" t="s">
        <v>1801</v>
      </c>
      <c r="C45" s="723" t="s">
        <v>1802</v>
      </c>
      <c r="D45" s="237"/>
      <c r="E45" s="238"/>
      <c r="F45" s="238"/>
      <c r="G45" s="238"/>
      <c r="H45" s="238"/>
      <c r="I45" s="238"/>
    </row>
    <row r="46" spans="1:9" x14ac:dyDescent="0.2">
      <c r="A46" s="726" t="s">
        <v>803</v>
      </c>
      <c r="B46" s="183"/>
      <c r="C46" s="726" t="s">
        <v>582</v>
      </c>
    </row>
    <row r="47" spans="1:9" x14ac:dyDescent="0.2">
      <c r="A47" s="736" t="s">
        <v>1790</v>
      </c>
      <c r="B47" s="737"/>
      <c r="C47" s="736" t="s">
        <v>583</v>
      </c>
    </row>
  </sheetData>
  <mergeCells count="2">
    <mergeCell ref="A3:C3"/>
    <mergeCell ref="A4:C4"/>
  </mergeCells>
  <printOptions horizontalCentered="1"/>
  <pageMargins left="0.39370078740157483" right="0.39370078740157483" top="0.34" bottom="0.3" header="0.27" footer="0.3"/>
  <pageSetup paperSize="9" scale="83"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0"/>
  <sheetViews>
    <sheetView view="pageBreakPreview" topLeftCell="B1" zoomScale="85" zoomScaleNormal="85" zoomScaleSheetLayoutView="85" workbookViewId="0">
      <selection activeCell="F16" sqref="F16"/>
    </sheetView>
  </sheetViews>
  <sheetFormatPr defaultRowHeight="11.25" x14ac:dyDescent="0.2"/>
  <cols>
    <col min="1" max="1" width="24.140625" style="384" customWidth="1"/>
    <col min="2" max="4" width="11.85546875" style="384" customWidth="1"/>
    <col min="5" max="8" width="17.42578125" style="384" customWidth="1"/>
    <col min="9" max="9" width="24.140625" style="384" customWidth="1"/>
    <col min="10" max="255" width="9.140625" style="384"/>
    <col min="256" max="256" width="29.28515625" style="384" customWidth="1"/>
    <col min="257" max="257" width="11.42578125" style="384" customWidth="1"/>
    <col min="258" max="258" width="11.5703125" style="384" customWidth="1"/>
    <col min="259" max="259" width="14.140625" style="384" customWidth="1"/>
    <col min="260" max="260" width="18.140625" style="384" customWidth="1"/>
    <col min="261" max="261" width="17.85546875" style="384" customWidth="1"/>
    <col min="262" max="262" width="14.140625" style="384" customWidth="1"/>
    <col min="263" max="263" width="17.85546875" style="384" customWidth="1"/>
    <col min="264" max="264" width="31" style="384" customWidth="1"/>
    <col min="265" max="511" width="9.140625" style="384"/>
    <col min="512" max="512" width="29.28515625" style="384" customWidth="1"/>
    <col min="513" max="513" width="11.42578125" style="384" customWidth="1"/>
    <col min="514" max="514" width="11.5703125" style="384" customWidth="1"/>
    <col min="515" max="515" width="14.140625" style="384" customWidth="1"/>
    <col min="516" max="516" width="18.140625" style="384" customWidth="1"/>
    <col min="517" max="517" width="17.85546875" style="384" customWidth="1"/>
    <col min="518" max="518" width="14.140625" style="384" customWidth="1"/>
    <col min="519" max="519" width="17.85546875" style="384" customWidth="1"/>
    <col min="520" max="520" width="31" style="384" customWidth="1"/>
    <col min="521" max="767" width="9.140625" style="384"/>
    <col min="768" max="768" width="29.28515625" style="384" customWidth="1"/>
    <col min="769" max="769" width="11.42578125" style="384" customWidth="1"/>
    <col min="770" max="770" width="11.5703125" style="384" customWidth="1"/>
    <col min="771" max="771" width="14.140625" style="384" customWidth="1"/>
    <col min="772" max="772" width="18.140625" style="384" customWidth="1"/>
    <col min="773" max="773" width="17.85546875" style="384" customWidth="1"/>
    <col min="774" max="774" width="14.140625" style="384" customWidth="1"/>
    <col min="775" max="775" width="17.85546875" style="384" customWidth="1"/>
    <col min="776" max="776" width="31" style="384" customWidth="1"/>
    <col min="777" max="1023" width="9.140625" style="384"/>
    <col min="1024" max="1024" width="29.28515625" style="384" customWidth="1"/>
    <col min="1025" max="1025" width="11.42578125" style="384" customWidth="1"/>
    <col min="1026" max="1026" width="11.5703125" style="384" customWidth="1"/>
    <col min="1027" max="1027" width="14.140625" style="384" customWidth="1"/>
    <col min="1028" max="1028" width="18.140625" style="384" customWidth="1"/>
    <col min="1029" max="1029" width="17.85546875" style="384" customWidth="1"/>
    <col min="1030" max="1030" width="14.140625" style="384" customWidth="1"/>
    <col min="1031" max="1031" width="17.85546875" style="384" customWidth="1"/>
    <col min="1032" max="1032" width="31" style="384" customWidth="1"/>
    <col min="1033" max="1279" width="9.140625" style="384"/>
    <col min="1280" max="1280" width="29.28515625" style="384" customWidth="1"/>
    <col min="1281" max="1281" width="11.42578125" style="384" customWidth="1"/>
    <col min="1282" max="1282" width="11.5703125" style="384" customWidth="1"/>
    <col min="1283" max="1283" width="14.140625" style="384" customWidth="1"/>
    <col min="1284" max="1284" width="18.140625" style="384" customWidth="1"/>
    <col min="1285" max="1285" width="17.85546875" style="384" customWidth="1"/>
    <col min="1286" max="1286" width="14.140625" style="384" customWidth="1"/>
    <col min="1287" max="1287" width="17.85546875" style="384" customWidth="1"/>
    <col min="1288" max="1288" width="31" style="384" customWidth="1"/>
    <col min="1289" max="1535" width="9.140625" style="384"/>
    <col min="1536" max="1536" width="29.28515625" style="384" customWidth="1"/>
    <col min="1537" max="1537" width="11.42578125" style="384" customWidth="1"/>
    <col min="1538" max="1538" width="11.5703125" style="384" customWidth="1"/>
    <col min="1539" max="1539" width="14.140625" style="384" customWidth="1"/>
    <col min="1540" max="1540" width="18.140625" style="384" customWidth="1"/>
    <col min="1541" max="1541" width="17.85546875" style="384" customWidth="1"/>
    <col min="1542" max="1542" width="14.140625" style="384" customWidth="1"/>
    <col min="1543" max="1543" width="17.85546875" style="384" customWidth="1"/>
    <col min="1544" max="1544" width="31" style="384" customWidth="1"/>
    <col min="1545" max="1791" width="9.140625" style="384"/>
    <col min="1792" max="1792" width="29.28515625" style="384" customWidth="1"/>
    <col min="1793" max="1793" width="11.42578125" style="384" customWidth="1"/>
    <col min="1794" max="1794" width="11.5703125" style="384" customWidth="1"/>
    <col min="1795" max="1795" width="14.140625" style="384" customWidth="1"/>
    <col min="1796" max="1796" width="18.140625" style="384" customWidth="1"/>
    <col min="1797" max="1797" width="17.85546875" style="384" customWidth="1"/>
    <col min="1798" max="1798" width="14.140625" style="384" customWidth="1"/>
    <col min="1799" max="1799" width="17.85546875" style="384" customWidth="1"/>
    <col min="1800" max="1800" width="31" style="384" customWidth="1"/>
    <col min="1801" max="2047" width="9.140625" style="384"/>
    <col min="2048" max="2048" width="29.28515625" style="384" customWidth="1"/>
    <col min="2049" max="2049" width="11.42578125" style="384" customWidth="1"/>
    <col min="2050" max="2050" width="11.5703125" style="384" customWidth="1"/>
    <col min="2051" max="2051" width="14.140625" style="384" customWidth="1"/>
    <col min="2052" max="2052" width="18.140625" style="384" customWidth="1"/>
    <col min="2053" max="2053" width="17.85546875" style="384" customWidth="1"/>
    <col min="2054" max="2054" width="14.140625" style="384" customWidth="1"/>
    <col min="2055" max="2055" width="17.85546875" style="384" customWidth="1"/>
    <col min="2056" max="2056" width="31" style="384" customWidth="1"/>
    <col min="2057" max="2303" width="9.140625" style="384"/>
    <col min="2304" max="2304" width="29.28515625" style="384" customWidth="1"/>
    <col min="2305" max="2305" width="11.42578125" style="384" customWidth="1"/>
    <col min="2306" max="2306" width="11.5703125" style="384" customWidth="1"/>
    <col min="2307" max="2307" width="14.140625" style="384" customWidth="1"/>
    <col min="2308" max="2308" width="18.140625" style="384" customWidth="1"/>
    <col min="2309" max="2309" width="17.85546875" style="384" customWidth="1"/>
    <col min="2310" max="2310" width="14.140625" style="384" customWidth="1"/>
    <col min="2311" max="2311" width="17.85546875" style="384" customWidth="1"/>
    <col min="2312" max="2312" width="31" style="384" customWidth="1"/>
    <col min="2313" max="2559" width="9.140625" style="384"/>
    <col min="2560" max="2560" width="29.28515625" style="384" customWidth="1"/>
    <col min="2561" max="2561" width="11.42578125" style="384" customWidth="1"/>
    <col min="2562" max="2562" width="11.5703125" style="384" customWidth="1"/>
    <col min="2563" max="2563" width="14.140625" style="384" customWidth="1"/>
    <col min="2564" max="2564" width="18.140625" style="384" customWidth="1"/>
    <col min="2565" max="2565" width="17.85546875" style="384" customWidth="1"/>
    <col min="2566" max="2566" width="14.140625" style="384" customWidth="1"/>
    <col min="2567" max="2567" width="17.85546875" style="384" customWidth="1"/>
    <col min="2568" max="2568" width="31" style="384" customWidth="1"/>
    <col min="2569" max="2815" width="9.140625" style="384"/>
    <col min="2816" max="2816" width="29.28515625" style="384" customWidth="1"/>
    <col min="2817" max="2817" width="11.42578125" style="384" customWidth="1"/>
    <col min="2818" max="2818" width="11.5703125" style="384" customWidth="1"/>
    <col min="2819" max="2819" width="14.140625" style="384" customWidth="1"/>
    <col min="2820" max="2820" width="18.140625" style="384" customWidth="1"/>
    <col min="2821" max="2821" width="17.85546875" style="384" customWidth="1"/>
    <col min="2822" max="2822" width="14.140625" style="384" customWidth="1"/>
    <col min="2823" max="2823" width="17.85546875" style="384" customWidth="1"/>
    <col min="2824" max="2824" width="31" style="384" customWidth="1"/>
    <col min="2825" max="3071" width="9.140625" style="384"/>
    <col min="3072" max="3072" width="29.28515625" style="384" customWidth="1"/>
    <col min="3073" max="3073" width="11.42578125" style="384" customWidth="1"/>
    <col min="3074" max="3074" width="11.5703125" style="384" customWidth="1"/>
    <col min="3075" max="3075" width="14.140625" style="384" customWidth="1"/>
    <col min="3076" max="3076" width="18.140625" style="384" customWidth="1"/>
    <col min="3077" max="3077" width="17.85546875" style="384" customWidth="1"/>
    <col min="3078" max="3078" width="14.140625" style="384" customWidth="1"/>
    <col min="3079" max="3079" width="17.85546875" style="384" customWidth="1"/>
    <col min="3080" max="3080" width="31" style="384" customWidth="1"/>
    <col min="3081" max="3327" width="9.140625" style="384"/>
    <col min="3328" max="3328" width="29.28515625" style="384" customWidth="1"/>
    <col min="3329" max="3329" width="11.42578125" style="384" customWidth="1"/>
    <col min="3330" max="3330" width="11.5703125" style="384" customWidth="1"/>
    <col min="3331" max="3331" width="14.140625" style="384" customWidth="1"/>
    <col min="3332" max="3332" width="18.140625" style="384" customWidth="1"/>
    <col min="3333" max="3333" width="17.85546875" style="384" customWidth="1"/>
    <col min="3334" max="3334" width="14.140625" style="384" customWidth="1"/>
    <col min="3335" max="3335" width="17.85546875" style="384" customWidth="1"/>
    <col min="3336" max="3336" width="31" style="384" customWidth="1"/>
    <col min="3337" max="3583" width="9.140625" style="384"/>
    <col min="3584" max="3584" width="29.28515625" style="384" customWidth="1"/>
    <col min="3585" max="3585" width="11.42578125" style="384" customWidth="1"/>
    <col min="3586" max="3586" width="11.5703125" style="384" customWidth="1"/>
    <col min="3587" max="3587" width="14.140625" style="384" customWidth="1"/>
    <col min="3588" max="3588" width="18.140625" style="384" customWidth="1"/>
    <col min="3589" max="3589" width="17.85546875" style="384" customWidth="1"/>
    <col min="3590" max="3590" width="14.140625" style="384" customWidth="1"/>
    <col min="3591" max="3591" width="17.85546875" style="384" customWidth="1"/>
    <col min="3592" max="3592" width="31" style="384" customWidth="1"/>
    <col min="3593" max="3839" width="9.140625" style="384"/>
    <col min="3840" max="3840" width="29.28515625" style="384" customWidth="1"/>
    <col min="3841" max="3841" width="11.42578125" style="384" customWidth="1"/>
    <col min="3842" max="3842" width="11.5703125" style="384" customWidth="1"/>
    <col min="3843" max="3843" width="14.140625" style="384" customWidth="1"/>
    <col min="3844" max="3844" width="18.140625" style="384" customWidth="1"/>
    <col min="3845" max="3845" width="17.85546875" style="384" customWidth="1"/>
    <col min="3846" max="3846" width="14.140625" style="384" customWidth="1"/>
    <col min="3847" max="3847" width="17.85546875" style="384" customWidth="1"/>
    <col min="3848" max="3848" width="31" style="384" customWidth="1"/>
    <col min="3849" max="4095" width="9.140625" style="384"/>
    <col min="4096" max="4096" width="29.28515625" style="384" customWidth="1"/>
    <col min="4097" max="4097" width="11.42578125" style="384" customWidth="1"/>
    <col min="4098" max="4098" width="11.5703125" style="384" customWidth="1"/>
    <col min="4099" max="4099" width="14.140625" style="384" customWidth="1"/>
    <col min="4100" max="4100" width="18.140625" style="384" customWidth="1"/>
    <col min="4101" max="4101" width="17.85546875" style="384" customWidth="1"/>
    <col min="4102" max="4102" width="14.140625" style="384" customWidth="1"/>
    <col min="4103" max="4103" width="17.85546875" style="384" customWidth="1"/>
    <col min="4104" max="4104" width="31" style="384" customWidth="1"/>
    <col min="4105" max="4351" width="9.140625" style="384"/>
    <col min="4352" max="4352" width="29.28515625" style="384" customWidth="1"/>
    <col min="4353" max="4353" width="11.42578125" style="384" customWidth="1"/>
    <col min="4354" max="4354" width="11.5703125" style="384" customWidth="1"/>
    <col min="4355" max="4355" width="14.140625" style="384" customWidth="1"/>
    <col min="4356" max="4356" width="18.140625" style="384" customWidth="1"/>
    <col min="4357" max="4357" width="17.85546875" style="384" customWidth="1"/>
    <col min="4358" max="4358" width="14.140625" style="384" customWidth="1"/>
    <col min="4359" max="4359" width="17.85546875" style="384" customWidth="1"/>
    <col min="4360" max="4360" width="31" style="384" customWidth="1"/>
    <col min="4361" max="4607" width="9.140625" style="384"/>
    <col min="4608" max="4608" width="29.28515625" style="384" customWidth="1"/>
    <col min="4609" max="4609" width="11.42578125" style="384" customWidth="1"/>
    <col min="4610" max="4610" width="11.5703125" style="384" customWidth="1"/>
    <col min="4611" max="4611" width="14.140625" style="384" customWidth="1"/>
    <col min="4612" max="4612" width="18.140625" style="384" customWidth="1"/>
    <col min="4613" max="4613" width="17.85546875" style="384" customWidth="1"/>
    <col min="4614" max="4614" width="14.140625" style="384" customWidth="1"/>
    <col min="4615" max="4615" width="17.85546875" style="384" customWidth="1"/>
    <col min="4616" max="4616" width="31" style="384" customWidth="1"/>
    <col min="4617" max="4863" width="9.140625" style="384"/>
    <col min="4864" max="4864" width="29.28515625" style="384" customWidth="1"/>
    <col min="4865" max="4865" width="11.42578125" style="384" customWidth="1"/>
    <col min="4866" max="4866" width="11.5703125" style="384" customWidth="1"/>
    <col min="4867" max="4867" width="14.140625" style="384" customWidth="1"/>
    <col min="4868" max="4868" width="18.140625" style="384" customWidth="1"/>
    <col min="4869" max="4869" width="17.85546875" style="384" customWidth="1"/>
    <col min="4870" max="4870" width="14.140625" style="384" customWidth="1"/>
    <col min="4871" max="4871" width="17.85546875" style="384" customWidth="1"/>
    <col min="4872" max="4872" width="31" style="384" customWidth="1"/>
    <col min="4873" max="5119" width="9.140625" style="384"/>
    <col min="5120" max="5120" width="29.28515625" style="384" customWidth="1"/>
    <col min="5121" max="5121" width="11.42578125" style="384" customWidth="1"/>
    <col min="5122" max="5122" width="11.5703125" style="384" customWidth="1"/>
    <col min="5123" max="5123" width="14.140625" style="384" customWidth="1"/>
    <col min="5124" max="5124" width="18.140625" style="384" customWidth="1"/>
    <col min="5125" max="5125" width="17.85546875" style="384" customWidth="1"/>
    <col min="5126" max="5126" width="14.140625" style="384" customWidth="1"/>
    <col min="5127" max="5127" width="17.85546875" style="384" customWidth="1"/>
    <col min="5128" max="5128" width="31" style="384" customWidth="1"/>
    <col min="5129" max="5375" width="9.140625" style="384"/>
    <col min="5376" max="5376" width="29.28515625" style="384" customWidth="1"/>
    <col min="5377" max="5377" width="11.42578125" style="384" customWidth="1"/>
    <col min="5378" max="5378" width="11.5703125" style="384" customWidth="1"/>
    <col min="5379" max="5379" width="14.140625" style="384" customWidth="1"/>
    <col min="5380" max="5380" width="18.140625" style="384" customWidth="1"/>
    <col min="5381" max="5381" width="17.85546875" style="384" customWidth="1"/>
    <col min="5382" max="5382" width="14.140625" style="384" customWidth="1"/>
    <col min="5383" max="5383" width="17.85546875" style="384" customWidth="1"/>
    <col min="5384" max="5384" width="31" style="384" customWidth="1"/>
    <col min="5385" max="5631" width="9.140625" style="384"/>
    <col min="5632" max="5632" width="29.28515625" style="384" customWidth="1"/>
    <col min="5633" max="5633" width="11.42578125" style="384" customWidth="1"/>
    <col min="5634" max="5634" width="11.5703125" style="384" customWidth="1"/>
    <col min="5635" max="5635" width="14.140625" style="384" customWidth="1"/>
    <col min="5636" max="5636" width="18.140625" style="384" customWidth="1"/>
    <col min="5637" max="5637" width="17.85546875" style="384" customWidth="1"/>
    <col min="5638" max="5638" width="14.140625" style="384" customWidth="1"/>
    <col min="5639" max="5639" width="17.85546875" style="384" customWidth="1"/>
    <col min="5640" max="5640" width="31" style="384" customWidth="1"/>
    <col min="5641" max="5887" width="9.140625" style="384"/>
    <col min="5888" max="5888" width="29.28515625" style="384" customWidth="1"/>
    <col min="5889" max="5889" width="11.42578125" style="384" customWidth="1"/>
    <col min="5890" max="5890" width="11.5703125" style="384" customWidth="1"/>
    <col min="5891" max="5891" width="14.140625" style="384" customWidth="1"/>
    <col min="5892" max="5892" width="18.140625" style="384" customWidth="1"/>
    <col min="5893" max="5893" width="17.85546875" style="384" customWidth="1"/>
    <col min="5894" max="5894" width="14.140625" style="384" customWidth="1"/>
    <col min="5895" max="5895" width="17.85546875" style="384" customWidth="1"/>
    <col min="5896" max="5896" width="31" style="384" customWidth="1"/>
    <col min="5897" max="6143" width="9.140625" style="384"/>
    <col min="6144" max="6144" width="29.28515625" style="384" customWidth="1"/>
    <col min="6145" max="6145" width="11.42578125" style="384" customWidth="1"/>
    <col min="6146" max="6146" width="11.5703125" style="384" customWidth="1"/>
    <col min="6147" max="6147" width="14.140625" style="384" customWidth="1"/>
    <col min="6148" max="6148" width="18.140625" style="384" customWidth="1"/>
    <col min="6149" max="6149" width="17.85546875" style="384" customWidth="1"/>
    <col min="6150" max="6150" width="14.140625" style="384" customWidth="1"/>
    <col min="6151" max="6151" width="17.85546875" style="384" customWidth="1"/>
    <col min="6152" max="6152" width="31" style="384" customWidth="1"/>
    <col min="6153" max="6399" width="9.140625" style="384"/>
    <col min="6400" max="6400" width="29.28515625" style="384" customWidth="1"/>
    <col min="6401" max="6401" width="11.42578125" style="384" customWidth="1"/>
    <col min="6402" max="6402" width="11.5703125" style="384" customWidth="1"/>
    <col min="6403" max="6403" width="14.140625" style="384" customWidth="1"/>
    <col min="6404" max="6404" width="18.140625" style="384" customWidth="1"/>
    <col min="6405" max="6405" width="17.85546875" style="384" customWidth="1"/>
    <col min="6406" max="6406" width="14.140625" style="384" customWidth="1"/>
    <col min="6407" max="6407" width="17.85546875" style="384" customWidth="1"/>
    <col min="6408" max="6408" width="31" style="384" customWidth="1"/>
    <col min="6409" max="6655" width="9.140625" style="384"/>
    <col min="6656" max="6656" width="29.28515625" style="384" customWidth="1"/>
    <col min="6657" max="6657" width="11.42578125" style="384" customWidth="1"/>
    <col min="6658" max="6658" width="11.5703125" style="384" customWidth="1"/>
    <col min="6659" max="6659" width="14.140625" style="384" customWidth="1"/>
    <col min="6660" max="6660" width="18.140625" style="384" customWidth="1"/>
    <col min="6661" max="6661" width="17.85546875" style="384" customWidth="1"/>
    <col min="6662" max="6662" width="14.140625" style="384" customWidth="1"/>
    <col min="6663" max="6663" width="17.85546875" style="384" customWidth="1"/>
    <col min="6664" max="6664" width="31" style="384" customWidth="1"/>
    <col min="6665" max="6911" width="9.140625" style="384"/>
    <col min="6912" max="6912" width="29.28515625" style="384" customWidth="1"/>
    <col min="6913" max="6913" width="11.42578125" style="384" customWidth="1"/>
    <col min="6914" max="6914" width="11.5703125" style="384" customWidth="1"/>
    <col min="6915" max="6915" width="14.140625" style="384" customWidth="1"/>
    <col min="6916" max="6916" width="18.140625" style="384" customWidth="1"/>
    <col min="6917" max="6917" width="17.85546875" style="384" customWidth="1"/>
    <col min="6918" max="6918" width="14.140625" style="384" customWidth="1"/>
    <col min="6919" max="6919" width="17.85546875" style="384" customWidth="1"/>
    <col min="6920" max="6920" width="31" style="384" customWidth="1"/>
    <col min="6921" max="7167" width="9.140625" style="384"/>
    <col min="7168" max="7168" width="29.28515625" style="384" customWidth="1"/>
    <col min="7169" max="7169" width="11.42578125" style="384" customWidth="1"/>
    <col min="7170" max="7170" width="11.5703125" style="384" customWidth="1"/>
    <col min="7171" max="7171" width="14.140625" style="384" customWidth="1"/>
    <col min="7172" max="7172" width="18.140625" style="384" customWidth="1"/>
    <col min="7173" max="7173" width="17.85546875" style="384" customWidth="1"/>
    <col min="7174" max="7174" width="14.140625" style="384" customWidth="1"/>
    <col min="7175" max="7175" width="17.85546875" style="384" customWidth="1"/>
    <col min="7176" max="7176" width="31" style="384" customWidth="1"/>
    <col min="7177" max="7423" width="9.140625" style="384"/>
    <col min="7424" max="7424" width="29.28515625" style="384" customWidth="1"/>
    <col min="7425" max="7425" width="11.42578125" style="384" customWidth="1"/>
    <col min="7426" max="7426" width="11.5703125" style="384" customWidth="1"/>
    <col min="7427" max="7427" width="14.140625" style="384" customWidth="1"/>
    <col min="7428" max="7428" width="18.140625" style="384" customWidth="1"/>
    <col min="7429" max="7429" width="17.85546875" style="384" customWidth="1"/>
    <col min="7430" max="7430" width="14.140625" style="384" customWidth="1"/>
    <col min="7431" max="7431" width="17.85546875" style="384" customWidth="1"/>
    <col min="7432" max="7432" width="31" style="384" customWidth="1"/>
    <col min="7433" max="7679" width="9.140625" style="384"/>
    <col min="7680" max="7680" width="29.28515625" style="384" customWidth="1"/>
    <col min="7681" max="7681" width="11.42578125" style="384" customWidth="1"/>
    <col min="7682" max="7682" width="11.5703125" style="384" customWidth="1"/>
    <col min="7683" max="7683" width="14.140625" style="384" customWidth="1"/>
    <col min="7684" max="7684" width="18.140625" style="384" customWidth="1"/>
    <col min="7685" max="7685" width="17.85546875" style="384" customWidth="1"/>
    <col min="7686" max="7686" width="14.140625" style="384" customWidth="1"/>
    <col min="7687" max="7687" width="17.85546875" style="384" customWidth="1"/>
    <col min="7688" max="7688" width="31" style="384" customWidth="1"/>
    <col min="7689" max="7935" width="9.140625" style="384"/>
    <col min="7936" max="7936" width="29.28515625" style="384" customWidth="1"/>
    <col min="7937" max="7937" width="11.42578125" style="384" customWidth="1"/>
    <col min="7938" max="7938" width="11.5703125" style="384" customWidth="1"/>
    <col min="7939" max="7939" width="14.140625" style="384" customWidth="1"/>
    <col min="7940" max="7940" width="18.140625" style="384" customWidth="1"/>
    <col min="7941" max="7941" width="17.85546875" style="384" customWidth="1"/>
    <col min="7942" max="7942" width="14.140625" style="384" customWidth="1"/>
    <col min="7943" max="7943" width="17.85546875" style="384" customWidth="1"/>
    <col min="7944" max="7944" width="31" style="384" customWidth="1"/>
    <col min="7945" max="8191" width="9.140625" style="384"/>
    <col min="8192" max="8192" width="29.28515625" style="384" customWidth="1"/>
    <col min="8193" max="8193" width="11.42578125" style="384" customWidth="1"/>
    <col min="8194" max="8194" width="11.5703125" style="384" customWidth="1"/>
    <col min="8195" max="8195" width="14.140625" style="384" customWidth="1"/>
    <col min="8196" max="8196" width="18.140625" style="384" customWidth="1"/>
    <col min="8197" max="8197" width="17.85546875" style="384" customWidth="1"/>
    <col min="8198" max="8198" width="14.140625" style="384" customWidth="1"/>
    <col min="8199" max="8199" width="17.85546875" style="384" customWidth="1"/>
    <col min="8200" max="8200" width="31" style="384" customWidth="1"/>
    <col min="8201" max="8447" width="9.140625" style="384"/>
    <col min="8448" max="8448" width="29.28515625" style="384" customWidth="1"/>
    <col min="8449" max="8449" width="11.42578125" style="384" customWidth="1"/>
    <col min="8450" max="8450" width="11.5703125" style="384" customWidth="1"/>
    <col min="8451" max="8451" width="14.140625" style="384" customWidth="1"/>
    <col min="8452" max="8452" width="18.140625" style="384" customWidth="1"/>
    <col min="8453" max="8453" width="17.85546875" style="384" customWidth="1"/>
    <col min="8454" max="8454" width="14.140625" style="384" customWidth="1"/>
    <col min="8455" max="8455" width="17.85546875" style="384" customWidth="1"/>
    <col min="8456" max="8456" width="31" style="384" customWidth="1"/>
    <col min="8457" max="8703" width="9.140625" style="384"/>
    <col min="8704" max="8704" width="29.28515625" style="384" customWidth="1"/>
    <col min="8705" max="8705" width="11.42578125" style="384" customWidth="1"/>
    <col min="8706" max="8706" width="11.5703125" style="384" customWidth="1"/>
    <col min="8707" max="8707" width="14.140625" style="384" customWidth="1"/>
    <col min="8708" max="8708" width="18.140625" style="384" customWidth="1"/>
    <col min="8709" max="8709" width="17.85546875" style="384" customWidth="1"/>
    <col min="8710" max="8710" width="14.140625" style="384" customWidth="1"/>
    <col min="8711" max="8711" width="17.85546875" style="384" customWidth="1"/>
    <col min="8712" max="8712" width="31" style="384" customWidth="1"/>
    <col min="8713" max="8959" width="9.140625" style="384"/>
    <col min="8960" max="8960" width="29.28515625" style="384" customWidth="1"/>
    <col min="8961" max="8961" width="11.42578125" style="384" customWidth="1"/>
    <col min="8962" max="8962" width="11.5703125" style="384" customWidth="1"/>
    <col min="8963" max="8963" width="14.140625" style="384" customWidth="1"/>
    <col min="8964" max="8964" width="18.140625" style="384" customWidth="1"/>
    <col min="8965" max="8965" width="17.85546875" style="384" customWidth="1"/>
    <col min="8966" max="8966" width="14.140625" style="384" customWidth="1"/>
    <col min="8967" max="8967" width="17.85546875" style="384" customWidth="1"/>
    <col min="8968" max="8968" width="31" style="384" customWidth="1"/>
    <col min="8969" max="9215" width="9.140625" style="384"/>
    <col min="9216" max="9216" width="29.28515625" style="384" customWidth="1"/>
    <col min="9217" max="9217" width="11.42578125" style="384" customWidth="1"/>
    <col min="9218" max="9218" width="11.5703125" style="384" customWidth="1"/>
    <col min="9219" max="9219" width="14.140625" style="384" customWidth="1"/>
    <col min="9220" max="9220" width="18.140625" style="384" customWidth="1"/>
    <col min="9221" max="9221" width="17.85546875" style="384" customWidth="1"/>
    <col min="9222" max="9222" width="14.140625" style="384" customWidth="1"/>
    <col min="9223" max="9223" width="17.85546875" style="384" customWidth="1"/>
    <col min="9224" max="9224" width="31" style="384" customWidth="1"/>
    <col min="9225" max="9471" width="9.140625" style="384"/>
    <col min="9472" max="9472" width="29.28515625" style="384" customWidth="1"/>
    <col min="9473" max="9473" width="11.42578125" style="384" customWidth="1"/>
    <col min="9474" max="9474" width="11.5703125" style="384" customWidth="1"/>
    <col min="9475" max="9475" width="14.140625" style="384" customWidth="1"/>
    <col min="9476" max="9476" width="18.140625" style="384" customWidth="1"/>
    <col min="9477" max="9477" width="17.85546875" style="384" customWidth="1"/>
    <col min="9478" max="9478" width="14.140625" style="384" customWidth="1"/>
    <col min="9479" max="9479" width="17.85546875" style="384" customWidth="1"/>
    <col min="9480" max="9480" width="31" style="384" customWidth="1"/>
    <col min="9481" max="9727" width="9.140625" style="384"/>
    <col min="9728" max="9728" width="29.28515625" style="384" customWidth="1"/>
    <col min="9729" max="9729" width="11.42578125" style="384" customWidth="1"/>
    <col min="9730" max="9730" width="11.5703125" style="384" customWidth="1"/>
    <col min="9731" max="9731" width="14.140625" style="384" customWidth="1"/>
    <col min="9732" max="9732" width="18.140625" style="384" customWidth="1"/>
    <col min="9733" max="9733" width="17.85546875" style="384" customWidth="1"/>
    <col min="9734" max="9734" width="14.140625" style="384" customWidth="1"/>
    <col min="9735" max="9735" width="17.85546875" style="384" customWidth="1"/>
    <col min="9736" max="9736" width="31" style="384" customWidth="1"/>
    <col min="9737" max="9983" width="9.140625" style="384"/>
    <col min="9984" max="9984" width="29.28515625" style="384" customWidth="1"/>
    <col min="9985" max="9985" width="11.42578125" style="384" customWidth="1"/>
    <col min="9986" max="9986" width="11.5703125" style="384" customWidth="1"/>
    <col min="9987" max="9987" width="14.140625" style="384" customWidth="1"/>
    <col min="9988" max="9988" width="18.140625" style="384" customWidth="1"/>
    <col min="9989" max="9989" width="17.85546875" style="384" customWidth="1"/>
    <col min="9990" max="9990" width="14.140625" style="384" customWidth="1"/>
    <col min="9991" max="9991" width="17.85546875" style="384" customWidth="1"/>
    <col min="9992" max="9992" width="31" style="384" customWidth="1"/>
    <col min="9993" max="10239" width="9.140625" style="384"/>
    <col min="10240" max="10240" width="29.28515625" style="384" customWidth="1"/>
    <col min="10241" max="10241" width="11.42578125" style="384" customWidth="1"/>
    <col min="10242" max="10242" width="11.5703125" style="384" customWidth="1"/>
    <col min="10243" max="10243" width="14.140625" style="384" customWidth="1"/>
    <col min="10244" max="10244" width="18.140625" style="384" customWidth="1"/>
    <col min="10245" max="10245" width="17.85546875" style="384" customWidth="1"/>
    <col min="10246" max="10246" width="14.140625" style="384" customWidth="1"/>
    <col min="10247" max="10247" width="17.85546875" style="384" customWidth="1"/>
    <col min="10248" max="10248" width="31" style="384" customWidth="1"/>
    <col min="10249" max="10495" width="9.140625" style="384"/>
    <col min="10496" max="10496" width="29.28515625" style="384" customWidth="1"/>
    <col min="10497" max="10497" width="11.42578125" style="384" customWidth="1"/>
    <col min="10498" max="10498" width="11.5703125" style="384" customWidth="1"/>
    <col min="10499" max="10499" width="14.140625" style="384" customWidth="1"/>
    <col min="10500" max="10500" width="18.140625" style="384" customWidth="1"/>
    <col min="10501" max="10501" width="17.85546875" style="384" customWidth="1"/>
    <col min="10502" max="10502" width="14.140625" style="384" customWidth="1"/>
    <col min="10503" max="10503" width="17.85546875" style="384" customWidth="1"/>
    <col min="10504" max="10504" width="31" style="384" customWidth="1"/>
    <col min="10505" max="10751" width="9.140625" style="384"/>
    <col min="10752" max="10752" width="29.28515625" style="384" customWidth="1"/>
    <col min="10753" max="10753" width="11.42578125" style="384" customWidth="1"/>
    <col min="10754" max="10754" width="11.5703125" style="384" customWidth="1"/>
    <col min="10755" max="10755" width="14.140625" style="384" customWidth="1"/>
    <col min="10756" max="10756" width="18.140625" style="384" customWidth="1"/>
    <col min="10757" max="10757" width="17.85546875" style="384" customWidth="1"/>
    <col min="10758" max="10758" width="14.140625" style="384" customWidth="1"/>
    <col min="10759" max="10759" width="17.85546875" style="384" customWidth="1"/>
    <col min="10760" max="10760" width="31" style="384" customWidth="1"/>
    <col min="10761" max="11007" width="9.140625" style="384"/>
    <col min="11008" max="11008" width="29.28515625" style="384" customWidth="1"/>
    <col min="11009" max="11009" width="11.42578125" style="384" customWidth="1"/>
    <col min="11010" max="11010" width="11.5703125" style="384" customWidth="1"/>
    <col min="11011" max="11011" width="14.140625" style="384" customWidth="1"/>
    <col min="11012" max="11012" width="18.140625" style="384" customWidth="1"/>
    <col min="11013" max="11013" width="17.85546875" style="384" customWidth="1"/>
    <col min="11014" max="11014" width="14.140625" style="384" customWidth="1"/>
    <col min="11015" max="11015" width="17.85546875" style="384" customWidth="1"/>
    <col min="11016" max="11016" width="31" style="384" customWidth="1"/>
    <col min="11017" max="11263" width="9.140625" style="384"/>
    <col min="11264" max="11264" width="29.28515625" style="384" customWidth="1"/>
    <col min="11265" max="11265" width="11.42578125" style="384" customWidth="1"/>
    <col min="11266" max="11266" width="11.5703125" style="384" customWidth="1"/>
    <col min="11267" max="11267" width="14.140625" style="384" customWidth="1"/>
    <col min="11268" max="11268" width="18.140625" style="384" customWidth="1"/>
    <col min="11269" max="11269" width="17.85546875" style="384" customWidth="1"/>
    <col min="11270" max="11270" width="14.140625" style="384" customWidth="1"/>
    <col min="11271" max="11271" width="17.85546875" style="384" customWidth="1"/>
    <col min="11272" max="11272" width="31" style="384" customWidth="1"/>
    <col min="11273" max="11519" width="9.140625" style="384"/>
    <col min="11520" max="11520" width="29.28515625" style="384" customWidth="1"/>
    <col min="11521" max="11521" width="11.42578125" style="384" customWidth="1"/>
    <col min="11522" max="11522" width="11.5703125" style="384" customWidth="1"/>
    <col min="11523" max="11523" width="14.140625" style="384" customWidth="1"/>
    <col min="11524" max="11524" width="18.140625" style="384" customWidth="1"/>
    <col min="11525" max="11525" width="17.85546875" style="384" customWidth="1"/>
    <col min="11526" max="11526" width="14.140625" style="384" customWidth="1"/>
    <col min="11527" max="11527" width="17.85546875" style="384" customWidth="1"/>
    <col min="11528" max="11528" width="31" style="384" customWidth="1"/>
    <col min="11529" max="11775" width="9.140625" style="384"/>
    <col min="11776" max="11776" width="29.28515625" style="384" customWidth="1"/>
    <col min="11777" max="11777" width="11.42578125" style="384" customWidth="1"/>
    <col min="11778" max="11778" width="11.5703125" style="384" customWidth="1"/>
    <col min="11779" max="11779" width="14.140625" style="384" customWidth="1"/>
    <col min="11780" max="11780" width="18.140625" style="384" customWidth="1"/>
    <col min="11781" max="11781" width="17.85546875" style="384" customWidth="1"/>
    <col min="11782" max="11782" width="14.140625" style="384" customWidth="1"/>
    <col min="11783" max="11783" width="17.85546875" style="384" customWidth="1"/>
    <col min="11784" max="11784" width="31" style="384" customWidth="1"/>
    <col min="11785" max="12031" width="9.140625" style="384"/>
    <col min="12032" max="12032" width="29.28515625" style="384" customWidth="1"/>
    <col min="12033" max="12033" width="11.42578125" style="384" customWidth="1"/>
    <col min="12034" max="12034" width="11.5703125" style="384" customWidth="1"/>
    <col min="12035" max="12035" width="14.140625" style="384" customWidth="1"/>
    <col min="12036" max="12036" width="18.140625" style="384" customWidth="1"/>
    <col min="12037" max="12037" width="17.85546875" style="384" customWidth="1"/>
    <col min="12038" max="12038" width="14.140625" style="384" customWidth="1"/>
    <col min="12039" max="12039" width="17.85546875" style="384" customWidth="1"/>
    <col min="12040" max="12040" width="31" style="384" customWidth="1"/>
    <col min="12041" max="12287" width="9.140625" style="384"/>
    <col min="12288" max="12288" width="29.28515625" style="384" customWidth="1"/>
    <col min="12289" max="12289" width="11.42578125" style="384" customWidth="1"/>
    <col min="12290" max="12290" width="11.5703125" style="384" customWidth="1"/>
    <col min="12291" max="12291" width="14.140625" style="384" customWidth="1"/>
    <col min="12292" max="12292" width="18.140625" style="384" customWidth="1"/>
    <col min="12293" max="12293" width="17.85546875" style="384" customWidth="1"/>
    <col min="12294" max="12294" width="14.140625" style="384" customWidth="1"/>
    <col min="12295" max="12295" width="17.85546875" style="384" customWidth="1"/>
    <col min="12296" max="12296" width="31" style="384" customWidth="1"/>
    <col min="12297" max="12543" width="9.140625" style="384"/>
    <col min="12544" max="12544" width="29.28515625" style="384" customWidth="1"/>
    <col min="12545" max="12545" width="11.42578125" style="384" customWidth="1"/>
    <col min="12546" max="12546" width="11.5703125" style="384" customWidth="1"/>
    <col min="12547" max="12547" width="14.140625" style="384" customWidth="1"/>
    <col min="12548" max="12548" width="18.140625" style="384" customWidth="1"/>
    <col min="12549" max="12549" width="17.85546875" style="384" customWidth="1"/>
    <col min="12550" max="12550" width="14.140625" style="384" customWidth="1"/>
    <col min="12551" max="12551" width="17.85546875" style="384" customWidth="1"/>
    <col min="12552" max="12552" width="31" style="384" customWidth="1"/>
    <col min="12553" max="12799" width="9.140625" style="384"/>
    <col min="12800" max="12800" width="29.28515625" style="384" customWidth="1"/>
    <col min="12801" max="12801" width="11.42578125" style="384" customWidth="1"/>
    <col min="12802" max="12802" width="11.5703125" style="384" customWidth="1"/>
    <col min="12803" max="12803" width="14.140625" style="384" customWidth="1"/>
    <col min="12804" max="12804" width="18.140625" style="384" customWidth="1"/>
    <col min="12805" max="12805" width="17.85546875" style="384" customWidth="1"/>
    <col min="12806" max="12806" width="14.140625" style="384" customWidth="1"/>
    <col min="12807" max="12807" width="17.85546875" style="384" customWidth="1"/>
    <col min="12808" max="12808" width="31" style="384" customWidth="1"/>
    <col min="12809" max="13055" width="9.140625" style="384"/>
    <col min="13056" max="13056" width="29.28515625" style="384" customWidth="1"/>
    <col min="13057" max="13057" width="11.42578125" style="384" customWidth="1"/>
    <col min="13058" max="13058" width="11.5703125" style="384" customWidth="1"/>
    <col min="13059" max="13059" width="14.140625" style="384" customWidth="1"/>
    <col min="13060" max="13060" width="18.140625" style="384" customWidth="1"/>
    <col min="13061" max="13061" width="17.85546875" style="384" customWidth="1"/>
    <col min="13062" max="13062" width="14.140625" style="384" customWidth="1"/>
    <col min="13063" max="13063" width="17.85546875" style="384" customWidth="1"/>
    <col min="13064" max="13064" width="31" style="384" customWidth="1"/>
    <col min="13065" max="13311" width="9.140625" style="384"/>
    <col min="13312" max="13312" width="29.28515625" style="384" customWidth="1"/>
    <col min="13313" max="13313" width="11.42578125" style="384" customWidth="1"/>
    <col min="13314" max="13314" width="11.5703125" style="384" customWidth="1"/>
    <col min="13315" max="13315" width="14.140625" style="384" customWidth="1"/>
    <col min="13316" max="13316" width="18.140625" style="384" customWidth="1"/>
    <col min="13317" max="13317" width="17.85546875" style="384" customWidth="1"/>
    <col min="13318" max="13318" width="14.140625" style="384" customWidth="1"/>
    <col min="13319" max="13319" width="17.85546875" style="384" customWidth="1"/>
    <col min="13320" max="13320" width="31" style="384" customWidth="1"/>
    <col min="13321" max="13567" width="9.140625" style="384"/>
    <col min="13568" max="13568" width="29.28515625" style="384" customWidth="1"/>
    <col min="13569" max="13569" width="11.42578125" style="384" customWidth="1"/>
    <col min="13570" max="13570" width="11.5703125" style="384" customWidth="1"/>
    <col min="13571" max="13571" width="14.140625" style="384" customWidth="1"/>
    <col min="13572" max="13572" width="18.140625" style="384" customWidth="1"/>
    <col min="13573" max="13573" width="17.85546875" style="384" customWidth="1"/>
    <col min="13574" max="13574" width="14.140625" style="384" customWidth="1"/>
    <col min="13575" max="13575" width="17.85546875" style="384" customWidth="1"/>
    <col min="13576" max="13576" width="31" style="384" customWidth="1"/>
    <col min="13577" max="13823" width="9.140625" style="384"/>
    <col min="13824" max="13824" width="29.28515625" style="384" customWidth="1"/>
    <col min="13825" max="13825" width="11.42578125" style="384" customWidth="1"/>
    <col min="13826" max="13826" width="11.5703125" style="384" customWidth="1"/>
    <col min="13827" max="13827" width="14.140625" style="384" customWidth="1"/>
    <col min="13828" max="13828" width="18.140625" style="384" customWidth="1"/>
    <col min="13829" max="13829" width="17.85546875" style="384" customWidth="1"/>
    <col min="13830" max="13830" width="14.140625" style="384" customWidth="1"/>
    <col min="13831" max="13831" width="17.85546875" style="384" customWidth="1"/>
    <col min="13832" max="13832" width="31" style="384" customWidth="1"/>
    <col min="13833" max="14079" width="9.140625" style="384"/>
    <col min="14080" max="14080" width="29.28515625" style="384" customWidth="1"/>
    <col min="14081" max="14081" width="11.42578125" style="384" customWidth="1"/>
    <col min="14082" max="14082" width="11.5703125" style="384" customWidth="1"/>
    <col min="14083" max="14083" width="14.140625" style="384" customWidth="1"/>
    <col min="14084" max="14084" width="18.140625" style="384" customWidth="1"/>
    <col min="14085" max="14085" width="17.85546875" style="384" customWidth="1"/>
    <col min="14086" max="14086" width="14.140625" style="384" customWidth="1"/>
    <col min="14087" max="14087" width="17.85546875" style="384" customWidth="1"/>
    <col min="14088" max="14088" width="31" style="384" customWidth="1"/>
    <col min="14089" max="14335" width="9.140625" style="384"/>
    <col min="14336" max="14336" width="29.28515625" style="384" customWidth="1"/>
    <col min="14337" max="14337" width="11.42578125" style="384" customWidth="1"/>
    <col min="14338" max="14338" width="11.5703125" style="384" customWidth="1"/>
    <col min="14339" max="14339" width="14.140625" style="384" customWidth="1"/>
    <col min="14340" max="14340" width="18.140625" style="384" customWidth="1"/>
    <col min="14341" max="14341" width="17.85546875" style="384" customWidth="1"/>
    <col min="14342" max="14342" width="14.140625" style="384" customWidth="1"/>
    <col min="14343" max="14343" width="17.85546875" style="384" customWidth="1"/>
    <col min="14344" max="14344" width="31" style="384" customWidth="1"/>
    <col min="14345" max="14591" width="9.140625" style="384"/>
    <col min="14592" max="14592" width="29.28515625" style="384" customWidth="1"/>
    <col min="14593" max="14593" width="11.42578125" style="384" customWidth="1"/>
    <col min="14594" max="14594" width="11.5703125" style="384" customWidth="1"/>
    <col min="14595" max="14595" width="14.140625" style="384" customWidth="1"/>
    <col min="14596" max="14596" width="18.140625" style="384" customWidth="1"/>
    <col min="14597" max="14597" width="17.85546875" style="384" customWidth="1"/>
    <col min="14598" max="14598" width="14.140625" style="384" customWidth="1"/>
    <col min="14599" max="14599" width="17.85546875" style="384" customWidth="1"/>
    <col min="14600" max="14600" width="31" style="384" customWidth="1"/>
    <col min="14601" max="14847" width="9.140625" style="384"/>
    <col min="14848" max="14848" width="29.28515625" style="384" customWidth="1"/>
    <col min="14849" max="14849" width="11.42578125" style="384" customWidth="1"/>
    <col min="14850" max="14850" width="11.5703125" style="384" customWidth="1"/>
    <col min="14851" max="14851" width="14.140625" style="384" customWidth="1"/>
    <col min="14852" max="14852" width="18.140625" style="384" customWidth="1"/>
    <col min="14853" max="14853" width="17.85546875" style="384" customWidth="1"/>
    <col min="14854" max="14854" width="14.140625" style="384" customWidth="1"/>
    <col min="14855" max="14855" width="17.85546875" style="384" customWidth="1"/>
    <col min="14856" max="14856" width="31" style="384" customWidth="1"/>
    <col min="14857" max="15103" width="9.140625" style="384"/>
    <col min="15104" max="15104" width="29.28515625" style="384" customWidth="1"/>
    <col min="15105" max="15105" width="11.42578125" style="384" customWidth="1"/>
    <col min="15106" max="15106" width="11.5703125" style="384" customWidth="1"/>
    <col min="15107" max="15107" width="14.140625" style="384" customWidth="1"/>
    <col min="15108" max="15108" width="18.140625" style="384" customWidth="1"/>
    <col min="15109" max="15109" width="17.85546875" style="384" customWidth="1"/>
    <col min="15110" max="15110" width="14.140625" style="384" customWidth="1"/>
    <col min="15111" max="15111" width="17.85546875" style="384" customWidth="1"/>
    <col min="15112" max="15112" width="31" style="384" customWidth="1"/>
    <col min="15113" max="15359" width="9.140625" style="384"/>
    <col min="15360" max="15360" width="29.28515625" style="384" customWidth="1"/>
    <col min="15361" max="15361" width="11.42578125" style="384" customWidth="1"/>
    <col min="15362" max="15362" width="11.5703125" style="384" customWidth="1"/>
    <col min="15363" max="15363" width="14.140625" style="384" customWidth="1"/>
    <col min="15364" max="15364" width="18.140625" style="384" customWidth="1"/>
    <col min="15365" max="15365" width="17.85546875" style="384" customWidth="1"/>
    <col min="15366" max="15366" width="14.140625" style="384" customWidth="1"/>
    <col min="15367" max="15367" width="17.85546875" style="384" customWidth="1"/>
    <col min="15368" max="15368" width="31" style="384" customWidth="1"/>
    <col min="15369" max="15615" width="9.140625" style="384"/>
    <col min="15616" max="15616" width="29.28515625" style="384" customWidth="1"/>
    <col min="15617" max="15617" width="11.42578125" style="384" customWidth="1"/>
    <col min="15618" max="15618" width="11.5703125" style="384" customWidth="1"/>
    <col min="15619" max="15619" width="14.140625" style="384" customWidth="1"/>
    <col min="15620" max="15620" width="18.140625" style="384" customWidth="1"/>
    <col min="15621" max="15621" width="17.85546875" style="384" customWidth="1"/>
    <col min="15622" max="15622" width="14.140625" style="384" customWidth="1"/>
    <col min="15623" max="15623" width="17.85546875" style="384" customWidth="1"/>
    <col min="15624" max="15624" width="31" style="384" customWidth="1"/>
    <col min="15625" max="15871" width="9.140625" style="384"/>
    <col min="15872" max="15872" width="29.28515625" style="384" customWidth="1"/>
    <col min="15873" max="15873" width="11.42578125" style="384" customWidth="1"/>
    <col min="15874" max="15874" width="11.5703125" style="384" customWidth="1"/>
    <col min="15875" max="15875" width="14.140625" style="384" customWidth="1"/>
    <col min="15876" max="15876" width="18.140625" style="384" customWidth="1"/>
    <col min="15877" max="15877" width="17.85546875" style="384" customWidth="1"/>
    <col min="15878" max="15878" width="14.140625" style="384" customWidth="1"/>
    <col min="15879" max="15879" width="17.85546875" style="384" customWidth="1"/>
    <col min="15880" max="15880" width="31" style="384" customWidth="1"/>
    <col min="15881" max="16127" width="9.140625" style="384"/>
    <col min="16128" max="16128" width="29.28515625" style="384" customWidth="1"/>
    <col min="16129" max="16129" width="11.42578125" style="384" customWidth="1"/>
    <col min="16130" max="16130" width="11.5703125" style="384" customWidth="1"/>
    <col min="16131" max="16131" width="14.140625" style="384" customWidth="1"/>
    <col min="16132" max="16132" width="18.140625" style="384" customWidth="1"/>
    <col min="16133" max="16133" width="17.85546875" style="384" customWidth="1"/>
    <col min="16134" max="16134" width="14.140625" style="384" customWidth="1"/>
    <col min="16135" max="16135" width="17.85546875" style="384" customWidth="1"/>
    <col min="16136" max="16136" width="31" style="384" customWidth="1"/>
    <col min="16137" max="16384" width="9.140625" style="384"/>
  </cols>
  <sheetData>
    <row r="1" spans="1:10" x14ac:dyDescent="0.2">
      <c r="A1" s="384" t="s">
        <v>1618</v>
      </c>
      <c r="I1" s="405" t="s">
        <v>1619</v>
      </c>
    </row>
    <row r="3" spans="1:10" x14ac:dyDescent="0.2">
      <c r="A3" s="1074" t="s">
        <v>3392</v>
      </c>
      <c r="B3" s="1074"/>
      <c r="C3" s="1074"/>
      <c r="D3" s="1074"/>
      <c r="E3" s="1074"/>
      <c r="F3" s="1076" t="s">
        <v>717</v>
      </c>
      <c r="G3" s="1076"/>
      <c r="H3" s="1076"/>
      <c r="I3" s="1076"/>
    </row>
    <row r="4" spans="1:10" x14ac:dyDescent="0.2">
      <c r="A4" s="1074" t="s">
        <v>496</v>
      </c>
      <c r="B4" s="1074"/>
      <c r="C4" s="1074"/>
      <c r="D4" s="1074"/>
      <c r="E4" s="1074"/>
      <c r="F4" s="1076" t="s">
        <v>3393</v>
      </c>
      <c r="G4" s="1076"/>
      <c r="H4" s="1076"/>
      <c r="I4" s="1076"/>
    </row>
    <row r="5" spans="1:10" x14ac:dyDescent="0.2">
      <c r="A5" s="1075"/>
      <c r="B5" s="1075"/>
      <c r="C5" s="1075"/>
      <c r="D5" s="1075"/>
      <c r="E5" s="1075"/>
      <c r="F5" s="1075"/>
      <c r="G5" s="1075"/>
      <c r="H5" s="1075"/>
      <c r="I5" s="1075"/>
    </row>
    <row r="6" spans="1:10" x14ac:dyDescent="0.2">
      <c r="A6" s="1071" t="s">
        <v>791</v>
      </c>
      <c r="B6" s="1071"/>
      <c r="C6" s="1071"/>
      <c r="D6" s="1071"/>
      <c r="E6" s="1071"/>
      <c r="F6" s="1075"/>
      <c r="G6" s="1075"/>
      <c r="H6" s="1075"/>
      <c r="I6" s="1075"/>
    </row>
    <row r="7" spans="1:10" s="69" customFormat="1" ht="25.5" customHeight="1" x14ac:dyDescent="0.2">
      <c r="A7" s="1072" t="s">
        <v>2044</v>
      </c>
      <c r="B7" s="1072" t="s">
        <v>2042</v>
      </c>
      <c r="C7" s="1072"/>
      <c r="D7" s="1072"/>
      <c r="E7" s="1073" t="s">
        <v>2043</v>
      </c>
      <c r="F7" s="1073" t="s">
        <v>3031</v>
      </c>
      <c r="G7" s="1073"/>
      <c r="H7" s="1073" t="s">
        <v>768</v>
      </c>
      <c r="I7" s="1073" t="s">
        <v>2165</v>
      </c>
    </row>
    <row r="8" spans="1:10" s="69" customFormat="1" ht="78" customHeight="1" x14ac:dyDescent="0.2">
      <c r="A8" s="1072"/>
      <c r="B8" s="627" t="s">
        <v>766</v>
      </c>
      <c r="C8" s="627" t="s">
        <v>828</v>
      </c>
      <c r="D8" s="627" t="s">
        <v>2045</v>
      </c>
      <c r="E8" s="1073"/>
      <c r="F8" s="627" t="s">
        <v>2046</v>
      </c>
      <c r="G8" s="627" t="s">
        <v>2166</v>
      </c>
      <c r="H8" s="1073"/>
      <c r="I8" s="1073"/>
    </row>
    <row r="9" spans="1:10" s="69" customFormat="1" x14ac:dyDescent="0.2">
      <c r="A9" s="628" t="s">
        <v>685</v>
      </c>
      <c r="B9" s="628" t="s">
        <v>224</v>
      </c>
      <c r="C9" s="628" t="s">
        <v>345</v>
      </c>
      <c r="D9" s="628" t="s">
        <v>619</v>
      </c>
      <c r="E9" s="628" t="s">
        <v>968</v>
      </c>
      <c r="F9" s="628" t="s">
        <v>655</v>
      </c>
      <c r="G9" s="628" t="s">
        <v>969</v>
      </c>
      <c r="H9" s="628" t="s">
        <v>1065</v>
      </c>
      <c r="I9" s="628" t="s">
        <v>551</v>
      </c>
    </row>
    <row r="10" spans="1:10" s="69" customFormat="1" ht="39" customHeight="1" x14ac:dyDescent="0.2">
      <c r="A10" s="629" t="s">
        <v>750</v>
      </c>
      <c r="B10" s="789">
        <v>72611</v>
      </c>
      <c r="C10" s="789">
        <v>9320</v>
      </c>
      <c r="D10" s="789">
        <v>3</v>
      </c>
      <c r="E10" s="630" t="s">
        <v>3394</v>
      </c>
      <c r="F10" s="630" t="s">
        <v>3395</v>
      </c>
      <c r="G10" s="630" t="s">
        <v>3396</v>
      </c>
      <c r="H10" s="630" t="s">
        <v>3397</v>
      </c>
      <c r="I10" s="629" t="s">
        <v>2167</v>
      </c>
      <c r="J10" s="385"/>
    </row>
    <row r="11" spans="1:10" s="69" customFormat="1" ht="35.25" customHeight="1" x14ac:dyDescent="0.2">
      <c r="A11" s="629" t="s">
        <v>827</v>
      </c>
      <c r="B11" s="789">
        <v>1858</v>
      </c>
      <c r="C11" s="789">
        <v>540</v>
      </c>
      <c r="D11" s="789">
        <v>0</v>
      </c>
      <c r="E11" s="630" t="s">
        <v>3398</v>
      </c>
      <c r="F11" s="630" t="s">
        <v>3399</v>
      </c>
      <c r="G11" s="630">
        <v>0</v>
      </c>
      <c r="H11" s="630" t="s">
        <v>3400</v>
      </c>
      <c r="I11" s="629" t="s">
        <v>2168</v>
      </c>
      <c r="J11" s="385"/>
    </row>
    <row r="12" spans="1:10" s="387" customFormat="1" ht="45" x14ac:dyDescent="0.2">
      <c r="A12" s="629" t="s">
        <v>751</v>
      </c>
      <c r="B12" s="789">
        <v>307543</v>
      </c>
      <c r="C12" s="789">
        <v>13756</v>
      </c>
      <c r="D12" s="789">
        <v>5</v>
      </c>
      <c r="E12" s="630" t="s">
        <v>3401</v>
      </c>
      <c r="F12" s="630" t="s">
        <v>3402</v>
      </c>
      <c r="G12" s="630">
        <v>18065057.300000001</v>
      </c>
      <c r="H12" s="630" t="s">
        <v>3403</v>
      </c>
      <c r="I12" s="629" t="s">
        <v>2169</v>
      </c>
      <c r="J12" s="386"/>
    </row>
    <row r="13" spans="1:10" s="387" customFormat="1" ht="50.25" customHeight="1" x14ac:dyDescent="0.2">
      <c r="A13" s="629" t="s">
        <v>823</v>
      </c>
      <c r="B13" s="789">
        <v>1371458</v>
      </c>
      <c r="C13" s="789">
        <v>69056</v>
      </c>
      <c r="D13" s="789">
        <v>29</v>
      </c>
      <c r="E13" s="630" t="s">
        <v>3404</v>
      </c>
      <c r="F13" s="630" t="s">
        <v>3405</v>
      </c>
      <c r="G13" s="630" t="s">
        <v>3406</v>
      </c>
      <c r="H13" s="630" t="s">
        <v>3407</v>
      </c>
      <c r="I13" s="629" t="s">
        <v>2170</v>
      </c>
      <c r="J13" s="386"/>
    </row>
    <row r="14" spans="1:10" s="387" customFormat="1" ht="39" customHeight="1" x14ac:dyDescent="0.2">
      <c r="A14" s="629" t="s">
        <v>2048</v>
      </c>
      <c r="B14" s="789">
        <v>331</v>
      </c>
      <c r="C14" s="789">
        <v>107</v>
      </c>
      <c r="D14" s="789">
        <v>2</v>
      </c>
      <c r="E14" s="630" t="s">
        <v>3408</v>
      </c>
      <c r="F14" s="630" t="s">
        <v>3409</v>
      </c>
      <c r="G14" s="630" t="s">
        <v>3410</v>
      </c>
      <c r="H14" s="630" t="s">
        <v>3411</v>
      </c>
      <c r="I14" s="629" t="s">
        <v>2170</v>
      </c>
      <c r="J14" s="386"/>
    </row>
    <row r="15" spans="1:10" s="387" customFormat="1" ht="53.25" customHeight="1" x14ac:dyDescent="0.2">
      <c r="A15" s="629" t="s">
        <v>2050</v>
      </c>
      <c r="B15" s="789">
        <v>1201846</v>
      </c>
      <c r="C15" s="789">
        <v>55581</v>
      </c>
      <c r="D15" s="789">
        <v>16</v>
      </c>
      <c r="E15" s="630" t="s">
        <v>3412</v>
      </c>
      <c r="F15" s="630" t="s">
        <v>3413</v>
      </c>
      <c r="G15" s="630" t="s">
        <v>3414</v>
      </c>
      <c r="H15" s="630" t="s">
        <v>3415</v>
      </c>
      <c r="I15" s="629" t="s">
        <v>2171</v>
      </c>
      <c r="J15" s="386"/>
    </row>
    <row r="16" spans="1:10" s="69" customFormat="1" ht="54" customHeight="1" x14ac:dyDescent="0.2">
      <c r="A16" s="629" t="s">
        <v>2049</v>
      </c>
      <c r="B16" s="789">
        <v>146648</v>
      </c>
      <c r="C16" s="789">
        <v>9924</v>
      </c>
      <c r="D16" s="789">
        <v>4</v>
      </c>
      <c r="E16" s="630" t="s">
        <v>3416</v>
      </c>
      <c r="F16" s="630" t="s">
        <v>3417</v>
      </c>
      <c r="G16" s="630" t="s">
        <v>3418</v>
      </c>
      <c r="H16" s="630" t="s">
        <v>3419</v>
      </c>
      <c r="I16" s="629" t="s">
        <v>2172</v>
      </c>
      <c r="J16" s="385"/>
    </row>
    <row r="17" spans="1:10" s="387" customFormat="1" ht="45" x14ac:dyDescent="0.2">
      <c r="A17" s="629" t="s">
        <v>2047</v>
      </c>
      <c r="B17" s="789">
        <v>22633</v>
      </c>
      <c r="C17" s="789">
        <v>3444</v>
      </c>
      <c r="D17" s="789">
        <v>7</v>
      </c>
      <c r="E17" s="630" t="s">
        <v>3420</v>
      </c>
      <c r="F17" s="630" t="s">
        <v>3421</v>
      </c>
      <c r="G17" s="630" t="s">
        <v>3422</v>
      </c>
      <c r="H17" s="630" t="s">
        <v>3423</v>
      </c>
      <c r="I17" s="629" t="s">
        <v>2173</v>
      </c>
      <c r="J17" s="386"/>
    </row>
    <row r="18" spans="1:10" s="387" customFormat="1" ht="16.5" customHeight="1" x14ac:dyDescent="0.2">
      <c r="A18" s="625" t="s">
        <v>2174</v>
      </c>
      <c r="B18" s="790">
        <v>1753470</v>
      </c>
      <c r="C18" s="790">
        <v>92672</v>
      </c>
      <c r="D18" s="790">
        <v>37</v>
      </c>
      <c r="E18" s="631" t="s">
        <v>3424</v>
      </c>
      <c r="F18" s="631" t="s">
        <v>3425</v>
      </c>
      <c r="G18" s="631" t="s">
        <v>3426</v>
      </c>
      <c r="H18" s="631" t="s">
        <v>3427</v>
      </c>
      <c r="I18" s="626" t="s">
        <v>715</v>
      </c>
      <c r="J18" s="386"/>
    </row>
    <row r="20" spans="1:10" x14ac:dyDescent="0.2">
      <c r="A20" s="388"/>
    </row>
  </sheetData>
  <mergeCells count="14">
    <mergeCell ref="F3:I3"/>
    <mergeCell ref="F4:I4"/>
    <mergeCell ref="F5:I5"/>
    <mergeCell ref="F6:I6"/>
    <mergeCell ref="F7:G7"/>
    <mergeCell ref="H7:H8"/>
    <mergeCell ref="I7:I8"/>
    <mergeCell ref="A6:E6"/>
    <mergeCell ref="A7:A8"/>
    <mergeCell ref="B7:D7"/>
    <mergeCell ref="E7:E8"/>
    <mergeCell ref="A3:E3"/>
    <mergeCell ref="A4:E4"/>
    <mergeCell ref="A5:E5"/>
  </mergeCells>
  <pageMargins left="0.15748031496062992" right="0.23622047244094491"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52</vt:i4>
      </vt:variant>
    </vt:vector>
  </HeadingPairs>
  <TitlesOfParts>
    <vt:vector size="99"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13</vt:lpstr>
      <vt:lpstr>табл 14</vt:lpstr>
      <vt:lpstr>табл 15</vt:lpstr>
      <vt:lpstr>табл 16 кв</vt:lpstr>
      <vt:lpstr>табл 17</vt:lpstr>
      <vt:lpstr>табл 18</vt:lpstr>
      <vt:lpstr>табл 19 кв</vt:lpstr>
      <vt:lpstr>табл 20 кв</vt:lpstr>
      <vt:lpstr>табл 21 кв </vt:lpstr>
      <vt:lpstr>табл 22 кв</vt:lpstr>
      <vt:lpstr>таб 23</vt:lpstr>
      <vt:lpstr>табл 24 кв</vt:lpstr>
      <vt:lpstr>табл 25 кв</vt:lpstr>
      <vt:lpstr>табл 26 пг</vt:lpstr>
      <vt:lpstr>табл 27 пг</vt:lpstr>
      <vt:lpstr>табл 28</vt:lpstr>
      <vt:lpstr>табл 29</vt:lpstr>
      <vt:lpstr>'таб 11'!Заголовки_для_печати</vt:lpstr>
      <vt:lpstr>'табл 10'!Заголовки_для_печати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'таб 11'!Область_печати</vt:lpstr>
      <vt:lpstr>'таб 23'!Область_печати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13'!Область_печати</vt:lpstr>
      <vt:lpstr>'табл 14'!Область_печати</vt:lpstr>
      <vt:lpstr>'табл 17'!Область_печати</vt:lpstr>
      <vt:lpstr>'табл 18'!Область_печати</vt:lpstr>
      <vt:lpstr>'табл 19 кв'!Область_печати</vt:lpstr>
      <vt:lpstr>'табл 2 '!Область_печати</vt:lpstr>
      <vt:lpstr>'табл 20 кв'!Область_печати</vt:lpstr>
      <vt:lpstr>'табл 21 кв '!Область_печати</vt:lpstr>
      <vt:lpstr>'табл 24 кв'!Область_печати</vt:lpstr>
      <vt:lpstr>'табл 25 кв'!Область_печати</vt:lpstr>
      <vt:lpstr>'табл 26 пг'!Область_печати</vt:lpstr>
      <vt:lpstr>'табл 27 пг'!Область_печати</vt:lpstr>
      <vt:lpstr>'табл 28'!Область_печати</vt:lpstr>
      <vt:lpstr>'табл 29'!Область_печати</vt:lpstr>
      <vt:lpstr>'табл 3'!Область_печати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Айгуль Сулейменова Сатыбаевна</cp:lastModifiedBy>
  <cp:lastPrinted>2020-11-03T11:33:59Z</cp:lastPrinted>
  <dcterms:created xsi:type="dcterms:W3CDTF">2007-04-10T05:38:52Z</dcterms:created>
  <dcterms:modified xsi:type="dcterms:W3CDTF">2025-08-18T07:29:36Z</dcterms:modified>
</cp:coreProperties>
</file>