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ЭтаКнига" defaultThemeVersion="124226"/>
  <mc:AlternateContent xmlns:mc="http://schemas.openxmlformats.org/markup-compatibility/2006">
    <mc:Choice Requires="x15">
      <x15ac:absPath xmlns:x15ac="http://schemas.microsoft.com/office/spreadsheetml/2010/11/ac" url="C:\Users\admin\Desktop\2025 год\Сессия 2025\4.Уточнение март\в маслихат\приложения\"/>
    </mc:Choice>
  </mc:AlternateContent>
  <xr:revisionPtr revIDLastSave="0" documentId="13_ncr:1_{0BC60FB2-9E8E-4C4E-A0CA-997335827AE4}" xr6:coauthVersionLast="47" xr6:coauthVersionMax="47" xr10:uidLastSave="{00000000-0000-0000-0000-000000000000}"/>
  <bookViews>
    <workbookView xWindow="-120" yWindow="-120" windowWidth="38640" windowHeight="21240" activeTab="1" xr2:uid="{00000000-000D-0000-FFFF-FFFF00000000}"/>
  </bookViews>
  <sheets>
    <sheet name="каз" sheetId="17" r:id="rId1"/>
    <sheet name="рус" sheetId="16" r:id="rId2"/>
  </sheets>
  <definedNames>
    <definedName name="_xlnm.Print_Titles" localSheetId="0">каз!$5:$6</definedName>
    <definedName name="_xlnm.Print_Titles" localSheetId="1">рус!$5:$6</definedName>
    <definedName name="_xlnm.Print_Area" localSheetId="0">каз!$A$1:$E$341</definedName>
    <definedName name="_xlnm.Print_Area" localSheetId="1">рус!$A$1:$E$341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7" i="16" l="1"/>
  <c r="D9" i="16"/>
  <c r="D127" i="17"/>
  <c r="D9" i="17"/>
  <c r="D199" i="17" l="1"/>
  <c r="D62" i="17"/>
  <c r="D62" i="16"/>
  <c r="D48" i="17" l="1"/>
  <c r="D38" i="17" s="1"/>
  <c r="D334" i="17"/>
  <c r="D333" i="17" s="1"/>
  <c r="D326" i="17"/>
  <c r="D309" i="17"/>
  <c r="D307" i="17"/>
  <c r="D305" i="17"/>
  <c r="D300" i="17"/>
  <c r="D295" i="17"/>
  <c r="D254" i="17"/>
  <c r="D250" i="17"/>
  <c r="D249" i="17" s="1"/>
  <c r="D247" i="17"/>
  <c r="D246" i="17" s="1"/>
  <c r="D241" i="17"/>
  <c r="D240" i="17"/>
  <c r="D238" i="17"/>
  <c r="D237" i="17" s="1"/>
  <c r="D234" i="17"/>
  <c r="D232" i="17"/>
  <c r="D229" i="17"/>
  <c r="D220" i="17"/>
  <c r="D217" i="17" s="1"/>
  <c r="D215" i="17"/>
  <c r="D213" i="17"/>
  <c r="D212" i="17" s="1"/>
  <c r="D208" i="17"/>
  <c r="D202" i="17"/>
  <c r="D201" i="17" s="1"/>
  <c r="D195" i="17"/>
  <c r="D192" i="17"/>
  <c r="D189" i="17"/>
  <c r="D188" i="17" s="1"/>
  <c r="D186" i="17"/>
  <c r="D183" i="17"/>
  <c r="D180" i="17"/>
  <c r="D178" i="17"/>
  <c r="D173" i="17"/>
  <c r="D171" i="17"/>
  <c r="D169" i="17"/>
  <c r="D166" i="17"/>
  <c r="D155" i="17"/>
  <c r="D142" i="17"/>
  <c r="D137" i="17"/>
  <c r="D135" i="17"/>
  <c r="D130" i="17"/>
  <c r="D123" i="17"/>
  <c r="D121" i="17"/>
  <c r="D115" i="17"/>
  <c r="D105" i="17"/>
  <c r="D103" i="17"/>
  <c r="D100" i="17" s="1"/>
  <c r="D78" i="17"/>
  <c r="D74" i="17"/>
  <c r="D58" i="17"/>
  <c r="D17" i="17"/>
  <c r="D14" i="17"/>
  <c r="D7" i="17" s="1"/>
  <c r="D231" i="17" l="1"/>
  <c r="D182" i="17"/>
  <c r="D253" i="17"/>
  <c r="D236" i="17" s="1"/>
  <c r="D177" i="17"/>
  <c r="D191" i="17"/>
  <c r="D37" i="17"/>
  <c r="D165" i="17"/>
  <c r="D141" i="17" s="1"/>
  <c r="D176" i="17" l="1"/>
  <c r="D140" i="17" s="1"/>
  <c r="D36" i="17" s="1"/>
  <c r="D341" i="17" s="1"/>
  <c r="D48" i="16" l="1"/>
  <c r="D199" i="16"/>
  <c r="D50" i="16"/>
  <c r="D53" i="16"/>
  <c r="D39" i="16" l="1"/>
  <c r="D334" i="16" l="1"/>
  <c r="D333" i="16" s="1"/>
  <c r="D326" i="16"/>
  <c r="D309" i="16"/>
  <c r="D307" i="16"/>
  <c r="D305" i="16"/>
  <c r="D300" i="16"/>
  <c r="D295" i="16"/>
  <c r="D254" i="16"/>
  <c r="D253" i="16" s="1"/>
  <c r="D250" i="16"/>
  <c r="D249" i="16" s="1"/>
  <c r="D247" i="16"/>
  <c r="D246" i="16" s="1"/>
  <c r="D241" i="16"/>
  <c r="D240" i="16"/>
  <c r="D238" i="16"/>
  <c r="D237" i="16" s="1"/>
  <c r="D234" i="16"/>
  <c r="D232" i="16"/>
  <c r="D229" i="16"/>
  <c r="D220" i="16"/>
  <c r="D217" i="16" s="1"/>
  <c r="D215" i="16"/>
  <c r="D213" i="16"/>
  <c r="D212" i="16" s="1"/>
  <c r="D208" i="16"/>
  <c r="D202" i="16"/>
  <c r="D195" i="16"/>
  <c r="D192" i="16"/>
  <c r="D189" i="16"/>
  <c r="D188" i="16" s="1"/>
  <c r="D186" i="16"/>
  <c r="D183" i="16"/>
  <c r="D182" i="16" s="1"/>
  <c r="D180" i="16"/>
  <c r="D178" i="16"/>
  <c r="D173" i="16"/>
  <c r="D171" i="16"/>
  <c r="D169" i="16"/>
  <c r="D166" i="16"/>
  <c r="D155" i="16"/>
  <c r="D142" i="16"/>
  <c r="D137" i="16"/>
  <c r="D135" i="16"/>
  <c r="D130" i="16"/>
  <c r="D123" i="16"/>
  <c r="D121" i="16"/>
  <c r="D115" i="16"/>
  <c r="D105" i="16"/>
  <c r="D103" i="16"/>
  <c r="D100" i="16"/>
  <c r="D78" i="16"/>
  <c r="D74" i="16"/>
  <c r="D58" i="16"/>
  <c r="D54" i="16"/>
  <c r="D41" i="16"/>
  <c r="D17" i="16"/>
  <c r="D14" i="16"/>
  <c r="D38" i="16" l="1"/>
  <c r="D37" i="16" s="1"/>
  <c r="D236" i="16"/>
  <c r="D165" i="16"/>
  <c r="D141" i="16" s="1"/>
  <c r="D191" i="16"/>
  <c r="D231" i="16"/>
  <c r="D177" i="16"/>
  <c r="D7" i="16"/>
  <c r="D201" i="16"/>
  <c r="D176" i="16" l="1"/>
  <c r="D140" i="16" s="1"/>
  <c r="D36" i="16" s="1"/>
  <c r="D341" i="16" s="1"/>
</calcChain>
</file>

<file path=xl/sharedStrings.xml><?xml version="1.0" encoding="utf-8"?>
<sst xmlns="http://schemas.openxmlformats.org/spreadsheetml/2006/main" count="824" uniqueCount="695">
  <si>
    <t>№</t>
  </si>
  <si>
    <t xml:space="preserve">Администратор бюджетных программ </t>
  </si>
  <si>
    <t>Примечание</t>
  </si>
  <si>
    <t>ДОХОДЫ</t>
  </si>
  <si>
    <t>РАСХОДЫ</t>
  </si>
  <si>
    <t>ТЕКУЩИЙ БЮДЖЕТ</t>
  </si>
  <si>
    <t>Дефицит (профицит) бюджета</t>
  </si>
  <si>
    <t>Государственные органы</t>
  </si>
  <si>
    <t xml:space="preserve">ИНВЕСТ </t>
  </si>
  <si>
    <t>Управление здравоохранения области</t>
  </si>
  <si>
    <t>Управление финансов области</t>
  </si>
  <si>
    <t>Управление физической культуры и спорта области</t>
  </si>
  <si>
    <t>Управление земельных отношений области</t>
  </si>
  <si>
    <t>Свободные остатки на начало года</t>
  </si>
  <si>
    <t>Управление по делам религий области</t>
  </si>
  <si>
    <t>Управление энергетики и жилищно-коммунального хозяйства области</t>
  </si>
  <si>
    <t>Управление предпринимательства и индустриально-инновационного развития области</t>
  </si>
  <si>
    <t xml:space="preserve">Управление ветеринарии  области </t>
  </si>
  <si>
    <t>Управление природных ресурсов и регулирования природопользования области</t>
  </si>
  <si>
    <t>Высвобождение</t>
  </si>
  <si>
    <t>Управление  культуры, развития языков и архивного дела области</t>
  </si>
  <si>
    <t>Собственные доходы</t>
  </si>
  <si>
    <t>Погашение долга местного исполнительного органа перед вышестоящим бюджетом</t>
  </si>
  <si>
    <t>Кредитование АО "Фонд развития предпринимательства "Даму" на реализацию государственной инвестиционной политики</t>
  </si>
  <si>
    <t>Управление координации занятости и социальных программ области</t>
  </si>
  <si>
    <t>Новые проекты</t>
  </si>
  <si>
    <t xml:space="preserve">Капитальный ремонт </t>
  </si>
  <si>
    <t>На введение дополнительных 24,5 штатных единиц в организациях психолого-педагогической коррекции и в психолого-медико-педагогических консультациях</t>
  </si>
  <si>
    <t>Паспортизация дорог областного значения на 1620 км - 195 979 тыс.тенге, услуги по паспортизации искусственных сооружений дорог областного значения - 15 861 тыс.тенге</t>
  </si>
  <si>
    <t>Управление цифровых технологий области</t>
  </si>
  <si>
    <t>Управление ветеринарии области</t>
  </si>
  <si>
    <t>Услуги по содержанию и дегельминтизации, идентификации, стерилизации, вакцинации безнадзорных собак и кошек по городу Уральск</t>
  </si>
  <si>
    <t>Софинансирование</t>
  </si>
  <si>
    <t>На приобретение жилья для СУСН</t>
  </si>
  <si>
    <t>Акжаикский район</t>
  </si>
  <si>
    <t>район Байтерек</t>
  </si>
  <si>
    <t>Бокейординский район</t>
  </si>
  <si>
    <t>Бурлинский район</t>
  </si>
  <si>
    <t>Жангалинский район</t>
  </si>
  <si>
    <t>Казталовский район</t>
  </si>
  <si>
    <t>Каратобинский район</t>
  </si>
  <si>
    <t>Таскалинский район</t>
  </si>
  <si>
    <t>Теректинский район</t>
  </si>
  <si>
    <t>Сырымский район</t>
  </si>
  <si>
    <t>Чингирлауский район</t>
  </si>
  <si>
    <t>Строительство внутрипоселкового водопровода с.Алакол Каратобинского района ЗКО</t>
  </si>
  <si>
    <t>Строительство водопровода в с.Сегізсай Чингирлауского района ЗКО</t>
  </si>
  <si>
    <t>Строительство водопровода в селе Жалын района Байтерек ЗКО</t>
  </si>
  <si>
    <t>Строительство водопровода в селе Чувашинское района Байтерек ЗКО</t>
  </si>
  <si>
    <t>Строительство водопровода в с. Садовое района Бәйтерек ЗКО</t>
  </si>
  <si>
    <t>Строительство водопровода в с. Ақсу района Бәйтерек ЗКО</t>
  </si>
  <si>
    <t>Строительство водопровода в с. Озерное (Дарьинский с/о) района Бәйтерек ЗКО</t>
  </si>
  <si>
    <t>Строительство водопровода в с.Алгабас Теректинского района ЗКО</t>
  </si>
  <si>
    <t>Строительство водопровода в с.Кызылжар Теректинского района ЗКО</t>
  </si>
  <si>
    <t>Дороги</t>
  </si>
  <si>
    <t>Реконструкция дорог</t>
  </si>
  <si>
    <t>Реконструкция внутрипоселковых автомобильных дорог в с.Жалпактал Казталовского района ЗКО</t>
  </si>
  <si>
    <t>Строительство дорог</t>
  </si>
  <si>
    <t>Строительство внутри поселковых дорог в с. Кайынды Казталовского района ЗКО</t>
  </si>
  <si>
    <t xml:space="preserve">Электроснабжение </t>
  </si>
  <si>
    <t>Реконструкция ВЛ-110 кВ (районов Акжайык, Байтерек, Таскала и  г.Уральск ЗКО)</t>
  </si>
  <si>
    <t xml:space="preserve">Развитие коммунального хозяйства </t>
  </si>
  <si>
    <t>«Реконструкция водоводов Д 1000мм. от насосной станции V подъема подземного водопровода до водопроводной камеры мкр С-Восток и от камеры Северо-Восток до ВОС . ЗКО, г. Уральск»</t>
  </si>
  <si>
    <t>Реконструкция водозаборных сооружений Уральского месторождения подземных вод, ЗКО</t>
  </si>
  <si>
    <t>По ранее выделенным суммам</t>
  </si>
  <si>
    <t>Образование</t>
  </si>
  <si>
    <t xml:space="preserve">Строительство наружных инженерных сетей - в рамках пилотного Нац. проекта "Комфортная школа" </t>
  </si>
  <si>
    <t>Строительство наружных инженерных сетей к «Строительству школы на 600 мест в районе Медколледж г.Уральск ЗКО»</t>
  </si>
  <si>
    <t>Развитие объектов мобилизационной подготовки</t>
  </si>
  <si>
    <t>Корректировка ПСД и проведение экспертизы</t>
  </si>
  <si>
    <t>Корректировка ПСД по объекту "Строительство зданий и сооружении военного городка территориальной обороны войсковой части 99250 расположенной по адресу: Западно-Казахстанская область,Теректинский район,Подстепновский сельский округ, село Подстепное"</t>
  </si>
  <si>
    <t>Проведение комплексной вневедомственной экспертизы по РП "Строительство модульного пожарного депо на 2 автомобиля из быстровозводимых конструкций в с.Бурлин Бурлинского р. ЗКО"</t>
  </si>
  <si>
    <t>Развитие объектов органов  внутренних дел</t>
  </si>
  <si>
    <t>Разработка ПСД</t>
  </si>
  <si>
    <t>Разработка ПСД по объекту "Строительство следственного изолятора на 1500 мест вг. Уральск ЗКО" (Завершение строительства и перепрофилирование под исправительное учреждение смешанной безопасности)</t>
  </si>
  <si>
    <t>Строительство объектов здравоохранения</t>
  </si>
  <si>
    <t>Строительство объектов МП и ВА</t>
  </si>
  <si>
    <t>Строительство медицинского пункта в с.Каракудык (Тихоновка) Бурлинского  района ЗКО  (привязка). (Без наружных инженерных сетей)</t>
  </si>
  <si>
    <t>Строительство врачебной амбулатории  в с. Булдурта Сырымского района ЗКО  (привязка). (Без наружных инженерных сетей)</t>
  </si>
  <si>
    <t xml:space="preserve">Строительство ИКИ медицинского пункта </t>
  </si>
  <si>
    <t>Строительство наружных инженерных сетей по объекту "Строительство медицинского пункта в с.Красноармейское района Байтерек ЗКО"</t>
  </si>
  <si>
    <t>Строительство наружных инженерных сетей по объекту "Строительство медицинского пункта в с.Өркен (Степной) района Байтерек ЗКО"</t>
  </si>
  <si>
    <t>Разработка ПСД и проведение экспертизы</t>
  </si>
  <si>
    <t>Проведение комплексной вневедомственной экспертизы по объекту:  «Строительство пристроя к зданию стационара ГКП на ПХВ «Бурлинская районная больница» в г. Аксае»</t>
  </si>
  <si>
    <t>Капитальный ремонт</t>
  </si>
  <si>
    <t>Капитальный ремонт подъездной автодороги к п.Мереке Таскалинского района ЗКО</t>
  </si>
  <si>
    <t>Капитальный ремонт дороги по ул. ПДП-3/2 в с. Подстепное, Теректинского района, ЗКО (Корректировка)</t>
  </si>
  <si>
    <t>Капитальный ремонт подъездной дороги к с.Аксогум, Теректинского района</t>
  </si>
  <si>
    <t>Капитальный ремонт подъездной дороги к п. Покатиловка, Теректинского района.</t>
  </si>
  <si>
    <t>Капитальный ремонт автодороги Чингирлау-Лубенка-Лебедевка 1 участок</t>
  </si>
  <si>
    <t>Средний ремонт</t>
  </si>
  <si>
    <t>Средний ремонт автомобильных дорог районного значения "подъезд к с.Талдыапан" 9-20 км Казталовского района ЗКО</t>
  </si>
  <si>
    <t>Средний  ремонт автодороги районного значения Каракамыс-Каратобе 29-44 км Каратобинского района ЗКО</t>
  </si>
  <si>
    <t xml:space="preserve">Средний  ремонт автодороги районного значения Каракамыс-Каратобе 44-59 км Каратобинского района ЗКО </t>
  </si>
  <si>
    <t xml:space="preserve">Газификация </t>
  </si>
  <si>
    <t xml:space="preserve">Разработка ПСД и проведение экспертизы </t>
  </si>
  <si>
    <t>Проведение вневедомственной комплексной экспертизы по ПСД "Реконструкция газопровода высокого давления с. Жусандой, Ханколь, Дайнетколь,Косколь и Егиндиколь Каратобинского района ЗКО</t>
  </si>
  <si>
    <t>Строительство распределительных электрических сетей 10 кВ от ПС 110/10 кВ "Акжайык" до распределительных пунктов - 10 кВ и транспортных подстанций -10/0,4 кВ в районе ПДП "Акжайык", мкр-ов "Умит", "Кокжиек" (ПДП-1) и "Сарыарка" (ПДП-2) г.Уральск ЗКО</t>
  </si>
  <si>
    <t>Реконструкция Уральской ТЭЦ АО «Жайыктеплоэнерго» в части замены турбоагрегата ст.№1 ПР-10-35/10/1,2 (ПТ-12-35/10М) в г.Уральск, ЗКО по адресу: РК, ЗКО, г.Уральск, район ТЭЦ, строение 5. Корректировка</t>
  </si>
  <si>
    <t>Пусконаладочные работы по объекту «Реконструкция Уральской ТЭЦ АО «Жайыктеплоэнерго» в части замены турбоагрегата ст. №1 ПР-10-35/10/1,2 (ПТ-12-35/10М) в г.Уральск, ЗКО по адресу: РК, ЗКО, г. Уральск, район ТЭЦ, строение 5</t>
  </si>
  <si>
    <t>Разработка ПСД с проведением ВЭ по объекту "Реконструкция Уральской ТЭЦ АО "Жайыктеплоэнерго" в части замены котлоагрегатов БКЗ-79-39 ГМ"</t>
  </si>
  <si>
    <t>Разработка ПСД с проведением ВЭ по объекту "Реконструкция Уральской ТЭЦ АО "Жайыктеплоэнерго" в части замены турбоагрегата ст.№3 ПР-8-35/10 (ПТ-12-35/10) в г.Уральск, ЗКО"</t>
  </si>
  <si>
    <t>Рзработка ПСД с проведением ВЭ  по объекту «Реконструкция   ТМ-6  от точки 1 в р-не ограждения ТЭЦ до опуска в ТК-6-3 по ул. Гагарина, ЗКО г. Уральск»</t>
  </si>
  <si>
    <t>Разработка ПСД с проведением ВЭ по объекту «Реконструкция ТМ-7 от ТК-2-27 по ул. Т.Масина до ТК-7-14 по ул. Жунисова, ЗКО  г. Уральск».</t>
  </si>
  <si>
    <t>Разработка ПСД с проведением ВЭ по объекту «Реконструкция ТМ-3  от точки врезки в ТМ-2 до ОП 125 по ул. Магистральная, ЗКО г. Уральск»</t>
  </si>
  <si>
    <t>Разработка ПСД с проведением ВЭ по объекту «Реконструкция внутриквартальных тепловых сетей в мкр.Строитель, ЗКО г. Уральск»</t>
  </si>
  <si>
    <t>Разработка ПСД с проведением ВЭ по объекту «Реконструкция внутриквартальных тепловых сетей в мкр.С-Восток, ЗКО г. Уральск»</t>
  </si>
  <si>
    <t xml:space="preserve">Разработка ПСД по объекту «Реконструкция канализационных очистных сооружений в г. Уральск ЗКО» </t>
  </si>
  <si>
    <t>Кредитование районных (городов областного значения) бюджетов для выкупа жилья</t>
  </si>
  <si>
    <t>г.Уральск</t>
  </si>
  <si>
    <t xml:space="preserve">Образование </t>
  </si>
  <si>
    <t>Капитальный ремонт дороги микрорайон Болашак с.Подстепное Теректинского района</t>
  </si>
  <si>
    <t xml:space="preserve">Установка КБМ для водоснабжения с.Тоган Акжаикского района ЗКО </t>
  </si>
  <si>
    <t xml:space="preserve">Установка КБМ для водоснабжения с.Бейстерек Казталовского района ЗКО </t>
  </si>
  <si>
    <t xml:space="preserve">Установка КБМ для водоснабжения с.Бозоба Казталовского района ЗКО </t>
  </si>
  <si>
    <t xml:space="preserve">Установка КБМ для водоснабжения с.Хайруш Казталовского района ЗКО </t>
  </si>
  <si>
    <t xml:space="preserve">Установка КБМ для водоснабжения с.Сексенбаев Казталовского района ЗКО </t>
  </si>
  <si>
    <t xml:space="preserve">Установка КБМ для водоснабжения с.Акбидай района Байтерек ЗКО </t>
  </si>
  <si>
    <t xml:space="preserve">Установка КБМ для водоснабжения с.Горбунов района Байтерек ЗКО </t>
  </si>
  <si>
    <t xml:space="preserve">Установка КБМ для водоснабжения с.Богатск района Байтерек ЗКО </t>
  </si>
  <si>
    <t xml:space="preserve">Установка КБМ для водоснабжения с.Скворкино района Байтерек ЗКО </t>
  </si>
  <si>
    <t xml:space="preserve">Установка КБМ для водоснабжения с.Спартак района Байтерек ЗКО </t>
  </si>
  <si>
    <t xml:space="preserve">Установка КБМ для водоснабжения с.Сасыккол Сырымского района ЗКО </t>
  </si>
  <si>
    <t xml:space="preserve">Установка КБМ для водоснабжения с.Жанаонир Сырымского района ЗКО </t>
  </si>
  <si>
    <t xml:space="preserve">Установка КБМ для водоснабжения с.Бесоба Каратобинского района ЗКО </t>
  </si>
  <si>
    <t xml:space="preserve">Установка КБМ для водоснабжения с.Аккайнар Таскалинского района ЗКО </t>
  </si>
  <si>
    <t xml:space="preserve">Установка КБМ для водоснабжения с.Кызылбас Таскалинского района ЗКО </t>
  </si>
  <si>
    <t xml:space="preserve">Установка КБМ для водоснабжения с.Кайынды Чингирлауского района ЗКО </t>
  </si>
  <si>
    <t xml:space="preserve">Установка КБМ для водоснабжения с.Котантал Чингирлауского района ЗКО </t>
  </si>
  <si>
    <t xml:space="preserve">Установка КБМ для водоснабжения с.Донецк Теректинского района ЗКО </t>
  </si>
  <si>
    <t xml:space="preserve">Установка КБМ для водоснабжения с.Рыбцех Теректинского района ЗКО </t>
  </si>
  <si>
    <t xml:space="preserve">Установка КБМ для водоснабжения с.Ерсары Теректинского района ЗКО </t>
  </si>
  <si>
    <t xml:space="preserve">Установка КБМ для водоснабжения с.Кандык Теректинского района ЗКО </t>
  </si>
  <si>
    <t xml:space="preserve">Установка КБМ для водоснабжения с.Сатымшеген Теректинского района ЗКО </t>
  </si>
  <si>
    <t xml:space="preserve">Установка КБМ для водоснабжения с.Бекей Теректинского района ЗКО </t>
  </si>
  <si>
    <t xml:space="preserve">Установка КБМ для водоснабжения с.Кутсиык Теректинского района ЗКО </t>
  </si>
  <si>
    <t xml:space="preserve">Установка КБМ для водоснабжения с.Дуана Теректинского района ЗКО </t>
  </si>
  <si>
    <t xml:space="preserve">Установка КБМ для водоснабжения с.Кабылтобе Теректинского района ЗКО </t>
  </si>
  <si>
    <t xml:space="preserve">Установка КБМ для водоснабжения с.Сарсеново Теректинского района ЗКО </t>
  </si>
  <si>
    <t xml:space="preserve">Установка КБМ для водоснабжения с.Айтиево Теректинского района ЗКО </t>
  </si>
  <si>
    <t>Газоснабжение</t>
  </si>
  <si>
    <t xml:space="preserve">Строительство сетей газоснабжения социальных объектов сел Абиш и Саралжын Казталовского района ЗКО </t>
  </si>
  <si>
    <t xml:space="preserve">Строительство сетей газоснабжения социальных объектов сел Сатыбалды, Бостандык, Ащысай и Жас Казталовского района ЗКО </t>
  </si>
  <si>
    <t xml:space="preserve">Строительство сетей газоснабжения социальных объектов сел  Копкутир, Аккурай и Хайруш Казталовского района ЗКО </t>
  </si>
  <si>
    <t xml:space="preserve">Строительство сетей газоснабжения социальных объектов сел  Саралжын, Каракуль и Сексенбаев Казталовского района ЗКО </t>
  </si>
  <si>
    <t>Модернизация жилищных домов</t>
  </si>
  <si>
    <t>"Замена (модернизация) пассажирского лифта  в здании жилого дома  по адресу: ЗКО, г.Уральск, ул. Исатай- Махамбет, дом 82"</t>
  </si>
  <si>
    <t>"Замена (модернизация) пассажирского лифта и капитальный ремонт машинного отделения в здании жилого дома  по адресу: ЗКО, г.Уральска, ул. Есенжанова , дом 3, 3 подъезд"</t>
  </si>
  <si>
    <t>"Замена (модернизация) пассажирского лифта и капитальный ремонт машинного отделения в здании жилого дома  по адресу: ЗКО, г.Уральска, ул. Есенжанова , дом 3, 4 подъезд"</t>
  </si>
  <si>
    <t>"Замена (модернизация) пассажирского лифта и капитальный ремонт кровли машинного отделения в здании жилого дома  по адресу: ЗКО, г.Уральска, ул. В.Захарова, дом 3, 4 подъезд"</t>
  </si>
  <si>
    <t>"Замена (модернизация) пассажирского лифта  в здании жилого дома  по адресу: ЗКО, г.Уральск, ул. Гагарина, дом 34"</t>
  </si>
  <si>
    <t>"Замена (модернизация) пассажирского лифта  в здании жилого дома  по адресу: ЗКО, г.Уральск, ул. Курмангазы, дом 152"</t>
  </si>
  <si>
    <t>"Замена (модернизация) пассажирского лифта  в здании жилого дома  по адресу: ЗКО, г.Уральск, ул. А.Тайманова , дом 221"</t>
  </si>
  <si>
    <t>"Замена (модернизация) пассажирского лифта  в здании жилого дома  по адресу: ЗКО, г.Уральск, мкр. Кунаева, дом 18,подъезд 1"</t>
  </si>
  <si>
    <t>"Замена (модернизация) пассажирского лифта  в здании жилого дома  по адресу: ЗКО, г.Уральск, пр. Н.Назарбаева, дом 240/1,подъезд 3"</t>
  </si>
  <si>
    <t>"Замена (модернизация) пассажирского лифта  в здании жилого дома  по адресу: ЗКО, г.Уральск, пр. Н.Назарбаева, дом 240/1,подъезд 2"</t>
  </si>
  <si>
    <t>"Замена (модернизация) пассажирского лифта  в здании жилого дома  по адресу: ЗКО, г.Уральск, пр. Н.Назарбаева, дом 240/1,подъезд 1"</t>
  </si>
  <si>
    <t>Капитальный ремонт (замена) пассажирского лифта по адресу: ЗКО, Бурлинский район, г.Аксай 5 мкрн 12 дом 5 подъезд</t>
  </si>
  <si>
    <t>Капитальный ремонт (замена) пассажирского лифта по адресу: ЗКО, Бурлинский район, г.Аксай 5 мкрн 8 дом 5 подъезд</t>
  </si>
  <si>
    <t>Капитальный ремонт (замена) пассажирского лифта по адресу: ЗКО, Бурлинский район, г.Аксай 4 мкрн 16 дом 1 подъезд</t>
  </si>
  <si>
    <t>Капитальный ремонт (замена) пассажирского лифта по адресу: ЗКО, Бурлинский район, г.Аксай 4 мкрн 43 дом 2 подъезд</t>
  </si>
  <si>
    <t>Капитальный ремонт (замена) пассажирского лифта по адресу: ЗКО, Бурлинский район, г.Аксай 4 мкрн 47 дом 1 подъезд</t>
  </si>
  <si>
    <t>Природоохранные мероприятия</t>
  </si>
  <si>
    <t>Реконструкция канала Жаксыбай-Сарыозен, Жанибекского района ЗКО</t>
  </si>
  <si>
    <t>Управление общественного развития области</t>
  </si>
  <si>
    <t>Разработка целевых показателей качества окружающей среды</t>
  </si>
  <si>
    <t>Управление образования области</t>
  </si>
  <si>
    <t>Управление пассажирского транспорта и автомобильных дорог области</t>
  </si>
  <si>
    <t>Приобретение информационной системы учета животных «TAÑBA»услуга по доступу к информационному сервису по учету животных.</t>
  </si>
  <si>
    <t>Капитальный ремонт корпусов А и Б туристического комплекса "Евразия" по адресу: ЗКО, г.Уральск, ул.Лагерная, 6/1, без наружных инженерных сетей</t>
  </si>
  <si>
    <t>Капитальный ремонт корпусов А, Б, Е, Л туристического комплекса "Евразия" по адресу: ЗКО, г.Уральск, ул.Лагерная, 6, без наружных инженерных сетей</t>
  </si>
  <si>
    <t>Капитальный ремонт корпусов В, Ж, З, И, К туристического комплекса "Евразия" по адресу: ЗКО, г.Уральск, ул.Лагерная, 6, без наружных инженерных сетей</t>
  </si>
  <si>
    <t>Благоустройство  туристического комплекса "Евразия" по адресу: ЗКО, г.Уральск, ул.Лагерная, 6, 6/1</t>
  </si>
  <si>
    <t>Жанибекский район</t>
  </si>
  <si>
    <t xml:space="preserve">Развитие системы водоснабжения в СНП </t>
  </si>
  <si>
    <t>Cтроительства наружных инженерных сетей по объекту "Строительство медицинского пункта в с.Жайык района Байтерек ЗКО"</t>
  </si>
  <si>
    <t>Приобретение кредитных квартир для очередников МИО (ГЦБ)</t>
  </si>
  <si>
    <t>Строительство</t>
  </si>
  <si>
    <t>Строительство блочно-модульного КНС (канализационно-очистного сооружения) в поселке Дарьинск района Байтерек ЗКО</t>
  </si>
  <si>
    <t xml:space="preserve">Благоустройство </t>
  </si>
  <si>
    <t xml:space="preserve">Обеспечение ветеринарных пунктов районов служебными автомобилями - 50 единиц автомобилей LADA NIVA LEGEND. (8 490 тыс.тенге ) </t>
  </si>
  <si>
    <t>Культура</t>
  </si>
  <si>
    <t>Научно-реставрационные работы (капитальный ремонт) здания «Драматический театр имени А.Н. Островского» Управления культуры, развития языков и архивного дела акимата ЗКО, расположенного по адресу г.Уральск, ул.Д. Нурпеисовой 17</t>
  </si>
  <si>
    <t>На проведение комплексной вневедоственной экспертизы проектно-сметной документации по объекту  "Расчистка и расширение русла реки Утва на территории ЗКО"</t>
  </si>
  <si>
    <t>На закуп лекарств и изделий медицинского назначения для учреждения №27 КУИС при ГКП на ПХВ "Городская поликлиника №6</t>
  </si>
  <si>
    <t>Капитальный ремонт КГУ "Областной специальный комплекс "Школа - интернат-колледж" детей с нарушением интелекта"</t>
  </si>
  <si>
    <t>Капитальный ремонт внутрипоселковых дорог (ул.Казахстан, Болашак, Тлеулина) в с.Чапаево Акжаикского района ЗКО</t>
  </si>
  <si>
    <t>Капитальный ремонт в рамках АЕБ</t>
  </si>
  <si>
    <t xml:space="preserve">Установка КБМ для водоснабжения с.Аксогым Чингирлауского района ЗКО </t>
  </si>
  <si>
    <t xml:space="preserve">Установка КБМ для водоснабжения с.Урысай Чингирлауского района ЗКО </t>
  </si>
  <si>
    <t xml:space="preserve">Установка КБМ для водоснабжения с.Аккудык Чингирлауского района ЗКО </t>
  </si>
  <si>
    <t xml:space="preserve">Установка КБМ для водоснабжения с.Үшкемпир Жангалинского района ЗКО </t>
  </si>
  <si>
    <t xml:space="preserve">Установка КБМ для водоснабжения с.Салтанат Жангалинского района ЗКО </t>
  </si>
  <si>
    <t xml:space="preserve">Установка КБМ для водоснабжения с.Саралжын Жангалинского района ЗКО </t>
  </si>
  <si>
    <t xml:space="preserve">Установка КБМ для водоснабжения с.Аккус Жангалинского района ЗКО </t>
  </si>
  <si>
    <t xml:space="preserve">Установка КБМ для водоснабжения с.Торткулак Жангалинского района ЗКО </t>
  </si>
  <si>
    <t xml:space="preserve">Установка КБМ для водоснабжения с.Айтпай Жангалинского района ЗКО </t>
  </si>
  <si>
    <t xml:space="preserve">Установка КБМ для водоснабжения с.Борык Жангалинского района ЗКО </t>
  </si>
  <si>
    <t xml:space="preserve">Установка КБМ для водоснабжения с.Плантация Жангалинского района ЗКО </t>
  </si>
  <si>
    <t xml:space="preserve">Установка КБМ для водоснабжения с.Ақбалшык Жангалинского района ЗКО </t>
  </si>
  <si>
    <t>Установка КБМ</t>
  </si>
  <si>
    <t xml:space="preserve">Строительство </t>
  </si>
  <si>
    <t>Строительство водопровода в с.Кирсаново района Байтерек ЗКО</t>
  </si>
  <si>
    <t>Строительство водопровода в с.Сырым батыр (Котельниково) района Байтерек ЗКО</t>
  </si>
  <si>
    <t xml:space="preserve">Строительство водопровода в с. Малый Чаган района ЗКО </t>
  </si>
  <si>
    <t>Строительство магистральных систем водоснабжения с прокладкой новой ветки к населенным пунктам Толен, Сауле, Каракамыс Каратобинского района</t>
  </si>
  <si>
    <t>Строительство пожарного поста на 4 автомобиля в с.Жымпиты Сырымского района ЗКО</t>
  </si>
  <si>
    <t>Строительство общежития на 30 мест ГККП «Сырымский колледж Управления образования акимата Западно-Казахстанской области» в с.Жымпиты, Сырымского района</t>
  </si>
  <si>
    <t>Строительство дома культуры находящегося по адресу: Западно-Казахстанская область, Каратобинский район, Аккозинский сельский округ, село Коржын</t>
  </si>
  <si>
    <t>Строительство дома культуры на 100 мест в п.Кабыршакты Акжаикского района ЗКО</t>
  </si>
  <si>
    <t>Управление строительства области</t>
  </si>
  <si>
    <t>Возврат неиспользованных бюджетных кредитов, выданных из местного бюджета  (АО "Отбасы банк")</t>
  </si>
  <si>
    <t>Идентификация сельскохозяйственных животных</t>
  </si>
  <si>
    <t>Услуги по транспортировке ветеринарных препаратов до пункта временного хранения</t>
  </si>
  <si>
    <t xml:space="preserve">Управление образования области   </t>
  </si>
  <si>
    <t>Участие в проведении международной историко-культурной, экологической экспедиции по реке Урал</t>
  </si>
  <si>
    <t>Субсидирование части затрат субъектов предпринимательства на содержание санитарно-гигиенических узлов</t>
  </si>
  <si>
    <t>Субсидирование развития семеноводства</t>
  </si>
  <si>
    <t>Субсидирование стоимости услуг по доставке воды сельскохозяйственным товаропроизводителям</t>
  </si>
  <si>
    <t>Мероприятия по борьбе с вредными организмами сельскохозяйственных культур</t>
  </si>
  <si>
    <t>Определение сортовых и посевных качеств семенного и посадочного материала</t>
  </si>
  <si>
    <t>Субсидирование затрат перерабатывающих предприятий на закуп сельскохозяйственной продукции для производства продуктов ее глубокой переработки в сфере животноводства</t>
  </si>
  <si>
    <t>Управление сельского хозяйства области</t>
  </si>
  <si>
    <t>Оплата услуг поверенному агенту по предоставлнию бюджетных кредитов для содействия предпринимательской инициативе молодежи</t>
  </si>
  <si>
    <t xml:space="preserve">                  Приложение 1                </t>
  </si>
  <si>
    <t>Первоочередной свод заявок администраторов бюджетных программ на мартовское уточнение областного бюджета на 2025 год</t>
  </si>
  <si>
    <t xml:space="preserve">Аппарат акима области </t>
  </si>
  <si>
    <t xml:space="preserve">Управление строительства области </t>
  </si>
  <si>
    <t xml:space="preserve">Управление здравоохранения области </t>
  </si>
  <si>
    <t xml:space="preserve">Управление по делам религий области </t>
  </si>
  <si>
    <t xml:space="preserve">Управление пассажирского транспорта и автомобильных дорог области </t>
  </si>
  <si>
    <t xml:space="preserve">Управление стратегии и экономического развития области </t>
  </si>
  <si>
    <t xml:space="preserve">Департамент полиции области </t>
  </si>
  <si>
    <t xml:space="preserve">Управление природных ресурсов и регулирования природопользования области </t>
  </si>
  <si>
    <t xml:space="preserve">Ревизионная комиссия области </t>
  </si>
  <si>
    <t xml:space="preserve">Областной маслихат </t>
  </si>
  <si>
    <t>Управление по мобилизационной подготовке, территориальной и гражданской обороне области</t>
  </si>
  <si>
    <t xml:space="preserve">Управление государственного архитектурно-строительного контроля области </t>
  </si>
  <si>
    <t xml:space="preserve">Управление цифровых технологий области </t>
  </si>
  <si>
    <t xml:space="preserve">Содержание КГУ "Центр абилитации и реабилитации лиц с инвалидностью "Акжайык" </t>
  </si>
  <si>
    <t xml:space="preserve">Управление координации занятости и социальных программ области </t>
  </si>
  <si>
    <t xml:space="preserve">Управление физической культуры и спорта области </t>
  </si>
  <si>
    <t xml:space="preserve">Управление общественного развития области </t>
  </si>
  <si>
    <t xml:space="preserve">Управление  цифровых технологий области </t>
  </si>
  <si>
    <t xml:space="preserve">Управление энергетики и жилищно-коммунального хозяйства области </t>
  </si>
  <si>
    <t>ГККП «Драматическй театр им.А.Н.Островского»: на постановку спектакля С.Муканова "Чокан Валиханов" – 4 150 тыс.тенге, на командировочные расходы в г.Алматы – 10 876 тыс.тенге</t>
  </si>
  <si>
    <t xml:space="preserve">Управление предпринимательства и индустриально-инновационного развития области </t>
  </si>
  <si>
    <t xml:space="preserve">Управление ветеринарии  области    </t>
  </si>
  <si>
    <t xml:space="preserve">Управление пассажирского транспорта и автомобильных дорог  области </t>
  </si>
  <si>
    <t xml:space="preserve">Управление культуры, развития языков и архивного дела  области </t>
  </si>
  <si>
    <t>Корректировка ПСД по объекту "Реконструкция Жаксыбайской системы лиманного орошения со строительством пруда с. Коржын Каратобинского района ЗКО"</t>
  </si>
  <si>
    <t>Разработка ПСД по объекту "Реконструкция Сакрылской системы лиманного орошения Казталовского района ЗКО"</t>
  </si>
  <si>
    <t>Проведение комплексной вневедомственной экспертизы проекта  "Реконструкция водохранилища на р.Солянка у с.Конекеткен Акжаикского района ЗКО"</t>
  </si>
  <si>
    <t>Проведение комплексной вневедомственной экспертизы проекта  «Реконструкция водохранилища на р.Муратсай Муратсайского с/о Бокейординского района ЗКО»</t>
  </si>
  <si>
    <t xml:space="preserve">Проведение комплексной вневедомственной экспертизы проекта «Реконструкция плотины с водосбросным сооружением на р.Малый Узень с.Жулдыз Казталовского района ЗКО» </t>
  </si>
  <si>
    <t xml:space="preserve">Проведение комплексной вневедомственной экспертизы проекта «Реконструкция плотины «Қызылжар» на реке Большой Узень у с.Мухор Жангалинского района» </t>
  </si>
  <si>
    <r>
      <t xml:space="preserve">Погашение бюджетных кредитов, выданных из местного бюджета специализированным организациям </t>
    </r>
    <r>
      <rPr>
        <i/>
        <sz val="14"/>
        <rFont val="Times New Roman"/>
        <family val="1"/>
        <charset val="204"/>
      </rPr>
      <t>(АО "СПК «Аqjaiyq»")</t>
    </r>
  </si>
  <si>
    <r>
      <t xml:space="preserve">Возврат из районных (городов областного значения) бюджетов неиспользованных бюджетных кредитов, выданных из областного бюджета  </t>
    </r>
    <r>
      <rPr>
        <i/>
        <sz val="14"/>
        <rFont val="Times New Roman"/>
        <family val="1"/>
        <charset val="204"/>
      </rPr>
      <t>(Акжаикский район - 66 тыс.тенге, Жангалинский район - 4914 тыс.тенге, Казталовский район - 720 тыс.тенге, Таскалинский район - 66 тыс.тенге, Чингирлауский район - 521 тыс.тенге, г.Уральск - 47 179 тыс.тенге)</t>
    </r>
  </si>
  <si>
    <r>
      <t xml:space="preserve">Вознаграждения по бюджетным кредитам, выданным из местного бюджета физическим лицам  </t>
    </r>
    <r>
      <rPr>
        <i/>
        <sz val="14"/>
        <rFont val="Times New Roman"/>
        <family val="1"/>
        <charset val="204"/>
      </rPr>
      <t>(поверенный - АО "Аграрная кредитная корпорация")</t>
    </r>
  </si>
  <si>
    <r>
      <t xml:space="preserve">Субсидирование стоимости удобрений </t>
    </r>
    <r>
      <rPr>
        <i/>
        <sz val="14"/>
        <rFont val="Times New Roman"/>
        <family val="1"/>
        <charset val="204"/>
      </rPr>
      <t>(за исключением органических)</t>
    </r>
  </si>
  <si>
    <r>
      <t xml:space="preserve">Cубсидирование повышения продуктивности и качества аквакультуры </t>
    </r>
    <r>
      <rPr>
        <i/>
        <sz val="14"/>
        <rFont val="Times New Roman"/>
        <family val="1"/>
        <charset val="204"/>
      </rPr>
      <t>(рыбоводства)</t>
    </r>
    <r>
      <rPr>
        <sz val="14"/>
        <rFont val="Times New Roman"/>
        <family val="1"/>
        <charset val="204"/>
      </rPr>
      <t>, а также племенного рыбоводства</t>
    </r>
  </si>
  <si>
    <r>
      <t xml:space="preserve">Программа занятости </t>
    </r>
    <r>
      <rPr>
        <i/>
        <sz val="14"/>
        <rFont val="Times New Roman"/>
        <family val="1"/>
        <charset val="204"/>
      </rPr>
      <t>(расходы на общественные работы, молодежную практику и другие)</t>
    </r>
  </si>
  <si>
    <r>
      <rPr>
        <sz val="14"/>
        <rFont val="Times New Roman"/>
        <family val="1"/>
        <charset val="204"/>
      </rPr>
      <t>На добровольное переселение лиц для повышения мобильности рабочей силы</t>
    </r>
    <r>
      <rPr>
        <i/>
        <sz val="14"/>
        <rFont val="Times New Roman"/>
        <family val="1"/>
        <charset val="204"/>
      </rPr>
      <t xml:space="preserve"> (оплата переезда, найма (аренды) жилья, коммунальных услуг лицам, осуществляющим добровольное переселение и членам их семей)</t>
    </r>
    <r>
      <rPr>
        <sz val="14"/>
        <color theme="1"/>
        <rFont val="Times New Roman"/>
        <family val="1"/>
        <charset val="204"/>
      </rPr>
      <t xml:space="preserve"> </t>
    </r>
    <r>
      <rPr>
        <i/>
        <sz val="14"/>
        <color theme="1"/>
        <rFont val="Times New Roman"/>
        <family val="1"/>
        <charset val="204"/>
      </rPr>
      <t>на 5 семей с 6 членами семьи (30 чел.)</t>
    </r>
  </si>
  <si>
    <t>Сумма       (тыс. тенге)</t>
  </si>
  <si>
    <t>Водоснабжение СНП (установка КБМ)</t>
  </si>
  <si>
    <t>На приобретение 30 ед. медицинского оборудования для оснащения учреждения №27 КУИС ГКП на ПХВ "Городская поликлиника №6"</t>
  </si>
  <si>
    <t xml:space="preserve">На финансирование женской волейбольной команды, в связи с переходом в Национальную лигу Лигу </t>
  </si>
  <si>
    <t xml:space="preserve">На содержание клуба по национальным видам спорта </t>
  </si>
  <si>
    <t xml:space="preserve">На содержание клуба по олимпийским видам спорта - академическая гребля, гребля на байдарке и каноэ, легкая атлетика, стрельба из лука, шорт-трек, лыжная гонка </t>
  </si>
  <si>
    <t xml:space="preserve">На содержание ракеточного клуба- теннис, настольный теннис, бадминтон, сквош </t>
  </si>
  <si>
    <t xml:space="preserve">На содержание  клуба по единоборствам </t>
  </si>
  <si>
    <t>На содержание  клуба по велоспорту</t>
  </si>
  <si>
    <t xml:space="preserve">На открытие отделения по биатлону в КГУ "Детско-юношеская спортивная школа Бурлинского района" (заработная плата двух тренеров)                                                                                                                                                                                                                                  </t>
  </si>
  <si>
    <t xml:space="preserve">КГУ «Детско-юношеская спортивная школа Жангалинского района» на приобретение спортивного товара - 5 000 тыс.тенге, компьютеров - 2 000 тыс.тенге            </t>
  </si>
  <si>
    <t xml:space="preserve">КГУ "Областная специализированная школа-интернат-колледж олимпийского резерва" на услуги охраны объекта школа-интерната - 5 500 тыс.тенге и базы Шалкар - 3 850 тыс.тенге. </t>
  </si>
  <si>
    <t xml:space="preserve">ГККП  "Специализированная детско-юношеская школа олимпийского резерва по единоборствам" на приобретение ролл-матов 3 шт. для отделения қазақ күрес - 7 500 тыс. тенге, татами - 3 шт. для отделения дзюдо - 15 000 тыс. тенге </t>
  </si>
  <si>
    <t xml:space="preserve">ГККП "Областная детско-спортивная школа по зимним видам спорта" для отделения шорт-трека на приобретение матов </t>
  </si>
  <si>
    <t xml:space="preserve">На приобретение блочно-модульного здания (ФОК) для проведения спортивных-игровых мероприятий в с.Есенсай Акжаикского района </t>
  </si>
  <si>
    <t xml:space="preserve">КГУ «Детско-юношеская спортивная школа Акжаикского района» на приобретение спортивной экипировки для отделения бокса, қазақша күрес, волейбол, футбол, дзюдо                             </t>
  </si>
  <si>
    <t>ГККП  "Областная детско-юношеская спортивная школа №3" на приобретение прочих запасов (химреагенты для бассейн)</t>
  </si>
  <si>
    <t xml:space="preserve"> КГУ«Детско–юношеская спортивная школа района Бәйтерек» на заработную плату тренерам 7 ед.  (вольная борьба, футбол, дзюдо,легкая атлетика,волейбол,тоғызқұмалақ)                                                                                   </t>
  </si>
  <si>
    <t xml:space="preserve">На аренду спортивного зала для отделения бадминтона ГККП «Областная специализированная детско–юношеская школа олимпийского резерва по теннису»                                                                                                                         </t>
  </si>
  <si>
    <t>ГККП «Областной казахский драматический театр им. Х.Букеевой»: в рамках проекта партии «Аманат» под названием «Ұлттық мұра» на гастрольные поездки в г.Алматы и Бишкек – 15 648 тыс.тенге, на постановку комедии Н.В.Гоголя «Ревизор» – 11 578 тыс.тенге</t>
  </si>
  <si>
    <t>На питание спортсменов во время выездных мероприятий</t>
  </si>
  <si>
    <t xml:space="preserve">Управление образования области </t>
  </si>
  <si>
    <t>Управления  культуры, развития языков и архивного дела области</t>
  </si>
  <si>
    <r>
      <t xml:space="preserve">Для создания Проектного офиса по запуску Центров психологической поддержки и внедрения антибуллинговых программ в организациях образования </t>
    </r>
    <r>
      <rPr>
        <i/>
        <sz val="14"/>
        <rFont val="Times New Roman"/>
        <family val="1"/>
        <charset val="204"/>
      </rPr>
      <t xml:space="preserve">(Акжаик -1 шк, Байтерек - 1 шк, Теректа - 1 шк., г.Уральск 7 шк.) </t>
    </r>
  </si>
  <si>
    <t xml:space="preserve">На обеспечение безбарьерным доступом в организациях образования </t>
  </si>
  <si>
    <t>На приобретение генераторов для КГУ "Областная специализированная школа гимназия интернат для одаренных детей им.Абая"</t>
  </si>
  <si>
    <t xml:space="preserve">Для получения медицинской лицензии для Круглоозерновского ЦОССУ: Приобретение автобуса ПАЗ (1 ед.) - 45 000 тыс.тенге, приобретение лицензионного программного обеспечения для компьютеров - 2 600 тыс.тенге, приобретение компьютеров - 11 942 тыс.тенге </t>
  </si>
  <si>
    <t xml:space="preserve">ГККП «Областной центр культуры и искусства им.К.Мырзалиева»: в рамках проекта «Дәуір дарабозы-90» на проведение республиканского конкурса "Қадыр оқулары" – 6 000 тыс.тенге; к 105-летию поэта Ж.Молдагалиева и 90-летие К.Мырзалиева на проведение регионально-республиканского дуэт-конкурса "Шың мен Заңғар" – 4 000 тыс.тенге; к 90-летию К.Мырзалиева и 10-летия со дня открытия областного центра культуры и искусства имени К.Мырзалиева на проведение праздничного мероприятия – 14 860 тыс.тенге  </t>
  </si>
  <si>
    <t xml:space="preserve">ГККП «Западно-Казахстанской областной историко-культурный, архитектурно-этнографический музей-заповедник Хан Ордасы»: на приобретение трактора с прицепом </t>
  </si>
  <si>
    <t>КГУ «Центр изучения проблем религий» на профилактические мероприятия, направленные на регулирование религиозно-политической ситуации в регионе</t>
  </si>
  <si>
    <t>На установку сетевого канала для документооборота</t>
  </si>
  <si>
    <t xml:space="preserve">На внедрение ИС «Единая Кадровая Система» </t>
  </si>
  <si>
    <r>
      <t>На аренду помещения</t>
    </r>
    <r>
      <rPr>
        <i/>
        <sz val="14"/>
        <rFont val="Times New Roman"/>
        <family val="1"/>
        <charset val="204"/>
      </rPr>
      <t xml:space="preserve"> </t>
    </r>
  </si>
  <si>
    <t>На приобретение интерактивной панели и мобильной стойки</t>
  </si>
  <si>
    <r>
      <t xml:space="preserve">Погашение бюджетных кредитов, выданных из областного бюджета МИО районов (городов областного значения) </t>
    </r>
    <r>
      <rPr>
        <i/>
        <sz val="14"/>
        <rFont val="Times New Roman"/>
        <family val="1"/>
        <charset val="204"/>
      </rPr>
      <t xml:space="preserve"> (бюджет г.Уральск)</t>
    </r>
  </si>
  <si>
    <t>На приобретение реанимобили - 5 ед. (ГКП на ПХВ "Областная станция скорой мед.помощи")</t>
  </si>
  <si>
    <t>ГККП  "Специализированная детско-юношеская школа олимпийского резерва по единоборствам" (для отделения таеквондо на приобретение электронного проектора KPNP (Акредитован WT), электронного шлема KPNP (Акредитован WT) судейского джойстика KPNP (Акредитован WT), электронного фута KPNP (Акредитован WT), электронного фута KPNP)</t>
  </si>
  <si>
    <t>ГККП «Жайык Арена» на установку напольного покрытия для волейбольной площадки</t>
  </si>
  <si>
    <t xml:space="preserve">Капитальный ремонт музея Шолохова. Месторасположение: ЗКО, район Байтерек, с.Даринское, улица Аблай хана,23 </t>
  </si>
  <si>
    <t>Поступления от выпуска ГЦБ, выпускаемых МИО области для обращения на внутреннем рынке для финансирования строительства и (или) приобретения, выкупа жилья и (или) квартир в объектах долевого участия в жилищном строительстве, а также для финансирования строительства и реконструкции канализационных очистных сооружений в рамках реализации государственных программ, концепций развития отрасли (сферы), национальных проектов</t>
  </si>
  <si>
    <t>Освещение населенного пункта Молодость Бокейординского района ЗКО (пограничный пост)</t>
  </si>
  <si>
    <t>Освещение с.Раздольное района Байтерек ЗКО (пограничный пост)</t>
  </si>
  <si>
    <t>Освещение с.Сулуколь района Байтерек ЗКО (пограничный пост)</t>
  </si>
  <si>
    <t>Освещение с.Чирова района Байтерек ЗКО (пограничный пост)</t>
  </si>
  <si>
    <t>Освещение с.Бейбитшилик района Байтерек ЗКО (пограничный пост)</t>
  </si>
  <si>
    <t>Освещение с.Достык Таскалинского района ЗКО  (пограничный пост)</t>
  </si>
  <si>
    <t>Реконструкция электрических сетей в селе Хан ордасы Бокейординского района ЗКО</t>
  </si>
  <si>
    <t>Услуги по обеспечению деятельности аппарата акима области</t>
  </si>
  <si>
    <t>Услуги по реализации государственной политики на местном уровне в области здравоохранения</t>
  </si>
  <si>
    <t>Услуги по реализации государственной политики в сфере религиозной деятельности на местном уровне - 2 054 тыс.тенге,  капитальные расходы государственного органа  - 2 978 тыс.тенге</t>
  </si>
  <si>
    <t>Услуги по реализации государственной политики в области формирования и развития экономической политики, системы государственного планирования - 855 тыс.тенге, капитальные расходы государственного органа  - 8 208 тыс.тенге</t>
  </si>
  <si>
    <t>Услуги по реализации государственной политики в области регулирования земельных отношений на территории области - 6 633 тыс.тенге, капитальные расходы государственного органа  - 2 882 тыс.тенге</t>
  </si>
  <si>
    <r>
      <t xml:space="preserve">На </t>
    </r>
    <r>
      <rPr>
        <b/>
        <sz val="14"/>
        <rFont val="Times New Roman"/>
        <family val="1"/>
        <charset val="204"/>
      </rPr>
      <t>о</t>
    </r>
    <r>
      <rPr>
        <sz val="14"/>
        <rFont val="Times New Roman"/>
        <family val="1"/>
        <charset val="204"/>
      </rPr>
      <t>плату вознаграждения поверенному (агенту) за исполнение договора поручения по программе «Ауыл аманаты» - 303 361 тыс.тенге, оплату вознаграждения поверенному (агенту) за исполнение договора поручения по программе «Кредитование проектов в сфере агропромышленного комплекса (опыт СКО)» - 390 101 тыс.тенге, услуги по реализации государственной политики на местном уровне в сфере сельского хозяйства - 2 317 тыс. тенге, капитальные расходы государственного органа  - 555 тыс.тенге</t>
    </r>
  </si>
  <si>
    <t>Услуги по реализации государственной политики в сфере охраны окружающей среды на местном уровне</t>
  </si>
  <si>
    <t>Услуги по обеспечению деятельности ревизионной комиссии области  - 7 753 тыс.тенге, капитальные расходы государственного органа - 6 640 тыс.тенге</t>
  </si>
  <si>
    <t>Услуги по обеспечению деятельности маслихата области</t>
  </si>
  <si>
    <t>Мероприятия в рамках исполнения всеобщей воинской обязанности - 8 800 тыс. тенге, подготовка территориальной обороны и территориальная оборона областного масштаба - 23 118 тыс. тенге, капитальные расходы подведомственных государственных учреждений и организаций - 376 877 тыс. тенге</t>
  </si>
  <si>
    <t xml:space="preserve">Услуги по реализации государственной политики на местном уровне в сфере государственного архитектурно-строительного контроля - 1 376 тыс.тенге, капитальные расходы государственного органа - 19 490 тыс.тенге                                                                                                                                                                                                                                                             </t>
  </si>
  <si>
    <t xml:space="preserve">Приобретение оконечных устройств оповещения населения (сиренно-речевые устройства) - 690 417 тыс.тенге, дыхательного аппарата на сжатом воздухе - 67 725 тыс.тенге, приобретение боевой одежды пожарного - 37 800 тыс.тенге. </t>
  </si>
  <si>
    <t xml:space="preserve">Услуги по реализации государственной политики в области исполнения местного бюджета, управления коммунальной собственностью и бюджетного планирования - 73 488 тыс.тенге, капитальные расходы государственного органа - 7 431 тыс.тенге                                                                              </t>
  </si>
  <si>
    <t xml:space="preserve">Услуги по реализации государственной политики на местном уровне в области информатизации, оказания государственных услуг и проектного управления области - 62 374 тыс.тенге, капитальные расходы государственного органа - 6 445 тыс.тенге     </t>
  </si>
  <si>
    <t>Услуги по реализации государственной политики на местном уровне в области образования - 37 786 тыс.тенге, капитальные расходы государственного органа - 12 375 тыс. тенге</t>
  </si>
  <si>
    <t>На текущий ремонт 2-х объектов дошкольного образования Казталовского района</t>
  </si>
  <si>
    <t xml:space="preserve">Для получения медицинской лицензии для  Круглоозерновского центра оказания специальных социальных услуг: Замена окон корпуса №2, №4 - 22 030 тыс.тенге, текущий ремонт кровли корпуса №3, №4 - 17 930 тыс.тенге, текущий ремонт напольного покрытия корпуса №1, №4 - 19 252 тыс.тенге, установка видеокамер - 4 987 тыс.тенге, очистка зданий (дезинфекция, дератизация) - 9 673 тыс.тенге, устройство: футбольной площадки - 17 373 тыс.тенге, тренажерной площадки - 5 943 тыс.тенге, тротуара - 4 008 тыс.тенге, благоустройство территории - 38 185 тыс.тенге, на сопровождение программы ИС "Социум" - 1 920 тыс. тенге </t>
  </si>
  <si>
    <t>Для финансирования ГККП "Жайық Арена" на приобретение автотранспрорта - 15 557 тыс.тенге и Led-экран по периметру зала 46 530 тыс.тенге</t>
  </si>
  <si>
    <t xml:space="preserve">На текущий ремонт здания КГУ "Ресурсный центр по работе с молодежью" </t>
  </si>
  <si>
    <t>ГККП «Областной центр народного творчества»: 1) на проведение Проекта «Қадыр-қазына», посвященный  90-летию народного поэта Казахстана, лауреата государственной премии РК, лауреата премии «Тарлан» К.Мырзалиева – 14 884 тыс.тенге 2) на проведение Проекта Жайык Жастары Фест 2025 – 20 000 тыс.тенге; 3) на проведение ХIII Международный конкурс исполнителей песен Е.Хасангалиева «Атамекен» – 19 970 тыс.тенге; 4) на проведение творческого вечера члена Союза писателей Казахстана, лауреата народной премий «Талант» А.Нарикова – 2 321 тыс.тенге.</t>
  </si>
  <si>
    <r>
      <t>ГККП «Драматическй театр им. А.Н.Островского»</t>
    </r>
    <r>
      <rPr>
        <sz val="14"/>
        <rFont val="Times New Roman"/>
        <family val="1"/>
        <charset val="204"/>
      </rPr>
      <t xml:space="preserve"> для укрепление МТБ (приобретение мебели)</t>
    </r>
  </si>
  <si>
    <t xml:space="preserve">ГККП «Западно-Казахстанский областной историко-краеведческий музей»: 1) на текущий ремонт фасада– 51 335 тыс.тенге; 2) на текущий ремонт музея имени Е.Пугачева – 22 930 тыс.тенге; 3) на текущий ремонт и закуп экспонатов по музею имени А.С.Пушкина – 6561 тыс.тенге </t>
  </si>
  <si>
    <t>На приобретение и установку водонапорной башни в селе Акбулак Чингирлауского района</t>
  </si>
  <si>
    <t xml:space="preserve">На приобретение жилых домов для Бурлинского и Казталовского районов в рамках пилотного проекта "Қаладан-ауылға" на 2024-2026 годы по Западно-Казахстанской области </t>
  </si>
  <si>
    <t>На эксплуатацию и техническое обслуживание газопровода-отвода к ГРС Каратобе и ГРС Каратобе</t>
  </si>
  <si>
    <t xml:space="preserve">На паспортизацию искуственных сооружений автомобильных дорог районного значения   </t>
  </si>
  <si>
    <t>На введение дополнительных 22 штатных единиц органов опеки и попечительства, в том числе при районных отделах образования 14 единиц и городском отделе образования 8 единиц</t>
  </si>
  <si>
    <t xml:space="preserve">ГККП "Областная детско-юношеская спортивная школа по национальным видам спорта" на дополнительную потребность по заработной плате 14 ед (в т.ч. 7 тренеров), приобретение спортивного инвентаря и экипировки                                                                                                                                                                              </t>
  </si>
  <si>
    <t>Услуги по реализации государственной политики на местном уровне в области строительства - 16 173 тыс. тенге, капитальные расходы государственного органа  - 17 190 тыс.тенге</t>
  </si>
  <si>
    <t>ГККП «Западно-Казахстанская областная филармония им.Г.Курмангалиева»: 1) на проведение концерта посвещенный к 80-летию Дни Победы – 55 161 тыс.тенге; 2) на проведение I-Республиканского фестиваля, посвященный к 30-летию танцевального ансамбля «Атамекен» – 23 854 тыс.тенге; 3) на гастрольные поездки в г.Кызылорда, посвященный к 30-летию танцевального ансамбля «Атамекен» – 7 039 тыс.тенге; 4) на гастрольные поездки в г.Атырау, посвященный к 25-летию оркестра казахских народных инструментов имени Даулеткерея – 9 069 тыс.тенге; 5) Для укрепление МТБ на приобретение музыкальных инструментов и аппаратуры – 84 985 тыс.тенге</t>
  </si>
  <si>
    <t>Реконструкция внутрипоселковой дороги по ул. Молдагалиева, ул.Казахстан, ул. Астана в с.Бударино Акжаикского района</t>
  </si>
  <si>
    <r>
      <t xml:space="preserve">Штрафы, пени, санкции, взыскания по бюджетным кредитам (займам), выданным из областного бюджета местным исполнительным органам районов (городов областного значения) </t>
    </r>
    <r>
      <rPr>
        <i/>
        <sz val="14"/>
        <rFont val="Times New Roman"/>
        <family val="1"/>
        <charset val="204"/>
      </rPr>
      <t>(бюджет г.Уральск)</t>
    </r>
  </si>
  <si>
    <t xml:space="preserve">На обновление материально-технической базы 5-ти школ по реновации </t>
  </si>
  <si>
    <t>Бюджеттік бағдарлама әкімшісі</t>
  </si>
  <si>
    <t>Атауы</t>
  </si>
  <si>
    <t>Ескертулер</t>
  </si>
  <si>
    <t>КІРІСТЕР</t>
  </si>
  <si>
    <t>Облыстың қаржы басқармасы</t>
  </si>
  <si>
    <t>Бюджет қаражатының бос қалдықтары</t>
  </si>
  <si>
    <t>Өзіндік кірістер</t>
  </si>
  <si>
    <t>Облыстардың, республикалық маңызы бар қалалардың, астананың жергiлiктi атқарушы органдарының мемлекеттік бағдарламаларды, саланы (аяны) дамыту тұжырымдамаларын, ұлттық жобаларды іске асыру шеңберінде тұрғын үй құрылысына үлестік қатысу объектілерінде тұрғын үй және (немесе) пәтерлер салуды және (немесе) алуды, сатып алуды қаржыландыру үшін, сондай-ақ кәріздік тазарту құрылысжайларын салу мен реконструкциялауды қаржыландыру үшін құрылысын қаржыландыру үшін iшкi нарықта айналысқа жiберу үшiн шығаратын мемлекеттiк бағалы қағаздары шығарылымынан түсетін түсімдер</t>
  </si>
  <si>
    <t>Мамандандырылған ұйымдарға жергілікті бюджеттен берілген бюджеттік кредиттерді өтеу  ("ӘҚК «Аqjaiyq»" АҚ)</t>
  </si>
  <si>
    <t>Жергілікті бюджеттен берілген пайдаланылмаған бюджеттік кредиттерді қайтару ("Отбасы банк" АҚ)</t>
  </si>
  <si>
    <t>Босатылатын қаражаттар</t>
  </si>
  <si>
    <t>Облыстың ветеринария басқармасы</t>
  </si>
  <si>
    <t>Орал қаласындағы қаңғыбас иттер мен мысықтарды ұстау және дегельминтизация жасау, бірдейлендіру, биозарарсыздандыру, екпе жасау қызметі</t>
  </si>
  <si>
    <t>Ауыл шаруашылығы жануарларын сәйкестендіру жөніндегі іс-шараларды өткізу</t>
  </si>
  <si>
    <t xml:space="preserve">Уақытша сақтау пунктына ветеринариялық препараттарды тасымалдау бойынша қызметтер </t>
  </si>
  <si>
    <t>Облыстың білім басқармасы</t>
  </si>
  <si>
    <t>"Зерде бұзылыстары бар балаларға арналған облыстық арнайы кешен "мектеп-интернат-колледжі" КММ ғимаратын күрделі жөндеу</t>
  </si>
  <si>
    <t>Облыстың кәсіпкерлік және индустриалдық-инновациялық даму басқармасы</t>
  </si>
  <si>
    <t>Жайық өзені бойында халықаралық тарихи-мәдени, экологиялық экспедицияны өткізуге қатысу</t>
  </si>
  <si>
    <t>Кәсіпкерлік субъектілерінің санитариялық-гигиеналық тораптарды күтіп-ұстауға арналған шығындарының бір бөлігін субсидиялау</t>
  </si>
  <si>
    <t>Облыстың ауыл шаруашылығы басқармасы</t>
  </si>
  <si>
    <t>Тұқым шаруашылығын дамытуды субсидиялау</t>
  </si>
  <si>
    <t>Ауыл шаруашылығы тауарларын өндірушілерге су жеткізу бойынша көрсетілетін қызметтердің құнын субсидиялау</t>
  </si>
  <si>
    <t>Ауыл шаруашылық дақылдарының зиянды организмдеріне қарсы күрес жөніндегі іс-шаралар</t>
  </si>
  <si>
    <t>Тұқымдық және көшет отырғызылатын материалдың сорттық және себу сапаларын анықтау</t>
  </si>
  <si>
    <t>Тыңайтқыштар (органикалықтарды қоспағанда) құнын субсидиялау</t>
  </si>
  <si>
    <t>Мал шаруашылығы саласында терең қайта өңдеуден өткізілетін өнімдерді өндіру үшін ауыл шаруашылығы өнімін сатып алуға жұмсайтын өңдеуші кәсіпорындардың шығындарын субсидиялау</t>
  </si>
  <si>
    <t>Облыстың табиғи ресурстар және табиғат пайдалануды реттеу басқармасы</t>
  </si>
  <si>
    <t>Инвестициялық салымдар кезінде балық шаруашылығы субъектісі шеккен шығыстардың бір бөлігін өтеу</t>
  </si>
  <si>
    <t>Облыстың жұмыспен қамтуды үйлестіру және әлеуметтік бағдарламалар басқармасы</t>
  </si>
  <si>
    <t xml:space="preserve">Сенім білдірілген агентке жастардың кәсіпкерлік бастамасына жәрдемдесу үшін бюджеттік кредиттер беру жөніндегі қызметтеріне ақы төлеу                                           </t>
  </si>
  <si>
    <t>"Ақжайық" мүгедектігі бар адамдарды абилитациялау және оңалту орталығы" КММ-ні ұстауға</t>
  </si>
  <si>
    <t>Облыстың құрылыс басқармасы</t>
  </si>
  <si>
    <t>БҚО Ақжайық ауданы Қабыршақты ауылында 100 орындық  мәдениет үйінің құрылысы</t>
  </si>
  <si>
    <t>ШЫҒЫСТАР</t>
  </si>
  <si>
    <t>АҒЫМДАҒЫ БЮДЖЕТ</t>
  </si>
  <si>
    <t>Мемлекеттік органдар</t>
  </si>
  <si>
    <t>Облыс әкімінің аппараты</t>
  </si>
  <si>
    <t>Облыс әкімінің қызметін қамтамасыз ету жөніндегі қызметтер</t>
  </si>
  <si>
    <t>Жергілікті деңгейде құрлыс саласындағы мемлекеттік саясатты іске асыру жөніндегі қызметтер - 16 173 мың теңге, мемлекеттік органның күрделі шығыстары - 17 190 мың теңге</t>
  </si>
  <si>
    <t>Облыстың денсаулық сақтау басқармасы</t>
  </si>
  <si>
    <t>Жергілікті деңгейде денсаулық сақтау саласындағы мемлекеттік саясатты іске асыру жөніндегі қызметтер</t>
  </si>
  <si>
    <t>Облыстың дін істері басқармасы</t>
  </si>
  <si>
    <t>Жергілікті деңгейде дін істер саласындағы мемлекеттік саясатты іске асыру жөніндегі қызметтер - 2 054 мың теңге, мемлекеттік органның күрделі шығыстары - 2 978 мың теңге</t>
  </si>
  <si>
    <t>Облыстың жолаушылар көлігі және автомобиль жолдары басқармасы</t>
  </si>
  <si>
    <t>Облыстық маңызы бар жолдарды 1620 км-ге паспорттау - 195 979 мың теңге, облыстық маңызы бар жолдардың жасанды құрылымдарын паспорттау жөніндегі қызметтер - 15 861 мың теңге</t>
  </si>
  <si>
    <t>Облыстың стратегия және экономикалық даму басқармасы</t>
  </si>
  <si>
    <t>Экономикалық саясатты, мемлекеттік жоспарлау жүйесін қалыптастыру мен дамыту саласындағы мемлекеттік саясатты іске асыру жөніндегі қызметтер - 855 мың теңге, мемлекеттік органның күрделі шығыстары - 8 208 мың теңге</t>
  </si>
  <si>
    <t>Облыстың жер қатынастары басқармасы</t>
  </si>
  <si>
    <t>Облыс аумағында жер қатынастарын реттеу саласындағы мемлекеттік саясатты іске асыру жөніндегі қызметтер - 6 633 мың теңге, мемлекеттік органның күрделі шығыстары - 2 882 мың теңге</t>
  </si>
  <si>
    <t>"Ауыл аманаты" бағдарламасы бойынша тапсырма шартын орындағаны үшін сенім білдірілген өкілге (агентке) сыйақы төлеуге - 303 361 мың теңге, "Агроөнеркәсіптік кешен саласындағы жобаларға кредит беру (СҚО тәжірибесі)" бағдарламасы бойынша тапсырма шартын орындағаны үшін сенім білдірілген өкілге (агентке) сыйақы төлеуге - 390 101 мың теңге, жергілікті деңгейде ауыл шаруашылығы саласындағы мемлекеттік саясатты іске асыру жөніндегі қызметтер - 2 317 мың теңге, мемлекеттік органның күрделі шығыстары - 555 мың теңге</t>
  </si>
  <si>
    <t>Облыстың полиция департаменті</t>
  </si>
  <si>
    <t>Жергілікті деңгейде қоршаған ортаны қорғау саласындағы мемлекеттік саясатты іске асыру жөніндегі қызметтер</t>
  </si>
  <si>
    <t xml:space="preserve">Жергілікті деңгейде білім беру саласындағы мемлекеттік саясатты іске асыру жөніндегі қызметтер - 37 786 мың теңге, мемлекеттік органның күрделі шығыстары - 12 375 мың теңге </t>
  </si>
  <si>
    <t>Облыстың тексеру комиссиясы</t>
  </si>
  <si>
    <t xml:space="preserve">Облыстың тексеру комиссиясының қызметін қамтамасыз ету жөніндегі қызметтер - 7 753 мың теңге, мемлекеттік органның күрделі шығыстары - 6 640 мың теңге </t>
  </si>
  <si>
    <t xml:space="preserve"> Облыс мәслихатының аппараты</t>
  </si>
  <si>
    <t>Облыс мәслихатының қызметін қамтамасыз ету жөніндегі қызметтер</t>
  </si>
  <si>
    <t>Облыстың жұмылдыру дайындығы, аумақтық және азаматтық қорғаныс басқармасы</t>
  </si>
  <si>
    <t>Жалпыға бірдей әскери міндетті атқару шеңберіндегі іс-шаралар - 8 800 мың теңге, аумақтық қорғанысты даярлау және облыстық ауқымдағы аумақтық қорғаныс - 23 118 мың теңге, ведомстволық бағыныстағы мемлекеттік мекемелер мен ұйымдардың күрделі шығыстары - 376 877 мың теңге</t>
  </si>
  <si>
    <t>Облыстың мемлекеттік сәулет-құрылыс бақылауы басқармасы</t>
  </si>
  <si>
    <t xml:space="preserve">Жергілікті деңгейде мемлекеттік сәулет-құрылыс бақылау саласындағы мемлекеттік саясатты іске асыру жөніндегі қызметтер - 1 376 мың теңге, мемлекеттік органның күрделі шығыстары - 19 490 мың теңге </t>
  </si>
  <si>
    <t>Облыстың төтенше жағдайлар департаменті</t>
  </si>
  <si>
    <t xml:space="preserve">Жергілікті бюджетті атқару атқару, коммуналдық меншікті басқару және бюджеттік жоспарлау саласындағы мемлекеттік саясатты іске асыру жөніндегі қызметтер - 73 488 мың теңге, мемлекеттік органның күрделі шығыстары - 7 431 мың теңге </t>
  </si>
  <si>
    <t>Облыстың цифрлық технологиялар басқармасы</t>
  </si>
  <si>
    <t>ШЖҚ "№6 қалалық емхана " МКК жанындағы ҚАЖК №27 мекемесі үшін дәрі-дәрмектер мен медициналық мақсаттағы бұйымдарды сатып алуға</t>
  </si>
  <si>
    <t>ШЖҚ"№6 қалалық емхана" МКК жанындағы ҚАЖК №27 мекемесін жарақтандыру үшін 30 бірлік медициналық жабдық сатып алуға.</t>
  </si>
  <si>
    <t>5 бірлік реанимобиль сатып алуға ("Облыстық жедел медициналық жәрдем станциясы" ШЖҚ МКК)</t>
  </si>
  <si>
    <t>Қорғаншылық және қамқоршылық органдарына қосымша 22 штат бірлігін енгізуге, оның ішінде аудандық білім бөлімдері үшін 14 бірлік, қалалық білім бөлімі үшін 8 бірлік штат бірлігі.</t>
  </si>
  <si>
    <t>Психологиялық-педагогикалық түзеу  және психологиялық-медициналық-педагогикалық консультация ұйымдарына қосымша 24,5 штат бірлігін енгізуге</t>
  </si>
  <si>
    <t>«Абай атындағы дарынды балаларға арналған облыстық мамандандырылған мектеп-гимназия-интернаты» КММ-не генератор сатып алуға</t>
  </si>
  <si>
    <t>"Ауылдық тірек және шағын жинақты мектептерде жекелеген пәндерді оқытудың инновациялық тәсілдерін енгізу" жобасын іске асыру үшін</t>
  </si>
  <si>
    <t>Круглоозерное арнаулы әлеуметтік қызметтер көрсету орталығында психоневрологиялық аурулары бар мүгедектерге арнаулы әлеуметтік қызметтер көрсету: №2 корпустың терезелерін ауыстыру, №4 - 22 030 мың теңге, №3,4-корпустың шатырын ағымдағы жөндеу - 17 930 мың теңге, №1,4 - 19 252 мың теңге корпустың еденін ағымдағы жөндеу, бейнекамераларды орнату - 4 987 мың теңге, ғимараттарды тазалау (дезинфекциялау, дератизациялау) - 9 673 мың теңге, құрылғы: футбол.алаңдары - 17 373 мың теңге, тренажер алаңы - 5 943 мың теңге, тротуар - 4 008 мың теңге, аумақты абаттандыру - 38 185 мың теңге, "Социум" АЖ бағдарламасын сүйемелдеу үшін (бағаның өсуіне байланысты) - 1 920 мың теңге</t>
  </si>
  <si>
    <t>Круглоозерное АӘҚКО-на медициналық лицензия алуға: автокөлік сатып алуға - 45 000 мың теңге, компьютерлерге арналған лицензияланған бағдарламалық жасақтаманы сатып алуға - 2 600 мың теңге, компьютерлерге сатып алуға - 11 942 мың теңге</t>
  </si>
  <si>
    <t>Облыстың дене шынықтыру және спорт басқармасы</t>
  </si>
  <si>
    <t>Көшпелі іс-шаралар кезінде спортшылардың тамақтануына</t>
  </si>
  <si>
    <t xml:space="preserve">Ұлттық лигаға өтуге байланысты әйелдер волейбол командасын қаржыландыруға </t>
  </si>
  <si>
    <t>Ұлттық спорт түрлері бойынша клубты ұстауға</t>
  </si>
  <si>
    <t>Олимпиадалық спорт түрлері бойынша клубты ұстауға - академиялық есу, байдарка мен каноэ есу, жеңіл атлетика, садақ ату, шорт-трек, шаңғы жарысы</t>
  </si>
  <si>
    <t xml:space="preserve">Ракеткалық клубты (теннис, үстел теннисі, бадминтон, сквош) ұстауға </t>
  </si>
  <si>
    <t xml:space="preserve">Жекпе-жек түрлері бойынша клубты ұстауға </t>
  </si>
  <si>
    <t xml:space="preserve">Велосипед спорты бойынша клубты ұстауға </t>
  </si>
  <si>
    <t xml:space="preserve">Бөрлі ауданында биатлон бөлімшесінің ашылуы (2 жаттықтырушының жалақысы)                                                                                                                                                                                                                   </t>
  </si>
  <si>
    <t xml:space="preserve">«Облыстық мамандандырылған теннистен олимпиада резервін дайындау бойынша балалар мен жасөспірімдер мектебі» МКҚК (бадминтон бөлімі үшін спорт залын жалға алу)                                                                                                                                     </t>
  </si>
  <si>
    <t>«Облыстық мамандандырылған жекпе-жектен олимпиада резервін дайындау бойынша балалар мен жасөспірімдер мектебі» МКҚК  (Республикалық жарыстарды өткізу үшін таеквондо бөліміне KPNP электронды проектор   (WT аккредиттелген), KPNP электронды дулыға (WT аккредиттелген), KPNP төреші таяқшасы (WT аккредиттелген), KPNP электронды футтар (WT аккредиттелген), 4 дана kpnp электронды футтар сатып алу).</t>
  </si>
  <si>
    <t xml:space="preserve">«Бәйтерек ауданы бойынша балалар мен жасөспірімдер спорт мектебі » КМК  (7 бірлік жаттықтырушылардың жалақысы  (еркін күрес, футбол, дзюдо, жеңіл атлетика, волейбол, тоғызқұмалақ)                                                                                                                                                                          </t>
  </si>
  <si>
    <t xml:space="preserve">"№3 Облыстық балалар мен жасөспірімдер спорт мектебі " МКҚК (Өзге қорларды сатып алу (бассейнге арналған химреагенттер) </t>
  </si>
  <si>
    <t xml:space="preserve">«Ақжайық ауданы бойынша балалар мен жасөспірімдер спорт мектебі » КМК спорт жабдықтарын сатып алу: бокс бөлімшесі үшін, қазақша күрес, волейбол, футбол, дзюдо </t>
  </si>
  <si>
    <t xml:space="preserve">КГУ "Областная специализированная школа-интернат-колледж олимпийского резерва" мектеп-интернат объектісінің күзет қызметіне 5 500 мың теңге және Шалқар базасын күзету қызметіне 3 850 мың теңге </t>
  </si>
  <si>
    <t>«Облыстық мамандандырылған жекпе-жектен олимпиада резервін дайындау бойынша балалар мен жасөспірімдер мектебі» МКҚК  (Қазақ күресі бөлімшесі үшін 3 дана ролл-маттар 7 500 мың теңге,  республикалық жарыстарды өткізу үшін дзюдо бөлімшесі үшін 3 дана татами - 15 000 мың теңге)</t>
  </si>
  <si>
    <t xml:space="preserve">Ақжайық ауданы Есенсай ауылында спорттық-ойын іс шараларын өткізу үшін модульды-конструкциялы ғимарат сатып алу (ФСК) </t>
  </si>
  <si>
    <t>Облыстың қоғамдық даму басқармасы</t>
  </si>
  <si>
    <t>"Жастармен жұмыс жөніндегі ресурстық орталық" КММ ғимаратын ағымдағы жөндеу</t>
  </si>
  <si>
    <t>Облыстың мәдениет, тілдерді дамыту және архив ісі басқармасы</t>
  </si>
  <si>
    <t xml:space="preserve">«Батыс Қазақстан облыстық Хан Ордасы тарихи-мәдени, архитектуралық-этнографиялық музей-қорығы» : трактор тіркемесімен сатып алуға </t>
  </si>
  <si>
    <t>«Ғ.Құрманғалиев атындағы Батыс Қазақстан облыстық филармониясы» МКҚК-на: 1) Жеңіс күндерінің 80-жылдығына арналған мерекелік концерт өткізуге – 55 161 мың теңге; 2) «Атамекен» би ансамблінің 30-жылдығына арналған 1-ші Республикалық фестивальді өткізуге – 23 854 мың теңге; 3) «Атамекен» би ансамблінің 30 жылдығына арналған Қызылорда қаласына гастрольдік сапарға – 7 039 мың теңге; 4) Дәулеткерей атындағы қазақ халық аспаптар оркестрінің 25 жылдығына арналған Атырау қаласына гастрольдік сапарларға – 9 069 мың теңге; 5) Музыкалық аспаптар мен жабдықтарды сатып алуға МТБ күшейтуге барлығы – 84 985 мың теңге</t>
  </si>
  <si>
    <t>«Х.Бөкеева атындағы облыстық қазақ драма театры» МКҚК-на: «Аманат» партиясының «Ұлттық мұра» атты жобасы аясында Алматы және Бішкек қалаларына гастрольдік сапарларға – 15 648 мың теңге; Н.В.Гогольдің «Ревизор» комедиясын қоюға – 11 578 мың теңге</t>
  </si>
  <si>
    <t>«Батыс Қазақстан облыстық тарихи-өлкетану музейі» МКҚК-на: Облыстық тарихи-өлкетану музейінің қасбетін ағымдағы жөндеуге – 51 335 мың теңге; 2) Е.Пугачев музей-үйінің ғимаратын ағымдағы жөндеуге – 22 930 мың теңге; 3) А.С.Пушкин музей ғимаратын ағымдағы жөндеуге – 6 561 мың теңге.</t>
  </si>
  <si>
    <t>«Дін мәселелерін зерттеу орталығы» КММ-не облыстағы діни-саяси жағдайды реттеуге бағытталған профилактикалық іс-шараларға</t>
  </si>
  <si>
    <t xml:space="preserve">Құжат айналымы үшін желілік арнаны орнату </t>
  </si>
  <si>
    <t>«Бірыңғай кадрлық жүйе» АЖ енгізу</t>
  </si>
  <si>
    <t>Интерактивті панель мен жылжымалы стенд сатып алуға</t>
  </si>
  <si>
    <t>Үй-жайларды жалға алуға</t>
  </si>
  <si>
    <t xml:space="preserve">Облыстың цифрлық технологиялар басқармасы </t>
  </si>
  <si>
    <t>Облыстың энергетика және тұрғын үй-коммуналдық шаруашылық басқармасы</t>
  </si>
  <si>
    <t>Батыс Қазақстан облысы бойынша 2024-2026 жылдарға арналған «Қаладан – Ауылға» пилоттық жобасы шеңберінде Бөрлі және Казталов аудандарына тұрғын үйлер сатып алу</t>
  </si>
  <si>
    <t>Қаратөбе ГТС және Қаратөбе ГТС бұру газ құбырын пайдалану және техникалық қызмет көрсету</t>
  </si>
  <si>
    <t>Аудандық маңызы бар автомобиль жолдарының жасанды құрылыстарын паспорттау</t>
  </si>
  <si>
    <t>"БҚО аумағындағы Утва өзенінің арнасын тазалау және кеңейту" нысаны бойынша жобалық-сметалық құжаттамасын кешенді ведомстводан тыс сараптамадан өткізуге</t>
  </si>
  <si>
    <t>Қоршаған орта сапасының нысаналық көрсеткіштерін дайындау</t>
  </si>
  <si>
    <t>Мемлекеттік инвестициялық саясатты іске асыруға "Даму" кәсіпкерлікті дамыту қоры" АҚ-ға кредит беру</t>
  </si>
  <si>
    <t xml:space="preserve">Облыстың ветеринария басқармасы </t>
  </si>
  <si>
    <t>Аудандық ветеринариялық пункттерді қызметтік автокөліктермен қамтамасыз ету – 50 бірлік LADA NIVA LEGEND автокөлігі. (8 490 мың теңге)</t>
  </si>
  <si>
    <t>Қоса қаржыландыру</t>
  </si>
  <si>
    <t>Халықтың әлеуметтік осал топтары үшін коммуналдық тұрғын үй қорынан тұрғын үй сатып алу</t>
  </si>
  <si>
    <t xml:space="preserve">Ақжайық ауданы </t>
  </si>
  <si>
    <t xml:space="preserve">Бәйтерек ауданы </t>
  </si>
  <si>
    <t xml:space="preserve">Бөрлі ауданы </t>
  </si>
  <si>
    <t xml:space="preserve">Жаңақала ауданы </t>
  </si>
  <si>
    <t xml:space="preserve">Жәнібек ауданы </t>
  </si>
  <si>
    <t xml:space="preserve">Казталов ауданы </t>
  </si>
  <si>
    <t xml:space="preserve">Қаратөбе ауданы </t>
  </si>
  <si>
    <t xml:space="preserve">Тасқала ауданы </t>
  </si>
  <si>
    <t xml:space="preserve">Теректі ауданы </t>
  </si>
  <si>
    <t xml:space="preserve">Сырым ауданы </t>
  </si>
  <si>
    <t xml:space="preserve">Шыңғырлау ауданы </t>
  </si>
  <si>
    <t>Ауылдық елді мекендерде сумен жабдықтау және су бұру жүйесін дамыту</t>
  </si>
  <si>
    <t>БҚО Қаратөбе ауданы, Алакөл ауылының ауылішілік су құбыры құрылысы</t>
  </si>
  <si>
    <t>БҚО Шыңғырлау ауданы Сегізсай ауылындағы су құбырының құрылысы</t>
  </si>
  <si>
    <t>БҚО Бәйтерек ауданы Жалын ауылында су құбырының құрылысы</t>
  </si>
  <si>
    <t>БҚО Бәйтерек ауданы Чувашинское ауылында су құбырының құрылысы</t>
  </si>
  <si>
    <t>БҚО Бәйтерек ауданы Садовое ауылында су құбырын салу</t>
  </si>
  <si>
    <t xml:space="preserve">БҚО Бәйтерек ауданының Ақсу ауылында су құбырын салу </t>
  </si>
  <si>
    <t>БҚО Бәйтерек ауданы Озерное ауылында (Дариян а/о) су құбырын салу</t>
  </si>
  <si>
    <t>БҚО Теректі ауданы, Қызылжар ауылында су құбырының құрылысы</t>
  </si>
  <si>
    <t>Жолдар</t>
  </si>
  <si>
    <t>Автомобиль жолдарын қайта жаңғырту</t>
  </si>
  <si>
    <t>Автомобиль жолдарының құрылысы</t>
  </si>
  <si>
    <t>БҚО, Қазталов ауданы, Қайыңды ауылындағы ауылішілік жолдардың құрылысы</t>
  </si>
  <si>
    <t>Электрмен жабдықтау</t>
  </si>
  <si>
    <t>Облыстың
энергетика және тұрғын үй-
коммуналдық шаруашылық 
басқармасы</t>
  </si>
  <si>
    <t>ӘЖ-110 кВ қайта құрылымдау (БҚО, Ақжайық, Бәйтерек, Тасқала аудандары және Орал қаласының аумағында)</t>
  </si>
  <si>
    <t>Коммуналдық шаруашылығын дамыту</t>
  </si>
  <si>
    <t>БҚО, Орал қаласы жер асты су құбырының V көтергіш сорғы станциясынан С-Шығыс шағын ауданының су құбыры камерасына дейін және Солтүстік-Шығыс камерасынан СТҚ дейін Д 1000 мм суағарды реконструкциялау</t>
  </si>
  <si>
    <t>БҚО Орал жерасты сулары кен орнының су жинағыш құрылыстарын реконструкциялау</t>
  </si>
  <si>
    <t>Бұрын бөлінген сомалар бойынша</t>
  </si>
  <si>
    <t>Білім беру</t>
  </si>
  <si>
    <t>«Жайлы мектеп» пилоттық ұлттық жобасы шеңберінде бастауыш, негізгі орта және жалпы орта білім беру объектілерін салу</t>
  </si>
  <si>
    <t>БҚО Орал қаласындағы Медколледж ауданындағы 600 орындық №65 мектеп құрылысына сыртқы инженерлік желілер салу</t>
  </si>
  <si>
    <t>Құрылыс</t>
  </si>
  <si>
    <t>Сырым ауданы, Жымпиты ауылындағы БҚО әкімдігі білім басқармасының Сырым колледжі МКҚК-нің 30 орындық жатақхана құрылысы</t>
  </si>
  <si>
    <t>Жұмылдыру дайындығы мен төтенше жағдайлардың объектілерін дамыту</t>
  </si>
  <si>
    <t>ЖСҚ түзету және сараптама жүргізу</t>
  </si>
  <si>
    <t>БҚО Бөрлі ауданы Бөрлі ауылында тез салынатын конструкциядан тұратын 2 автомобильді модульдік өрт сөндіру депосының құрылысы»(типтік жобаны байлау)ЖЖ бойынша ведомстводан тыс кешенді сараптама жүргізу</t>
  </si>
  <si>
    <t xml:space="preserve">БҚО Сырым ауданы, Жымпиты ауылында 4 автокөлікке арналған өрт сөндіру бекеті ғимаратының құрылысы </t>
  </si>
  <si>
    <t>Ішкі істер органдарының объектілерін дамыту</t>
  </si>
  <si>
    <t>ЖСҚ әзірлеу</t>
  </si>
  <si>
    <t>"БҚО Орал қаласында 1500 орындық тергеу изоляторының құрылысы"(құрылысты аяқтау және аралас қауіпсіздік түзеу мекемесіне қайта бейіндеу) объектісі бойынша ЖСҚ әзірлеу</t>
  </si>
  <si>
    <t>Денсаулық сақтау объектілерін дамыту</t>
  </si>
  <si>
    <t xml:space="preserve">Медициналық пункт және дәрігерлік амбулатория құрылысы </t>
  </si>
  <si>
    <t>БҚО Бөрлі ауданы Қарақұдық (Тихоновка) ауылында медициналық пункт құрылысы (байластыру). (Сыртқы инженерлік желілерсіз)</t>
  </si>
  <si>
    <t>БҚО Сырым ауданы Бұлдырты ауылында  дәрігерлік амбулатория  құрылысы  (байластыру). (Сыртқы инженерлік желілерсіз)</t>
  </si>
  <si>
    <t xml:space="preserve">Медициналық пункттердің сыртқы инженерлік желілердің құрылысы </t>
  </si>
  <si>
    <t>БҚО Бәйтерек ауданы Жайық ауылында медициналық пункт құрылысы нысаны бойынша сыртқы инженерлік желілердің құрылысы</t>
  </si>
  <si>
    <t>"БҚО Бәйтерек ауданы Красноармейское ауылында медициналық пункт құрылысы" нысаны бойынша сыртқы инженерлік желілердің құрылысы</t>
  </si>
  <si>
    <t>БҚО Бәйтерек ауданы Өркен (Степной) ауылында медициналық пункт құрылысы нысаны бойынша сыртқы инженерлік желілердің құрылысы</t>
  </si>
  <si>
    <t xml:space="preserve">Ақсай қаласындағы Бөрлі аудандық ауруханасы" ШЖҚ МКК стационар ғимаратына қосымша құрылыс салу" нысаны бойынша  кешенді ведомстводан тыс сараптама жүргізу </t>
  </si>
  <si>
    <t>Күрделі жөндеу</t>
  </si>
  <si>
    <t>БҚО Тасқала ауданы Мереке ауылына кірмежолды күрделі жөндеу</t>
  </si>
  <si>
    <t>БҚО, Теректі ауданының Подстепное ауылындағы ПДП-3/2 көшесінің жолын күрделі жөндеу (Түзету)</t>
  </si>
  <si>
    <t>БҚО Теректі ауданы Ақсоғым  ауылына кірмежолды күрделі жөндеу</t>
  </si>
  <si>
    <t>БҚО Теректі ауданы Покатиловка  ауылына кірмежолды күрделі жөндеу</t>
  </si>
  <si>
    <t xml:space="preserve">Шыңғырлау-Лубенка-Лебедевка 1 автомобиль жолын күрделі жөндеу </t>
  </si>
  <si>
    <t>Орташа жөндеу</t>
  </si>
  <si>
    <t>БҚО Казталов ауданы Талдыапан ауылының аудандық маңызы бар кірмежолын орташа жөндеу  9-18 шақ</t>
  </si>
  <si>
    <t>БҚО Қаратөбе ауданы Қарақамыс-Қаратөбе аудандық маңызы бар автожолын орташа жөндеу 29-44 шақ</t>
  </si>
  <si>
    <t>БҚО Қаратөбе ауданы Қарақамыс-Қаратөбе аудандық маңызы бар автожолын орташа жөндеу  44-59 шақ</t>
  </si>
  <si>
    <t>Газдандыру</t>
  </si>
  <si>
    <t>ЖСҚ жасақтау және экспертиза жүргізу</t>
  </si>
  <si>
    <t xml:space="preserve">"Қаратөбе ауданы Жусандой, Ханкөл, Дайынөткел, Қоскөл және Егіндікөл ауылдарының жоғары қысымды газ құбырын реконструкциялау" ЖСҚ үшін ведомстводан тыс кешенді сараптама жүргізу </t>
  </si>
  <si>
    <t xml:space="preserve">"БҚО Орал қ. "Ақжайық" ЕТЖЖ ауданындағы, "Үміт", "Көкжиек" (ЕТЖЖ-1) және "Сарыарқа" (ЕТЖЖ-2) ш/а 10-кВ тарату пункттері мен 10/0,4 кВ трансформаторлық қосалқы станцияларына дейін "Ақжайық" 110/10 кВ ҚС-нан тарату электр желілерін салу" </t>
  </si>
  <si>
    <t xml:space="preserve">БҚО, Орал қаласы, ЖЭО ауданы, 5-құрылыс мекенжайы бойынша БҚО, Орал қаласында "Жайықжылуқуат" АҚ Орал ЖЭО-ны ПР-10-35/10/1,2 (ПТ-12-35/10М) №1 станция турбоагрегатын ауыстыру бөлігінде реконструкциялау" түзету </t>
  </si>
  <si>
    <t xml:space="preserve">«"ҚР, БҚО, Орал қаласы, ЖЭО ауданы, 5-құрылыс мекенжайы бойынша БҚО, Орал қаласында "Жайықжылуқуат" АҚ Орал ЖЭО-ны  ПР-10-35/10/1,2 (ПТ-12-35/10М) №1 станция турбоагрегатын ауыстыру бөлігінде реконструкциялау"» іске қосу-реттеу жұмыстарын жүргізу  </t>
  </si>
  <si>
    <t>«БКЗ-79-39 ГМ қазандық агрегаттарын ауыстыру бөлігінде «Жайықжылуқуат» АҚ Орал ЖЭО реконструкциялау жобасы бойынша  ведомстводан тыс кешенді сараптама жүргізумен ЖСҚ жасақтау</t>
  </si>
  <si>
    <t>«БҚО, Орал қаласындағы №3 ПР-8-35/10 (ПТ-12-35/10) турбоагрегатты ауыстыру бөлігінде «Жайықжылуқуат» АҚ Орал ЖЭО-ны реконструкциялау» жобасы бойынша  ведомстводан тыс кешенді сараптама жүргізумен ЖСҚ жасақтау</t>
  </si>
  <si>
    <t>«БҚО, Орал қаласы бойынша ЖМ-6 ЖЭО-ның қоршаусыз ауданындағы 1-нүктеден Гагарин көшесі, ЖК-6-3-ке түсірілгенге дейін реконструкциялау» жобасы бойынша  ведомстводан тыс кешенді сараптама жүргізумен ЖСҚ жасақтау</t>
  </si>
  <si>
    <t>«БҚО, Орал қаласы, Т. Масин көшесі бойынша ЖК-2-27-ден ЖК-7-14-ке дейін Жүнісов көшесі, бойынша ЖМ-7 реконструкциялау» жобасы бойынша  ведомстводан тыс кешенді сараптама жүргізумен ЖСҚ жасақтау</t>
  </si>
  <si>
    <t>«Орал қ. ЖМ-3-ті ЖМ-2-дегі кірістіру нүктесінен Магистральная к-сі, ЖП 125-ке дейін реконструкциялау» жобасы бойынша  ведомстводан тыс кешенді сараптама жүргізумен ЖСҚ жасақтау</t>
  </si>
  <si>
    <t>«БҚО, Орал қаласы Құрылысшы ш/а орамішілік жылу желілерін реконструкциялау» жобасы бойынша  ведомстводан тыс кешенді сараптама жүргізумен ЖСҚ жасақтау</t>
  </si>
  <si>
    <t xml:space="preserve">«БҚО, Орал қ. С-Шығыс ш/а орамішілік жылу желілерін реконструкциялау» жобасы бойынша  ведомстводан тыс кешенді сараптама жүргізумен ЖСҚ жасақтау </t>
  </si>
  <si>
    <t>"БҚО, Орал қ. Кәріздік тазарту қондырғысын қайта құру" жобасы бойынша ЖСҚ әзірлеу</t>
  </si>
  <si>
    <t>Қоршаған ортаны қорғау</t>
  </si>
  <si>
    <t xml:space="preserve">БҚО, Жәнібек ауданы, Жақсыбай-сарыөзен каналын қайта жаңарту </t>
  </si>
  <si>
    <t>Мәдениет</t>
  </si>
  <si>
    <t>Орал қаласы, Д. Нұрпейсов көшесі 17 мекенжайында орналасқан, БҚО әкімдігі мәдениет, тілдерді дамыту және архив ісі басқармасының «А.Н. Островский атындағы драма театры» ғимаратына ғылыми-реставрациялық жұмыстарын (күрделі жөндеу) жүргізу</t>
  </si>
  <si>
    <t>Батыс Қазақстан облысы, Қаратөбе ауданы, Аққозын ауылдық округі, Қоржын ауылында орналасқан мəдениет үйінің құрылысы</t>
  </si>
  <si>
    <t>Жаңа жобалар</t>
  </si>
  <si>
    <t>Аудандық (облыстық маңызы бар қалалардың) бюджеттеріне тұрғын үй сатып алуға кредит беру</t>
  </si>
  <si>
    <t>ЖАО кезегінде тұрғандар үшін кредиттік тұрғын үйлерді сатып алу (МБҚ)</t>
  </si>
  <si>
    <t>Орал қаласы</t>
  </si>
  <si>
    <t xml:space="preserve">БҚО, Орал қ., Лагерная к-сі 6/1 мекенжайы бойынша  "Еуразия" туристік кешенінің А және Б корпустарын сыртқы инженерлік желілерсіз күрделі жөндеу </t>
  </si>
  <si>
    <t xml:space="preserve">БҚО, Орал қ., Лагерная к-сі 6 мекенжайы бойынша "Еуразия" туристік кешенінің А,Б,Е,Л корпустарын сыртқы инженерлік желілерсіз күрделі жөндеу </t>
  </si>
  <si>
    <t>БҚО, Орал қ., Лагерная к-сі 6 мекенжайы бойынша "Еуразия" туристік кешенінің В,Ж,З,И,К корпустарын сыртқы инженерлік желілерсіз күрделі жөндеу</t>
  </si>
  <si>
    <t>БҚО, Орал қ., Лагерная к-сі 6, 6/1 мекенжайлары бойынша "Еуразия" туристік кешенін абаттандыру</t>
  </si>
  <si>
    <t xml:space="preserve">БҚО, Бәйтерек ауданы, Даринское ауылы, Абылай хан көшесі, 23 мекенжайы бойынша орналасқан "Шолохов мұражайын күрделі жөндеу </t>
  </si>
  <si>
    <t>"Ауыл - Ел бесігі" жобасы шеңберінде күрделі жөндеу</t>
  </si>
  <si>
    <t>БҚО, Теректі ауданының Подстепное ауылының Болашақ шағынауданындағы жолды күрделі жөндеу</t>
  </si>
  <si>
    <t xml:space="preserve">БҚО, Ақжайық ауданы Чапаев ауылындағы кентішілік жолдарды (Қазақстан, Болашақ, Тілеулин көшелері) күрделі жөндеу  </t>
  </si>
  <si>
    <t xml:space="preserve">Ауылдық елді мекендерде сумен жабдықтау   </t>
  </si>
  <si>
    <t>КБМ орнату</t>
  </si>
  <si>
    <t xml:space="preserve">БҚО Ақжайық ауданы Тоған ауылын сумен жабдықтау үшін КБМ қондырғысын орнату </t>
  </si>
  <si>
    <t xml:space="preserve">БҚО Казталов ауданы Бейстерек ауылын сумен жабдықтау үшін КБМ қондырғысын орнату </t>
  </si>
  <si>
    <t xml:space="preserve">БҚО Казталов ауданы Бозоба ауылын сумен жабдықтау үшін КБМ қондырғысын орнату </t>
  </si>
  <si>
    <t xml:space="preserve">БҚО Казталов ауданы Хайруш ауылын сумен жабдықтау үшін КБМ қондырғысын орнату </t>
  </si>
  <si>
    <t xml:space="preserve">БҚО Казталов ауданы Сексенбаев ауылын сумен жабдықтау үшін КБМ қондырғысын орнату </t>
  </si>
  <si>
    <t xml:space="preserve">БҚО Бәйтерек ауданы Ақбидай ауылын сумен жабдықтау үшін КБМ қондырғысын орнату </t>
  </si>
  <si>
    <t xml:space="preserve">БҚО Бәйтерек ауданы Горбунов ауылын сумен жабдықтау үшін КБМ қондырғысын орнату </t>
  </si>
  <si>
    <t xml:space="preserve">БҚО Бәйтерек ауданы Богатск ауылын сумен жабдықтау үшін КБМ қондырғысын орнату </t>
  </si>
  <si>
    <t xml:space="preserve">БҚО Бәйтерек ауданы Скворкин ауылын сумен жабдықтау үшін КБМ қондырғысын орнату </t>
  </si>
  <si>
    <t xml:space="preserve">БҚО Бәйтерек ауданы Спартак ауылын сумен жабдықтау үшін КБМ қондырғысын орнату </t>
  </si>
  <si>
    <t xml:space="preserve">БҚО Сырым ауданы Сасықкөл ауылын сумен жабдықтау үшін КБМ қондырғысын орнату </t>
  </si>
  <si>
    <t xml:space="preserve">БҚО Сырым ауданы Жаңаөңір ауылын сумен жабдықтау үшін КБМ қондырғысын орнату </t>
  </si>
  <si>
    <t xml:space="preserve">БҚО  Қаратөбе ауданы Бесоба ауылын сумен жабдықтау үшін КБМ қондырғысын орнату </t>
  </si>
  <si>
    <t xml:space="preserve">БҚО Тасқала ауданы Аққайнар ауылын сумен жабдықтау үшін КБМ қондырғысын орнату </t>
  </si>
  <si>
    <t xml:space="preserve">БҚО Тасқала ауданы Қызылбас ауылын сумен жабдықтау үшін КБМ қондырғысын орнату </t>
  </si>
  <si>
    <t xml:space="preserve">БҚО Шыңғырлау ауданы Қайыңды ауылын сумен жабдықтау үшін КБМ қондырғысын орнату </t>
  </si>
  <si>
    <t xml:space="preserve">БҚО Шыңғырлау ауданы Ақсоғым ауылын сумен жабдықтау үшін КБМ қондырғысын орнату </t>
  </si>
  <si>
    <t xml:space="preserve">БҚО Шыңғырлау ауданы Ұрысай ауылын сумен жабдықтау үшін КБМ қондырғысын орнату </t>
  </si>
  <si>
    <t xml:space="preserve">БҚО Шыңғырлау ауданы Аққұдық ауылын сумен жабдықтау үшін КБМ қондырғысын орнату </t>
  </si>
  <si>
    <t xml:space="preserve">БҚО Шыңғырлау ауданы Қотантал ауылын сумен жабдықтау үшін КБМ қондырғысын орнату </t>
  </si>
  <si>
    <t xml:space="preserve">БҚО Теректі ауданы Донецк ауылын сумен жабдықтау үшін КБМ қондырғысын орнату </t>
  </si>
  <si>
    <t xml:space="preserve">БҚО Теректі ауданы Рыбцех ауылын сумен жабдықтау үшін КБМ қондырғысын орнату </t>
  </si>
  <si>
    <t xml:space="preserve">БҚО Теректі ауданы Ерсары ауылын сумен жабдықтау үшін КБМ қондырғысын орнату </t>
  </si>
  <si>
    <t xml:space="preserve">БҚО Теректі ауданы Қандық ауылын сумен жабдықтау үшін КБМ қондырғысын орнату </t>
  </si>
  <si>
    <t xml:space="preserve">БҚО Теректі ауданы Сатымшеген ауылын сумен жабдықтау үшін КБМ қондырғысын орнату </t>
  </si>
  <si>
    <t xml:space="preserve">БҚО Теректі ауданы Бекей ауылын сумен жабдықтау үшін КБМ қондырғысын орнату </t>
  </si>
  <si>
    <t xml:space="preserve">БҚО Теректі ауданы Құтсиық ауылын сумен жабдықтау үшін КБМ қондырғысын орнату </t>
  </si>
  <si>
    <t xml:space="preserve">БҚО Теректі ауданы Дуана ауылын сумен жабдықтау үшін КБМ қондырғысын орнату </t>
  </si>
  <si>
    <t xml:space="preserve">БҚО Теректі ауданы Қабылтөбе ауылын сумен жабдықтау үшін КБМ қондырғысын орнату </t>
  </si>
  <si>
    <t xml:space="preserve">БҚО Теректі ауданы Сарсенов ауылын сумен жабдықтау үшін КБМ қондырғысын орнату </t>
  </si>
  <si>
    <t xml:space="preserve">БҚО Теректі ауданы Айтиев ауылын сумен жабдықтау үшін КБМ қондырғысын орнату </t>
  </si>
  <si>
    <t xml:space="preserve">БҚО Жаңақала ауданы Үшкемпір ауылын сумен жабдықтау үшін КБМ қондырғысын орнату </t>
  </si>
  <si>
    <t xml:space="preserve">БҚО Жаңақала ауданы Салтанат ауылын сумен жабдықтау үшін КБМ қондырғысын орнату </t>
  </si>
  <si>
    <t xml:space="preserve">БҚО Жаңақала ауданы Саралжын ауылын сумен жабдықтау үшін КБМ қондырғысын орнату </t>
  </si>
  <si>
    <t xml:space="preserve">БҚО Жаңақала ауданы Аққұс ауылын сумен жабдықтау үшін КБМ қондырғысын орнату </t>
  </si>
  <si>
    <t xml:space="preserve">БҚО Жаңақала ауданы Төртқұлақ ауылын сумен жабдықтау үшін КБМ қондырғысын орнату </t>
  </si>
  <si>
    <t xml:space="preserve">БҚО Жаңақала ауданы Айтпай ауылын сумен жабдықтау үшін КБМ қондырғысын орнату </t>
  </si>
  <si>
    <t xml:space="preserve">БҚО Жаңақала ауданы Борық ауылын сумен жабдықтау үшін КБМ қондырғысын орнату </t>
  </si>
  <si>
    <t xml:space="preserve">БҚО Жаңақала ауданы Плантация ауылын сумен жабдықтау үшін КБМ қондырғысын орнату </t>
  </si>
  <si>
    <t xml:space="preserve">БҚО Жаңақала ауданы Ақбалшық ауылын сумен жабдықтау үшін КБМ қондырғысын орнату </t>
  </si>
  <si>
    <t>БҚО Бәйтерек ауданы Кирсанов ауылында су құбырын салу</t>
  </si>
  <si>
    <t>БҚО Бәйтерек ауданы Сырым батыр (Котельниково) ауылында су құбырын салу</t>
  </si>
  <si>
    <t xml:space="preserve">БҚО Бәйтерек ауданының Кіші Шаған ауылында су құбырын салу </t>
  </si>
  <si>
    <t>БҚО Қаратөбе ауданының Төлен, Сәуле, Қарақамыс елді мекендеріне жаңа тармақ өткізе отырып магистралдық сумен жабдықтау жүйелерін салу</t>
  </si>
  <si>
    <t>Газбен жабдықтау</t>
  </si>
  <si>
    <t xml:space="preserve">БҚО Казталов ауданы Саралжын және Әбіш ауылдарының әлеуметтік нысандарын газбен жабдықтау желілерінің құрылысы </t>
  </si>
  <si>
    <t>БҚО Казталов ауданы Сатыбалды, Бостандық, Ащысай және Жас ауылдарының әлеуметтік нысандарын газбен жабдықтау желілерінің құрылысы</t>
  </si>
  <si>
    <t>БҚО Казталов ауданы Көпкүтір, Аққурай, Хайруш ауылдарының әлеуметтік нысандарын газбен жабдықтау желілерінің құрылысы</t>
  </si>
  <si>
    <t>БҚО Казталов ауданы Саралжын, Қаракөл, Сексенбаев ауылдарының әлеуметтік нысандарын газбен жабдықтау желілерінің құрылысы</t>
  </si>
  <si>
    <t xml:space="preserve">БҚО, Бөкей ордасы ауданы, Хан ордасы ауылында электр желілерін реконструкциялау </t>
  </si>
  <si>
    <t xml:space="preserve">БҚО, Бәйтерек ауданы, Дариян ауылында блокты-модульдік кәріздік тазарту қондырғысының (Кәрізді тазарту қондырғысы) құрылысы </t>
  </si>
  <si>
    <t>Тұрғын үйлерді жаңғырту</t>
  </si>
  <si>
    <t>БҚО, Бөрлі ауданы, Ақсай қаласы, 5 шағын ауданы 12 үй 5 кіреберіс мекенжайы бойынша тұрғын үй ғимаратындағы жолаушылар лифтін күрделі жөндеу (ауыстыру)</t>
  </si>
  <si>
    <t>БҚО, Бөрлі ауданы, Ақсай қаласы, 5 шағын ауданы 8 үй 5 кіреберіс мекенжайы бойынша тұрғын үй ғимаратындағы жолаушылар лифтін күрделі жөндеу (ауыстыру)</t>
  </si>
  <si>
    <t>БҚО, Бөрлі ауданы, Ақсай қаласы, 4 шағын ауданы 16 үй 1 кіреберіс мекенжайы бойынша тұрғын үй ғимаратындағы жолаушылар лифтін күрделі жөндеу (ауыстыру)</t>
  </si>
  <si>
    <t>БҚО, Бөрлі ауданы, Ақсай қаласы, 4 шағын ауданы 43 үй 2 кіреберіс мекенжайы бойынша тұрғын үй ғимаратындағы жолаушылар лифтін күрделі жөндеу (ауыстыру)</t>
  </si>
  <si>
    <t>БҚО, Бөрлі ауданы, Ақсай қаласы, 4 шағын ауданы 47 үй 1 кіреберіс мекенжайы бойынша тұрғын үй ғимаратындағы жолаушылар лифтін күрделі жөндеу (ауыстыру)</t>
  </si>
  <si>
    <t>Абаттандыру</t>
  </si>
  <si>
    <t>БҚО Бөкей ордасы ауданы Молодость елді мекенін жарықтандыру (шекара бекеті)</t>
  </si>
  <si>
    <t>БҚО Бәйтерек ауданы Раздольное елді мекенін жарықтандыру (шекара бекеті)</t>
  </si>
  <si>
    <t>БҚО Бәйтерек ауданы Сұлукөл елді мекенін жарықтандыру (шекара бекеті)</t>
  </si>
  <si>
    <t>БҚО Бәйтерек ауданы Чиров елді мекенін жарықтандыру (шекара бекеті)</t>
  </si>
  <si>
    <t>БҚО Бәйтерек ауданы Бейбітшілік елді мекенін жарықтандыру (шекара бекеті)</t>
  </si>
  <si>
    <t>БҚО Тасқала ауданы Достық елді мекенін жарықтандыру (шекара бекеті)</t>
  </si>
  <si>
    <t>"БҚО, Қаратөбе ауданы, Қоржын ауылында тоған құрылысымен Жақсыбай көлдетіп суару жүйесін қайта құру" нысаны бойынша ЖСҚ түзету</t>
  </si>
  <si>
    <t>"БҚО, Казталов ауданы, Сакрыл лиманды суару жүйесінің реконструкциясы" ЖСҚ жасақтау</t>
  </si>
  <si>
    <t xml:space="preserve">"БҚО, Ақжайық ауданы, Көнеккеткен ауылындағы Солянка өзеніндегі су қоймасын қайта құру" нысаны бойынша жұмыс жобасын ведомствадан тыс сараптамадан өткізу </t>
  </si>
  <si>
    <t xml:space="preserve">"БҚО, Бөкей ордасы ауданы, Мұратсай ауылдық округі Мұратсай өзеніндегі су қоймасын қайта құру" нысаны бойынша жұмыс жобасын ведомствадан тыс сараптамадан өткізу </t>
  </si>
  <si>
    <t xml:space="preserve">"БҚО, Казталов ауданы, Жұлдыз ауылы Кіші өзенінде су тастау құрылымы бар бөгетті қалпына келтіру" нысаны бойынша жұмыс жобасын ведомствадан тыс сараптамадан өткізу </t>
  </si>
  <si>
    <t xml:space="preserve"> БҚО, Жаңақала ауданы, Мұқыр ауылы Үлкен өзен өзенінде "Қызылжар" бөгетін қалпына келтіру" нысаны бойынша жұмыс жобасын ведомствадан тыс сараптамадан өткізу </t>
  </si>
  <si>
    <t>1-қосымша</t>
  </si>
  <si>
    <t>2025 жылға арналған облыстық бюджеттің наурыздағы нақтылануына бюджеттік бағдарламалар әкімшілерінің бірінші кезектегі жиынтығы</t>
  </si>
  <si>
    <t>Жергілікті атқарушы органның жоғары тұрған бюджет алдындағы борышын өтеу</t>
  </si>
  <si>
    <t>Халықты құлақтандырудың соңғы құрылғыларын (дабылды-сөйлеу құрылғылары) сатып алуға 98 дана - 690 417 мың теңге, сығылған ауадағы тыныс алу аппараты - 67 725 мың теңге.                                                                                                                                                                                                                                                                        Өрт сөндірушінің жауынгерлік киімін сатып алуға  - 37 800 мың теңге.</t>
  </si>
  <si>
    <t>"Бөкейорда колледжі" МКҚК-нің материалдық техникалық базасын нығайтуға</t>
  </si>
  <si>
    <t>Казталов ауданының мектепке дейінгі 2 нысанын ағымдағы жөндеуге</t>
  </si>
  <si>
    <t>Білім беру ұйымдарында кедергісіз қолжетімділікті қамтамасыз етуге</t>
  </si>
  <si>
    <t>Жөндеуден (реновация) өткен 5 мектептің материалдық-техникалық базасын  жаңартуға</t>
  </si>
  <si>
    <t xml:space="preserve">Для  реализации проекта «Внедрение инновационных способов преподавания отдельных предметов в сельских опорных и малокомплектных школах».  </t>
  </si>
  <si>
    <t>Для реализации информационной системы «Komek Stop Bullying»</t>
  </si>
  <si>
    <t>"Жаңа кәсіптер атласын" жасақтауға</t>
  </si>
  <si>
    <t>"Komek Stop Bullying" ақпараттық жүйесін іске асыру үшін</t>
  </si>
  <si>
    <t>На разработку "Атлас новых профессий"</t>
  </si>
  <si>
    <t>МКҚК "Жайық Арена" қаржыландыруға, көлік сатып алуға- 15 557 мың теңге, залдың периметрі бойынша LED-экран сатып алуға - 46 530 мың теңге</t>
  </si>
  <si>
    <t>«А.Н.Островсктй атындағы драма театры» МКҚК-на МТБ нығайтуға (жиһаз сатып алуға)</t>
  </si>
  <si>
    <t>БҚО, Орал қаласы, Исатай-Махамбет көшесі, 82-үй мекенжайы бойынша тұрғын үй ғимаратындағы жолаушылар лифтін ауыстыру (жаңғырту)</t>
  </si>
  <si>
    <t>БҚО, Орал қаласы, Есенжанов көшесі, 3-үй, 3-кіреберіс мекенжайы бойынша тұрғын үй ғимаратындағы жолаушылар лифтін ауыстыру (жаңғырту) және машиналық бөлімшесінің жабынын күрделі жөндеу</t>
  </si>
  <si>
    <t>БҚО, Орал қаласы, Есенжанов көшесі, 3-үй, 4-кіреберіс мекенжайы бойынша тұрғын үй ғимаратындағы жолаушылар лифтін ауыстыру (жаңғырту) және машиналық бөлімшесінің жабынын күрделі жөндеу</t>
  </si>
  <si>
    <t>БҚО, Орал қаласы, В. Захаров көшесі, 3-үй, 4-кіреберіс мекенжайы бойынша тұрғын үй ғимаратындағы жолаушылар лифтін ауыстыру (жаңғырту) және машиналық бөлімшесінің жабынын күрделі жөндеу</t>
  </si>
  <si>
    <t>БҚО, Орал қаласы, Гагарин көшесі, 34-үй мекенжайы бойынша тұрғын үй ғимаратындағы жолаушылар лифтін ауыстыру (жаңғырту)</t>
  </si>
  <si>
    <t>БҚО, Орал қаласы, Құрманғазы көшесі, 152 үй, 1 кіреберіс  мекенжайындағы  тұрғын үй ғимаратындағы жолаушылар лифтін ауыстыру (жаңғырту)</t>
  </si>
  <si>
    <t>БҚО, Орал қаласы, А. Тайманова көшесі, 221-үй мекенжайы бойынша тұрғын үй ғимаратындағы жолаушылар лифтін ауыстыру (жаңғырту)</t>
  </si>
  <si>
    <t>БҚО, Орал қаласы, Д. Қонаев ш/а 18, 1-кіреберіс мекенжайы бойынша тұрғын үй ғимаратындағы жолаушылар лифтін ауыстыру (жаңғырту)</t>
  </si>
  <si>
    <t>БҚО, Орал қаласы, Н. Назарбаев даңғылы, 240/1- үй, 3-кіреберіс мекенжайындағы  тұрғын үй ғимаратындағы жолаушылар лифтін ауыстыру (жаңғырту)</t>
  </si>
  <si>
    <t>БҚО, Орал қаласы, Н. Назарбаев даңғылы, 240/1- үй, 2-кіреберіс мекенжайындағы  тұрғын үй ғимаратындағы жолаушылар лифтін ауыстыру (жаңғырту)</t>
  </si>
  <si>
    <t>БҚО, Орал қаласы, Н. Назарбаев даңғылы, 240/1- үй, 1-кіреберіс мекенжайындағы  тұрғын үй ғимаратындағы жолаушылар лифтін ауыстыру (жаңғырту)</t>
  </si>
  <si>
    <r>
      <t>Аудандардың (облыстық маңызы бар қалалардың) жергілікті атқарушы органдарына облыстық бюджеттен берілген бюджеттік кредиттерді өтеу</t>
    </r>
    <r>
      <rPr>
        <i/>
        <sz val="14"/>
        <rFont val="Times New Roman"/>
        <family val="1"/>
        <charset val="204"/>
      </rPr>
      <t xml:space="preserve"> (Орал қаласының бюджеті)</t>
    </r>
  </si>
  <si>
    <r>
      <t>Облыстық бюджеттен берілген пайдаланылмаған бюджеттік кредиттерді аудандық (облыстық маңызы бар қалалардың) бюджеттерінен қайтару</t>
    </r>
    <r>
      <rPr>
        <i/>
        <sz val="14"/>
        <rFont val="Times New Roman"/>
        <family val="1"/>
        <charset val="204"/>
      </rPr>
      <t xml:space="preserve"> (Ақжайық ауданы - 66 мың теңге, Жаңақала ауданы - 4 914 мың теңге, Казталов ауданы - 720 мың теңге, Тасқала ауданы - 66 мың теңге, Шыңғырлау ауданы - 521 мың теңге, Орал қаласы - 47 179 мың теңге)</t>
    </r>
  </si>
  <si>
    <r>
      <t xml:space="preserve">Жеке тұлғаларға жергілікті бюджеттен берілген бюджеттік кредиттер бойынша сыйақылар </t>
    </r>
    <r>
      <rPr>
        <i/>
        <sz val="14"/>
        <rFont val="Times New Roman"/>
        <family val="1"/>
        <charset val="204"/>
      </rPr>
      <t>(сенімді агент - "Аграрлық несие корпорациясы" АҚ)</t>
    </r>
  </si>
  <si>
    <r>
      <t xml:space="preserve">Жұмыспен қамту бағдарламасы </t>
    </r>
    <r>
      <rPr>
        <i/>
        <sz val="14"/>
        <rFont val="Times New Roman"/>
        <family val="1"/>
        <charset val="204"/>
      </rPr>
      <t>(қоғамдық жұмыстарға, жастар практикасына және т.б. шығыстар)</t>
    </r>
  </si>
  <si>
    <r>
      <t xml:space="preserve">Психологиялық қолдау орталықтарын іске қосу және білім беру ұйымдарында зорлық-зомбылыққа қарсы бағдарламаларды жүзеге асыру үшін Жобалық кеңсені құруға </t>
    </r>
    <r>
      <rPr>
        <i/>
        <sz val="14"/>
        <rFont val="Times New Roman"/>
        <family val="1"/>
        <charset val="204"/>
      </rPr>
      <t>(Ақжайық – 1 мектеп, Бәйтерек – 1 мектеп, Теректі – 1 мектеп, Орал 7 мектеп)</t>
    </r>
  </si>
  <si>
    <r>
      <rPr>
        <sz val="14"/>
        <rFont val="Times New Roman"/>
        <family val="1"/>
        <charset val="204"/>
      </rPr>
      <t>Жұмыс күшінің ұтқырлығын арттыру үшін адамдардың ерікті түрде қоныс аударуына</t>
    </r>
    <r>
      <rPr>
        <i/>
        <sz val="14"/>
        <rFont val="Times New Roman"/>
        <family val="1"/>
        <charset val="204"/>
      </rPr>
      <t xml:space="preserve"> (ерікті қоныс аударатын адамдарға және олардың отбасы мүшелеріне көшуге, тұрғын үйді жалдау (жалға алу), коммуналдық көрсетілетін қызметтерге ақы төлеу) </t>
    </r>
    <r>
      <rPr>
        <sz val="14"/>
        <rFont val="Times New Roman"/>
        <family val="1"/>
        <charset val="204"/>
      </rPr>
      <t>6 отбасы мүшесі бар 5 отбасына (30 адам)</t>
    </r>
  </si>
  <si>
    <r>
      <t xml:space="preserve">Ұлттық спорт түрлері бойынша БЖСМ-не 14 бірлік (оның ішінде 7 жаттықтырушы) жалақысын төлеуге, ұлттық спорт түрлеріне арналған мүкәммал мен спорт жабдықтарын сатып алуға </t>
    </r>
    <r>
      <rPr>
        <b/>
        <sz val="14"/>
        <color theme="1"/>
        <rFont val="Times New Roman"/>
        <family val="1"/>
        <charset val="204"/>
      </rPr>
      <t xml:space="preserve">                                                                                                                        </t>
    </r>
    <r>
      <rPr>
        <sz val="14"/>
        <color theme="1"/>
        <rFont val="Times New Roman"/>
        <family val="1"/>
        <charset val="204"/>
      </rPr>
      <t xml:space="preserve">                        </t>
    </r>
  </si>
  <si>
    <t xml:space="preserve">Приобретение 17 ед спец.техники для КГУ "Батысирригация" - 362 132 тыс.тенге, приобретение оборудования и инвентаря организациям лесных хозяйств - 44 158 тыс.тенге </t>
  </si>
  <si>
    <t>Дополнительные расходы по заработной плате и налогам - 201 559 тыс.тенге, приобретение обмундирования и прочих запасов - 38 233 тыс.тенге, командировочные расходы -7 884 тыс.тенге и оплата  прочих работ, услуг - 28 734 тыс. тенге</t>
  </si>
  <si>
    <t>Материально-техническое оснащение  подведомственных государственных учреждений:   КГУ "Қоғамдық Келісім" - 649 тыс.тенге,  КГУ "Региональная служба коммуникации" - 12 825 тыс.тенге</t>
  </si>
  <si>
    <t>На содержание дополнительных 30-ти шт.ед. специализированного подразделения по борьбе с семейно-бытовым насилием - 136 346 тыс.тенге, оборудование для создания ЦОУ в 2-х районных центрах - 240 000 тыс. тенге,  расширение видеосистемы ЦОУ УП г.Уральск - 570 503 тыс. тенге, приобретение служебного автотранспорта - 187 604 тыс. тенге</t>
  </si>
  <si>
    <r>
      <t>Отбасылық-тұрмыстық зорлық-зомбылыққа қарсы күрес жөніндегі мамандандырылған бөлімшені қосымша 30 штаттық бірлік ұстауға - 136 346 мың теңге, 2 аудандық орталықта ЖБО құруға арналған жабдық</t>
    </r>
    <r>
      <rPr>
        <i/>
        <sz val="14"/>
        <rFont val="Times New Roman"/>
        <family val="1"/>
        <charset val="204"/>
      </rPr>
      <t xml:space="preserve"> </t>
    </r>
    <r>
      <rPr>
        <sz val="14"/>
        <rFont val="Times New Roman"/>
        <family val="1"/>
        <charset val="204"/>
      </rPr>
      <t xml:space="preserve">- 240 000 мың теңге, Орал қ. ПБ ЖБО бейнежүйені кеңейтуге - 570 503 мың теңге, қызметтік автокөліктер сатып алуға - 187 604 мың теңге    </t>
    </r>
  </si>
  <si>
    <r>
      <t xml:space="preserve">Аудандардың (облыстық маңызы бар қалалардың) жергілікті атқарушы органдарына облыстық бюджеттен берілген бюджеттік кредиттер (займдар) бойынша айыппұлдар, өсімпұлдар, санкциялар, өндіріп алулар </t>
    </r>
    <r>
      <rPr>
        <i/>
        <sz val="14"/>
        <rFont val="Times New Roman"/>
        <family val="1"/>
        <charset val="204"/>
      </rPr>
      <t>(Орал қаласы)</t>
    </r>
  </si>
  <si>
    <t xml:space="preserve">Жергілікті деңгейде ақпараттандыру, мемлекеттік қызметтер көрсету, жобалық басқару жөніндегі мемлекеттік саясатты іске асыру жөніндегі қызметтер - 62 374 мың теңге, мемлекеттік органның күрделі шығыстары - 6 445 мың теңге </t>
  </si>
  <si>
    <t xml:space="preserve">На оснащение материально технической базы ГККП "Бокейординский колледж" </t>
  </si>
  <si>
    <t xml:space="preserve">«Жаңақала ауданы бойынша балалар мен жасөспірімдер спорт мектебі » КМК  спорт тауарларын сатып алуға - 5 000 мың теңге, компьютерлер сатып алуға - 2 000 мың теңге        </t>
  </si>
  <si>
    <t>МКҚК «Жайык Арена» волейболға арналған еден жабдығы</t>
  </si>
  <si>
    <t>«Облыстық қысқы спорт түрлері бойынша балалар мен жасөспірімдер мектебі» МКҚК-нің  шорт-трек бөліміне мата төсеніштерін сатып алу</t>
  </si>
  <si>
    <r>
      <t>Ведомстволық бағынысты мемлекеттік мекемелерді материалдық - техникалық жарақтандыру: КММ "Қоғамдық Келісім" - 649 мың теңге,  "Өңірлік коммуникация қызметі" КММ - 12 825 мың теңге</t>
    </r>
    <r>
      <rPr>
        <i/>
        <sz val="14"/>
        <rFont val="Times New Roman"/>
        <family val="1"/>
        <charset val="204"/>
      </rPr>
      <t xml:space="preserve"> </t>
    </r>
  </si>
  <si>
    <t xml:space="preserve">Қазақстан халқы Ассамблеясының қызметін қамтамасыз ету: КММ "Қоғамдық Келісім" ғимаратын ағымдағы жөндеу </t>
  </si>
  <si>
    <t xml:space="preserve">Текущий ремонт здания КГУ "Қоғамдық Келісім" </t>
  </si>
  <si>
    <t>КГУ "Региональная служба коммуникации"  на приобретение радиомикрофонов (петлички)</t>
  </si>
  <si>
    <t>"Өңірлік коммуникация қызметі" КММ бойынша радио микрофондарды (петлицаларды) сатып алу</t>
  </si>
  <si>
    <t>«Облыстық халық шығармашылығы орталығы» МКҚК-на: 1) Қазақстанның халық ақыны, ҚР Мемлекеттік сыйлығының лауреаты, «Тарлан» сыйлығының лауреаты Қадыр Мырза Әлінің  90- жылдығына арналған «Қадыр-қазына» жобасын жүзеге асыруға – 14 884 мың теңге; 2) Жайық Жастары Фест 2025 жобасын іске асыруға – 20 000 мың теңге; 3) Е.Хасанғалиев атындағы «Атамекен» ХІІІ Халықаралық ән орындаушылар байқауын өткізуге – 19 970 мың теңге; 4) Қазақстан Жазушылар одағының мүшесі, халықтық «Талант» сыйлығының лауреаты А.Нәріковтың шығармашылық кешін өткізуге – 2 321 мың теңге</t>
  </si>
  <si>
    <t>«Қадыр Мырзалиев атындағы Батыс Қазақстан облыстық мәдениет және өнер орталығы» МКҚК-на: 1) «Дәуір дарабозы-90» жобасы аясында ақын шығармашылығын кеңінен насихаттау мақсатында «Қадыр оқулары» республикалық байқауын өткізуге – 6 000 мың теңге; 2) Ақын Ж.Молдағалиевтің 105-жылдығына және Қ.Мырзалиевтің 90-жылдығына «Шын мен Заңғар» облыстық республикалық дуэттер-байқауын өткізуге – 4 000 мың теңге; 3) Қ.Мырзалиевтің 90 жылдығына және Қ.Мырзалиев атындағы облыстық мәдениет және өнер орталығының ашылғанына 10 жыл толуына мерекелік шараға – 14 860 мың теңге</t>
  </si>
  <si>
    <t>«А.Н.Островский атындағы драма театры» МКҚК-на: С.Мұқановтың «Шоқан Уәлиханов» пьесасын қоюға – 4 150 мың теңге; Алматы қаласы бойынша іссапар шығындарына – 10 876 мың теңге</t>
  </si>
  <si>
    <t>КГУ «Государственный архив Западно-Казахстанской области»: на приобретение антивирусной программы  – 1 426 тыс.тенге, демонтаж и монтаж локальных сетей для соответствия требований кибербезопасности – 1 851 тыс.тенге, приобретение вывесок – 924 тыс.тенге, установку системы газового пожаротушения  – 11 231 тыс.тенге</t>
  </si>
  <si>
    <t>Шыңғырлау ауданы Ақбұлақ ауылына су мұнарасын сатып алу және орнату</t>
  </si>
  <si>
    <t xml:space="preserve">"Батысирригация" КММ-не 17 бірлік арнаулы техника сатып алуға - 362 132 мың теңге, Орман шаруашылығы мекемелеріне жабдықтар мен мүккамал құралдар алуға - 44 158 мың теңге </t>
  </si>
  <si>
    <t xml:space="preserve">Еңбекақы мен салықтар бойынша қосымша шығыстарға - 201 559 мың теңге, киім-кешек және басқа қорлар сатып алуға - 38 233 мың теңге, іссапар шығыстары - 7 884 мың теңге, басқа жұмыстарға, қызметтерге ақы төлеу - 28 734 мың теңге </t>
  </si>
  <si>
    <t xml:space="preserve">Бөкей ордасы ауданы </t>
  </si>
  <si>
    <t>БҚО Теректі ауданының Алғабас ауылындағы су құбырының құрылысы</t>
  </si>
  <si>
    <t>БҚО, Қазталов ауданы, Жалпактал ауылішілік автомобиль жолдарын қайта жаңғырту</t>
  </si>
  <si>
    <t>БҚО, Ақжайық ауданы, Бударин ауылы, Қазақстан, Астана, Молдағалиев көшелері бойындағы ауылішілік жолды қайта құру (жаңарту)</t>
  </si>
  <si>
    <t xml:space="preserve">Департамент по чрезвычайным ситуациям области </t>
  </si>
  <si>
    <t>«Батыс Қазақстан облысының мемлекеттік архиві» КММ-не: Вирусқа қарсы бағдарламаны сатып алуға – 1 426  мың теңге; Киберқауіпсіздік талаптарын сақтау үшін жергілікті желілерді демонтаждау және орнату үшін – 1 851  мың теңге; маңдайшаларды сатып алуға – 924 мың теңге;  газбен өрт сөндіру жүйесін орнатуға – 11 231 мың теңге</t>
  </si>
  <si>
    <t>«TAÑBA» жануарларды тіркеу ақпараттық жүйесін, жануарларды тіркеу туралы ақпараттық қызметке қол жеткізу қызметін сатып алу</t>
  </si>
  <si>
    <t>Батыс Қазақстан облысы, Теректі ауданы, Подстепное селолық округі, Подстепное селосы мекенжайы бойынша орналасқан 99250 әскери бөлімінің аумақтық қорғаныс әскери қалашығының ғимараттары мен үймереттерінің құрылысы нысаны бойынша ЖСҚ түзету</t>
  </si>
  <si>
    <t xml:space="preserve">Аудандық маңызы бар автомобиль жолдарының 2 618 шақ. паспорттау </t>
  </si>
  <si>
    <t>Паспортизация  автомобильных дорог районного значения  2 618 км</t>
  </si>
  <si>
    <t>Услуги по реализации государственной политики на местном уровне в области развития предпринимательства и индустриально-инновационной деятельности - 1 013 874 тыс. тенге, капитальные расходы государственного органа - 18 162 тыс. тенге</t>
  </si>
  <si>
    <t>КГУ «Центр информационных технологий»:  1. на аренду помещения для регионального «Jaiq Hub», подключение к высокоскоростному интернету, оснащение современным оборудованием и материалами – 22 504 тыс.тенге; 2. на услуги по техническому обслуживанию 15 единиц компьютерной техники – 300 тыс.тенге; на командировочные расходы – 2 219 тыс.тенге; 3. на приобретение цветного лазерного принтера 1 шт. – 230 тыс.тенге</t>
  </si>
  <si>
    <t>Жергілікті деңгейде кәсіпкерлік және индустриалдық-инновациялық қызметті дамыту саласындағы мемлекеттік саясатты іске асыру жөніндегі қызметтер - 1 013 874 мың теңге, мемлекеттік органның күрделі шығыстары - 18 162 мың теңге</t>
  </si>
  <si>
    <t>«Ақпараттық технологиялар орталығы» КММ-не: 1. Аймақтық «Jaiq Hub» үшін үй-жайларды жалға алуға, жоғары жылдамдықты интернетке қосылуға, заманауи жабдықтармен және материалдармен жабдықтауға – 22 504 мың теңге; 2. 15 дана компьютерлік техникаға қызмет көрсету бойынша қызметтер – 300 мың теңге; қызметтік іс-сапарға шығыстар – 2 219 мың теңге; 3. МТБ нығайтуға түрлі-түсті лазерлік принтер 1 дана сатып алуға – 230 мың теңге</t>
  </si>
  <si>
    <t>Сома,                мың теңге</t>
  </si>
  <si>
    <t>Наименование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</si>
</sst>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0_ ;\-#,##0\ "/>
    <numFmt numFmtId="166" formatCode="#,##0&quot;р.&quot;;\-#,##0&quot;р.&quot;"/>
    <numFmt numFmtId="167" formatCode="_-* #,##0.00_р_._-;\-* #,##0.00_р_._-;_-* &quot;-&quot;??_р_._-;_-@_-"/>
    <numFmt numFmtId="168" formatCode="_-* #,##0&quot;р.&quot;_-;\-* #,##0&quot;р.&quot;_-;_-* &quot;-&quot;&quot;р.&quot;_-;_-@_-"/>
    <numFmt numFmtId="169" formatCode="000"/>
    <numFmt numFmtId="170" formatCode="_-&quot;Т&quot;* #,##0_-;\-&quot;Т&quot;* #,##0_-;_-&quot;Т&quot;* &quot;-&quot;_-;_-@_-"/>
    <numFmt numFmtId="171" formatCode="#,##0.0"/>
    <numFmt numFmtId="172" formatCode="0.0"/>
    <numFmt numFmtId="173" formatCode="_-* #,##0\ _₽_-;\-* #,##0\ _₽_-;_-* &quot;-&quot;??\ _₽_-;_-@_-"/>
  </numFmts>
  <fonts count="28">
    <font>
      <sz val="11"/>
      <color theme="1"/>
      <name val="Calibri"/>
      <family val="2"/>
      <charset val="204"/>
      <scheme val="minor"/>
    </font>
    <font>
      <sz val="11"/>
      <color indexed="8"/>
      <name val="Calibri"/>
      <family val="2"/>
      <charset val="204"/>
    </font>
    <font>
      <sz val="10"/>
      <name val="Helv"/>
      <charset val="204"/>
    </font>
    <font>
      <sz val="10"/>
      <name val="Times New Roman"/>
      <family val="1"/>
      <charset val="204"/>
    </font>
    <font>
      <sz val="10"/>
      <name val="Arial"/>
      <family val="2"/>
      <charset val="204"/>
    </font>
    <font>
      <sz val="11"/>
      <color theme="1"/>
      <name val="Calibri"/>
      <family val="2"/>
      <scheme val="minor"/>
    </font>
    <font>
      <sz val="10"/>
      <name val="Arial Cyr"/>
      <charset val="204"/>
    </font>
    <font>
      <sz val="11"/>
      <color theme="1"/>
      <name val="Calibri"/>
      <family val="2"/>
      <charset val="204"/>
      <scheme val="minor"/>
    </font>
    <font>
      <sz val="12"/>
      <name val="KZ Times New Roman"/>
      <family val="1"/>
      <charset val="204"/>
    </font>
    <font>
      <sz val="8"/>
      <color indexed="8"/>
      <name val="Arial"/>
      <family val="2"/>
      <charset val="204"/>
    </font>
    <font>
      <b/>
      <sz val="14"/>
      <name val="Times New Roman"/>
      <family val="1"/>
      <charset val="204"/>
    </font>
    <font>
      <sz val="14"/>
      <name val="Times New Roman"/>
      <family val="1"/>
      <charset val="204"/>
    </font>
    <font>
      <sz val="10"/>
      <name val="Helv"/>
    </font>
    <font>
      <i/>
      <sz val="14"/>
      <name val="Times New Roman"/>
      <family val="1"/>
      <charset val="204"/>
    </font>
    <font>
      <sz val="14"/>
      <color theme="1"/>
      <name val="Times New Roman"/>
      <family val="1"/>
      <charset val="204"/>
    </font>
    <font>
      <sz val="12"/>
      <name val="Times New Roman"/>
      <family val="1"/>
      <charset val="204"/>
    </font>
    <font>
      <b/>
      <sz val="12"/>
      <name val="Times New Roman"/>
      <family val="1"/>
      <charset val="204"/>
    </font>
    <font>
      <b/>
      <sz val="14"/>
      <color rgb="FFFF0000"/>
      <name val="Times New Roman"/>
      <family val="1"/>
      <charset val="204"/>
    </font>
    <font>
      <sz val="11"/>
      <color theme="1"/>
      <name val="Calibri"/>
      <family val="2"/>
      <charset val="204"/>
    </font>
    <font>
      <sz val="12"/>
      <color rgb="FFFF0000"/>
      <name val="Times New Roman"/>
      <family val="1"/>
      <charset val="204"/>
    </font>
    <font>
      <sz val="14"/>
      <color indexed="8"/>
      <name val="Times New Roman"/>
      <family val="1"/>
      <charset val="204"/>
    </font>
    <font>
      <b/>
      <sz val="14"/>
      <color theme="1"/>
      <name val="Times New Roman"/>
      <family val="1"/>
      <charset val="204"/>
    </font>
    <font>
      <i/>
      <sz val="14"/>
      <color theme="1"/>
      <name val="Times New Roman"/>
      <family val="1"/>
      <charset val="204"/>
    </font>
    <font>
      <sz val="12"/>
      <color theme="1"/>
      <name val="Times New Roman"/>
      <family val="1"/>
      <charset val="204"/>
    </font>
    <font>
      <b/>
      <sz val="16"/>
      <name val="Times New Roman"/>
      <family val="1"/>
      <charset val="204"/>
    </font>
    <font>
      <sz val="16"/>
      <name val="Times New Roman"/>
      <family val="1"/>
      <charset val="204"/>
    </font>
    <font>
      <sz val="16"/>
      <color theme="1"/>
      <name val="Times New Roman"/>
      <family val="1"/>
      <charset val="204"/>
    </font>
    <font>
      <b/>
      <sz val="16"/>
      <color rgb="FFFF0000"/>
      <name val="Times New Roman"/>
      <family val="1"/>
      <charset val="204"/>
    </font>
  </fonts>
  <fills count="11">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rgb="FFFFFF00"/>
      </patternFill>
    </fill>
    <fill>
      <patternFill patternType="solid">
        <fgColor theme="0"/>
      </patternFill>
    </fill>
    <fill>
      <patternFill patternType="solid">
        <fgColor rgb="FFFFC000"/>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s>
  <cellStyleXfs count="424">
    <xf numFmtId="0" fontId="0" fillId="0" borderId="0"/>
    <xf numFmtId="165" fontId="1" fillId="0" borderId="0" applyFont="0" applyFill="0" applyBorder="0" applyAlignment="0" applyProtection="0"/>
    <xf numFmtId="0" fontId="2" fillId="0" borderId="0"/>
    <xf numFmtId="0" fontId="3" fillId="0" borderId="0"/>
    <xf numFmtId="0" fontId="4" fillId="0" borderId="0"/>
    <xf numFmtId="0" fontId="1" fillId="0" borderId="0"/>
    <xf numFmtId="0" fontId="5" fillId="0" borderId="0"/>
    <xf numFmtId="0" fontId="3" fillId="0" borderId="0"/>
    <xf numFmtId="166" fontId="1" fillId="0" borderId="0" applyFont="0" applyFill="0" applyBorder="0" applyAlignment="0" applyProtection="0"/>
    <xf numFmtId="0" fontId="6" fillId="0" borderId="0"/>
    <xf numFmtId="0" fontId="4" fillId="0" borderId="0"/>
    <xf numFmtId="0" fontId="5" fillId="0" borderId="0"/>
    <xf numFmtId="167" fontId="6" fillId="0" borderId="0" applyFont="0" applyFill="0" applyBorder="0" applyAlignment="0" applyProtection="0"/>
    <xf numFmtId="167" fontId="7" fillId="0" borderId="0" applyFont="0" applyFill="0" applyBorder="0" applyAlignment="0" applyProtection="0"/>
    <xf numFmtId="164" fontId="7" fillId="0" borderId="0" applyFont="0" applyFill="0" applyBorder="0" applyAlignment="0" applyProtection="0"/>
    <xf numFmtId="0" fontId="5" fillId="0" borderId="0"/>
    <xf numFmtId="0" fontId="3" fillId="0" borderId="0"/>
    <xf numFmtId="0" fontId="5" fillId="0" borderId="0"/>
    <xf numFmtId="167" fontId="5"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2" fillId="0" borderId="0"/>
    <xf numFmtId="0" fontId="1" fillId="0" borderId="0"/>
    <xf numFmtId="0" fontId="8" fillId="0" borderId="3">
      <alignment horizontal="left" vertical="top" wrapText="1"/>
    </xf>
    <xf numFmtId="0" fontId="9" fillId="0" borderId="0">
      <alignment horizontal="left" vertical="top"/>
    </xf>
    <xf numFmtId="0" fontId="3" fillId="0" borderId="0"/>
    <xf numFmtId="0" fontId="3" fillId="0" borderId="0"/>
    <xf numFmtId="0" fontId="7" fillId="0" borderId="0"/>
    <xf numFmtId="0" fontId="6"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4" fillId="0" borderId="0"/>
    <xf numFmtId="43" fontId="7" fillId="0" borderId="0" applyFont="0" applyFill="0" applyBorder="0" applyAlignment="0" applyProtection="0"/>
    <xf numFmtId="164" fontId="7" fillId="0" borderId="0" applyFont="0" applyFill="0" applyBorder="0" applyAlignment="0" applyProtection="0"/>
    <xf numFmtId="0" fontId="5"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 fillId="0" borderId="0">
      <alignment horizontal="center" vertical="top" wrapText="1"/>
    </xf>
    <xf numFmtId="0" fontId="8" fillId="0" borderId="3">
      <alignment horizontal="left" vertical="top"/>
    </xf>
    <xf numFmtId="0" fontId="8" fillId="0" borderId="0">
      <alignment horizontal="left" vertical="top"/>
    </xf>
    <xf numFmtId="168" fontId="6" fillId="0" borderId="0" applyFont="0" applyFill="0" applyBorder="0" applyAlignment="0" applyProtection="0"/>
    <xf numFmtId="0" fontId="4" fillId="0" borderId="0"/>
    <xf numFmtId="0" fontId="3" fillId="0" borderId="0"/>
    <xf numFmtId="0" fontId="4" fillId="0" borderId="0"/>
    <xf numFmtId="0" fontId="4" fillId="0" borderId="0"/>
    <xf numFmtId="0" fontId="12" fillId="0" borderId="0"/>
    <xf numFmtId="167" fontId="3" fillId="0" borderId="0" applyFont="0" applyFill="0" applyBorder="0" applyAlignment="0" applyProtection="0"/>
    <xf numFmtId="170" fontId="6" fillId="0" borderId="0" applyFont="0" applyFill="0" applyBorder="0" applyAlignment="0" applyProtection="0"/>
    <xf numFmtId="168" fontId="6" fillId="0" borderId="0" applyFont="0" applyFill="0" applyBorder="0" applyAlignment="0" applyProtection="0"/>
    <xf numFmtId="0" fontId="5"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0" fontId="4" fillId="0" borderId="0"/>
    <xf numFmtId="0" fontId="7" fillId="0" borderId="0"/>
    <xf numFmtId="0" fontId="18" fillId="0" borderId="0"/>
    <xf numFmtId="0" fontId="7" fillId="0" borderId="0">
      <alignment horizontal="center"/>
    </xf>
  </cellStyleXfs>
  <cellXfs count="380">
    <xf numFmtId="0" fontId="0" fillId="0" borderId="0" xfId="0"/>
    <xf numFmtId="0" fontId="10" fillId="0" borderId="0" xfId="0" applyFont="1"/>
    <xf numFmtId="0" fontId="10" fillId="3" borderId="0" xfId="0" applyFont="1" applyFill="1" applyAlignment="1">
      <alignment vertical="center"/>
    </xf>
    <xf numFmtId="0" fontId="11" fillId="0" borderId="0" xfId="0" applyFont="1" applyAlignment="1">
      <alignment vertical="center"/>
    </xf>
    <xf numFmtId="0" fontId="11" fillId="0" borderId="0" xfId="0" applyFont="1"/>
    <xf numFmtId="3" fontId="11" fillId="0" borderId="0" xfId="0" applyNumberFormat="1" applyFont="1" applyAlignment="1">
      <alignment horizontal="center"/>
    </xf>
    <xf numFmtId="0" fontId="11" fillId="3" borderId="1" xfId="0" applyFont="1" applyFill="1" applyBorder="1" applyAlignment="1">
      <alignment horizontal="center" vertical="center"/>
    </xf>
    <xf numFmtId="0" fontId="11" fillId="0" borderId="1" xfId="0" applyFont="1" applyBorder="1" applyAlignment="1">
      <alignment horizontal="center" vertical="center"/>
    </xf>
    <xf numFmtId="0" fontId="10" fillId="5" borderId="1" xfId="0" applyFont="1" applyFill="1" applyBorder="1" applyAlignment="1">
      <alignment horizontal="center" vertical="center"/>
    </xf>
    <xf numFmtId="3" fontId="10"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3" fontId="11" fillId="3"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3" fontId="10" fillId="5" borderId="1" xfId="14" applyNumberFormat="1" applyFont="1" applyFill="1" applyBorder="1" applyAlignment="1">
      <alignment horizontal="center" vertical="center" wrapText="1" shrinkToFit="1"/>
    </xf>
    <xf numFmtId="0" fontId="11" fillId="5" borderId="0" xfId="0" applyFont="1" applyFill="1"/>
    <xf numFmtId="0" fontId="10" fillId="5" borderId="0" xfId="0" applyFont="1" applyFill="1"/>
    <xf numFmtId="3" fontId="10" fillId="5" borderId="1" xfId="0" applyNumberFormat="1" applyFont="1" applyFill="1" applyBorder="1" applyAlignment="1">
      <alignment horizontal="center" vertical="center" wrapText="1"/>
    </xf>
    <xf numFmtId="3" fontId="10" fillId="4" borderId="1" xfId="0" applyNumberFormat="1" applyFont="1" applyFill="1" applyBorder="1" applyAlignment="1">
      <alignment horizontal="center" vertical="center"/>
    </xf>
    <xf numFmtId="14" fontId="11" fillId="0" borderId="0" xfId="0" applyNumberFormat="1" applyFont="1" applyAlignment="1">
      <alignment horizontal="center" vertical="center" wrapText="1"/>
    </xf>
    <xf numFmtId="3" fontId="10" fillId="0" borderId="0" xfId="0" applyNumberFormat="1" applyFont="1" applyAlignment="1">
      <alignment horizontal="center" vertical="center"/>
    </xf>
    <xf numFmtId="3" fontId="10" fillId="2" borderId="1" xfId="0" applyNumberFormat="1" applyFont="1" applyFill="1" applyBorder="1" applyAlignment="1">
      <alignment horizontal="center" vertical="center"/>
    </xf>
    <xf numFmtId="3" fontId="11" fillId="0" borderId="0" xfId="0" applyNumberFormat="1" applyFont="1" applyAlignment="1">
      <alignment horizontal="center" vertical="center"/>
    </xf>
    <xf numFmtId="14" fontId="11"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3" fontId="11" fillId="3" borderId="1"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3" fontId="11" fillId="0" borderId="1" xfId="0" applyNumberFormat="1" applyFont="1" applyBorder="1" applyAlignment="1">
      <alignment horizontal="center" vertical="center"/>
    </xf>
    <xf numFmtId="0" fontId="11"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xf>
    <xf numFmtId="3" fontId="11" fillId="6"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3" fontId="11" fillId="3" borderId="1" xfId="14" applyNumberFormat="1" applyFont="1" applyFill="1" applyBorder="1" applyAlignment="1">
      <alignment horizontal="center" vertical="center" wrapText="1" shrinkToFit="1"/>
    </xf>
    <xf numFmtId="3" fontId="11" fillId="3" borderId="1" xfId="13" applyNumberFormat="1" applyFont="1" applyFill="1" applyBorder="1" applyAlignment="1">
      <alignment horizontal="center" vertical="center" wrapText="1" shrinkToFit="1"/>
    </xf>
    <xf numFmtId="0" fontId="11" fillId="3" borderId="0" xfId="0" applyFont="1" applyFill="1"/>
    <xf numFmtId="0" fontId="10" fillId="5" borderId="0" xfId="0" applyFont="1" applyFill="1" applyAlignment="1">
      <alignment vertical="center"/>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0" fontId="10" fillId="2" borderId="1" xfId="0" applyFont="1" applyFill="1" applyBorder="1" applyAlignment="1">
      <alignment horizontal="center" vertical="center"/>
    </xf>
    <xf numFmtId="3" fontId="14" fillId="0" borderId="1" xfId="0" applyNumberFormat="1" applyFont="1" applyBorder="1" applyAlignment="1">
      <alignment horizontal="center" vertical="center"/>
    </xf>
    <xf numFmtId="0" fontId="10" fillId="0" borderId="0" xfId="0" applyFont="1" applyAlignment="1">
      <alignment vertical="center"/>
    </xf>
    <xf numFmtId="0" fontId="17" fillId="0" borderId="0" xfId="0" applyFont="1" applyAlignment="1">
      <alignment vertical="center"/>
    </xf>
    <xf numFmtId="3" fontId="14" fillId="0" borderId="1" xfId="0" applyNumberFormat="1" applyFont="1" applyBorder="1" applyAlignment="1">
      <alignment horizontal="center" vertical="center" wrapText="1"/>
    </xf>
    <xf numFmtId="3"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3" fontId="20" fillId="0" borderId="1" xfId="0" applyNumberFormat="1" applyFont="1" applyBorder="1" applyAlignment="1">
      <alignment horizontal="center" vertical="center"/>
    </xf>
    <xf numFmtId="0" fontId="11" fillId="7" borderId="0" xfId="0" applyFont="1" applyFill="1" applyAlignment="1">
      <alignment vertical="center"/>
    </xf>
    <xf numFmtId="3" fontId="10" fillId="8" borderId="1" xfId="0" applyNumberFormat="1" applyFont="1" applyFill="1" applyBorder="1" applyAlignment="1">
      <alignment horizontal="center" vertical="center" wrapText="1"/>
    </xf>
    <xf numFmtId="3" fontId="11" fillId="0" borderId="5" xfId="0" applyNumberFormat="1" applyFont="1" applyBorder="1" applyAlignment="1">
      <alignment horizontal="center" vertical="center" wrapText="1"/>
    </xf>
    <xf numFmtId="0" fontId="10" fillId="0" borderId="1" xfId="0" applyFont="1" applyBorder="1"/>
    <xf numFmtId="0" fontId="11" fillId="0" borderId="1" xfId="0" applyFont="1" applyBorder="1" applyAlignment="1">
      <alignment vertical="center"/>
    </xf>
    <xf numFmtId="0" fontId="11" fillId="0" borderId="1" xfId="0" applyFont="1" applyBorder="1"/>
    <xf numFmtId="0" fontId="10" fillId="0" borderId="1" xfId="0" applyFont="1" applyBorder="1" applyAlignment="1">
      <alignment horizontal="center" vertical="center"/>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xf>
    <xf numFmtId="0" fontId="10" fillId="0" borderId="1" xfId="0" applyFont="1" applyBorder="1" applyAlignment="1">
      <alignment horizontal="center" vertical="center" wrapText="1"/>
    </xf>
    <xf numFmtId="3" fontId="10" fillId="7" borderId="1" xfId="0" applyNumberFormat="1" applyFont="1" applyFill="1" applyBorder="1" applyAlignment="1">
      <alignment horizontal="center" vertical="center" wrapText="1"/>
    </xf>
    <xf numFmtId="0" fontId="11" fillId="7" borderId="0" xfId="0" applyFont="1" applyFill="1"/>
    <xf numFmtId="0" fontId="11" fillId="8" borderId="0" xfId="0" applyFont="1" applyFill="1"/>
    <xf numFmtId="0" fontId="11" fillId="3" borderId="0" xfId="0" applyFont="1" applyFill="1" applyAlignment="1">
      <alignment vertical="center"/>
    </xf>
    <xf numFmtId="3" fontId="10" fillId="0" borderId="1" xfId="0" applyNumberFormat="1" applyFont="1" applyBorder="1" applyAlignment="1">
      <alignment horizontal="center" vertical="center" wrapText="1"/>
    </xf>
    <xf numFmtId="0" fontId="10" fillId="7" borderId="0" xfId="0" applyFont="1" applyFill="1" applyAlignment="1">
      <alignment horizontal="center"/>
    </xf>
    <xf numFmtId="0" fontId="11" fillId="4" borderId="0" xfId="0" applyFont="1" applyFill="1"/>
    <xf numFmtId="0" fontId="11" fillId="4" borderId="0" xfId="0" applyFont="1" applyFill="1" applyAlignment="1">
      <alignment vertical="center"/>
    </xf>
    <xf numFmtId="3" fontId="10" fillId="0" borderId="1" xfId="0" applyNumberFormat="1" applyFont="1" applyBorder="1" applyAlignment="1">
      <alignment horizontal="center" vertical="center"/>
    </xf>
    <xf numFmtId="3" fontId="14" fillId="3" borderId="1" xfId="6" applyNumberFormat="1" applyFont="1" applyFill="1" applyBorder="1" applyAlignment="1">
      <alignment horizontal="center" vertical="center" wrapText="1"/>
    </xf>
    <xf numFmtId="3" fontId="21" fillId="0" borderId="1" xfId="0" applyNumberFormat="1" applyFont="1" applyBorder="1" applyAlignment="1">
      <alignment horizontal="center" vertical="center"/>
    </xf>
    <xf numFmtId="3" fontId="11" fillId="0" borderId="1" xfId="14" applyNumberFormat="1" applyFont="1" applyFill="1" applyBorder="1" applyAlignment="1">
      <alignment horizontal="center" vertical="center" wrapText="1" shrinkToFit="1"/>
    </xf>
    <xf numFmtId="0" fontId="10" fillId="4" borderId="0" xfId="0" applyFont="1" applyFill="1" applyAlignment="1">
      <alignment vertical="center"/>
    </xf>
    <xf numFmtId="3" fontId="11" fillId="8" borderId="1" xfId="0" applyNumberFormat="1" applyFont="1" applyFill="1" applyBorder="1" applyAlignment="1">
      <alignment horizontal="center" vertical="center"/>
    </xf>
    <xf numFmtId="0" fontId="11" fillId="6" borderId="0" xfId="0" applyFont="1" applyFill="1" applyAlignment="1">
      <alignment horizontal="center" vertical="center"/>
    </xf>
    <xf numFmtId="0" fontId="10" fillId="9"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1" fillId="8" borderId="1" xfId="0" applyFont="1" applyFill="1" applyBorder="1" applyAlignment="1">
      <alignment horizontal="center" vertical="center" wrapText="1"/>
    </xf>
    <xf numFmtId="3" fontId="10" fillId="9"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xf>
    <xf numFmtId="0" fontId="10" fillId="3" borderId="1" xfId="0" applyFont="1" applyFill="1" applyBorder="1" applyAlignment="1">
      <alignment horizontal="center"/>
    </xf>
    <xf numFmtId="0" fontId="10" fillId="7" borderId="1" xfId="0" applyFont="1" applyFill="1" applyBorder="1" applyAlignment="1">
      <alignment horizontal="center"/>
    </xf>
    <xf numFmtId="0" fontId="11" fillId="0" borderId="0" xfId="0" applyFont="1" applyAlignment="1">
      <alignment horizontal="left" vertical="center"/>
    </xf>
    <xf numFmtId="0" fontId="10" fillId="0" borderId="0" xfId="0" applyFont="1" applyAlignment="1">
      <alignment horizontal="left" vertical="center"/>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3" borderId="1" xfId="0" applyFont="1" applyFill="1"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vertical="center" wrapText="1"/>
    </xf>
    <xf numFmtId="0" fontId="14" fillId="5" borderId="0" xfId="0" applyFont="1" applyFill="1"/>
    <xf numFmtId="0" fontId="11" fillId="0" borderId="1" xfId="420" applyFont="1" applyBorder="1" applyAlignment="1">
      <alignment vertical="center" wrapText="1"/>
    </xf>
    <xf numFmtId="0" fontId="11" fillId="3" borderId="1" xfId="0" applyFont="1" applyFill="1" applyBorder="1" applyAlignment="1">
      <alignment vertical="center" wrapText="1"/>
    </xf>
    <xf numFmtId="0" fontId="14" fillId="0" borderId="1" xfId="0" applyFont="1" applyBorder="1" applyAlignment="1">
      <alignment vertical="center" wrapText="1"/>
    </xf>
    <xf numFmtId="171" fontId="14" fillId="3" borderId="1" xfId="0" applyNumberFormat="1" applyFont="1" applyFill="1" applyBorder="1" applyAlignment="1">
      <alignment vertical="center" wrapText="1"/>
    </xf>
    <xf numFmtId="0" fontId="10" fillId="3" borderId="0" xfId="0" applyFont="1" applyFill="1"/>
    <xf numFmtId="171" fontId="14" fillId="3" borderId="1" xfId="0" applyNumberFormat="1" applyFont="1" applyFill="1" applyBorder="1" applyAlignment="1">
      <alignment horizontal="left" vertical="center" wrapText="1"/>
    </xf>
    <xf numFmtId="171" fontId="11" fillId="3" borderId="1" xfId="0" applyNumberFormat="1" applyFont="1" applyFill="1" applyBorder="1" applyAlignment="1">
      <alignment horizontal="left" vertical="center" wrapText="1"/>
    </xf>
    <xf numFmtId="0" fontId="10" fillId="4" borderId="0" xfId="0" applyFont="1" applyFill="1"/>
    <xf numFmtId="171" fontId="11" fillId="3" borderId="1" xfId="0" applyNumberFormat="1" applyFont="1" applyFill="1" applyBorder="1" applyAlignment="1">
      <alignment vertical="center" wrapText="1"/>
    </xf>
    <xf numFmtId="171" fontId="11" fillId="0" borderId="1" xfId="0" applyNumberFormat="1" applyFont="1" applyBorder="1" applyAlignment="1">
      <alignment vertical="center" wrapText="1"/>
    </xf>
    <xf numFmtId="0" fontId="14" fillId="0" borderId="1" xfId="0" applyFont="1" applyBorder="1" applyAlignment="1">
      <alignment horizontal="left" vertical="center" wrapText="1"/>
    </xf>
    <xf numFmtId="0" fontId="14" fillId="3" borderId="1" xfId="0" applyFont="1" applyFill="1" applyBorder="1" applyAlignment="1">
      <alignment horizontal="left" vertical="center" wrapText="1"/>
    </xf>
    <xf numFmtId="0" fontId="14" fillId="0" borderId="1" xfId="0" applyFont="1" applyBorder="1" applyAlignment="1">
      <alignment horizontal="justify" vertical="center"/>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4" fillId="3" borderId="1" xfId="0" applyFont="1" applyFill="1" applyBorder="1" applyAlignment="1">
      <alignment vertical="center" wrapText="1"/>
    </xf>
    <xf numFmtId="0" fontId="11" fillId="8" borderId="1" xfId="0" applyFont="1" applyFill="1" applyBorder="1" applyAlignment="1">
      <alignment vertical="center" wrapText="1"/>
    </xf>
    <xf numFmtId="0" fontId="16" fillId="2" borderId="1" xfId="0" applyFont="1" applyFill="1" applyBorder="1" applyAlignment="1">
      <alignment horizontal="center" vertical="center"/>
    </xf>
    <xf numFmtId="0" fontId="1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3" fontId="15" fillId="3" borderId="1" xfId="0" applyNumberFormat="1" applyFont="1" applyFill="1" applyBorder="1" applyAlignment="1">
      <alignment horizontal="center" vertical="top" wrapText="1"/>
    </xf>
    <xf numFmtId="3" fontId="15" fillId="0" borderId="1" xfId="0" applyNumberFormat="1" applyFont="1" applyBorder="1" applyAlignment="1">
      <alignment horizontal="center" vertical="center" wrapText="1"/>
    </xf>
    <xf numFmtId="3" fontId="15" fillId="3" borderId="1" xfId="0" applyNumberFormat="1" applyFont="1" applyFill="1" applyBorder="1" applyAlignment="1">
      <alignment horizontal="center" vertical="top"/>
    </xf>
    <xf numFmtId="0" fontId="15" fillId="3" borderId="1" xfId="0" applyFont="1" applyFill="1" applyBorder="1" applyAlignment="1">
      <alignment horizontal="center" vertical="top" wrapText="1"/>
    </xf>
    <xf numFmtId="3" fontId="15" fillId="3" borderId="1" xfId="0" applyNumberFormat="1" applyFont="1" applyFill="1" applyBorder="1" applyAlignment="1">
      <alignment horizontal="center" vertical="center" wrapText="1"/>
    </xf>
    <xf numFmtId="0" fontId="15" fillId="3" borderId="1" xfId="3" applyFont="1" applyFill="1" applyBorder="1" applyAlignment="1">
      <alignment horizontal="center" vertical="center" wrapText="1"/>
    </xf>
    <xf numFmtId="0" fontId="16" fillId="3" borderId="1" xfId="0" applyFont="1" applyFill="1" applyBorder="1" applyAlignment="1">
      <alignment horizontal="center" vertical="center"/>
    </xf>
    <xf numFmtId="3" fontId="16" fillId="5" borderId="1" xfId="14" applyNumberFormat="1" applyFont="1" applyFill="1" applyBorder="1" applyAlignment="1">
      <alignment horizontal="center" vertical="center" wrapText="1" shrinkToFit="1"/>
    </xf>
    <xf numFmtId="0" fontId="2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171" fontId="23" fillId="3" borderId="1" xfId="0" applyNumberFormat="1" applyFont="1" applyFill="1" applyBorder="1" applyAlignment="1">
      <alignment horizontal="center" vertical="center" wrapText="1"/>
    </xf>
    <xf numFmtId="171" fontId="23" fillId="0" borderId="1" xfId="0" applyNumberFormat="1" applyFont="1" applyBorder="1" applyAlignment="1">
      <alignment horizontal="center" vertical="center" wrapText="1"/>
    </xf>
    <xf numFmtId="0" fontId="23" fillId="0" borderId="1" xfId="0" applyFont="1" applyBorder="1" applyAlignment="1">
      <alignment horizontal="center" wrapText="1"/>
    </xf>
    <xf numFmtId="3" fontId="15" fillId="3" borderId="1" xfId="420" applyNumberFormat="1" applyFont="1" applyFill="1" applyBorder="1" applyAlignment="1">
      <alignment horizontal="center" vertical="center" wrapText="1"/>
    </xf>
    <xf numFmtId="171" fontId="15" fillId="7" borderId="1" xfId="0" applyNumberFormat="1" applyFont="1" applyFill="1" applyBorder="1" applyAlignment="1">
      <alignment horizontal="center" vertical="center" wrapText="1"/>
    </xf>
    <xf numFmtId="171" fontId="15" fillId="8" borderId="1" xfId="0" applyNumberFormat="1" applyFont="1" applyFill="1" applyBorder="1" applyAlignment="1">
      <alignment horizontal="center" vertical="center" wrapText="1"/>
    </xf>
    <xf numFmtId="171" fontId="15" fillId="3" borderId="1" xfId="0" applyNumberFormat="1" applyFont="1" applyFill="1" applyBorder="1" applyAlignment="1">
      <alignment horizontal="center" vertical="center" wrapText="1"/>
    </xf>
    <xf numFmtId="3" fontId="23" fillId="0" borderId="1" xfId="0" applyNumberFormat="1" applyFont="1" applyBorder="1" applyAlignment="1">
      <alignment horizontal="center" vertical="center" wrapText="1"/>
    </xf>
    <xf numFmtId="0" fontId="15" fillId="0" borderId="1" xfId="0" applyFont="1" applyBorder="1" applyAlignment="1">
      <alignment horizontal="center" vertical="top" wrapText="1"/>
    </xf>
    <xf numFmtId="0" fontId="11" fillId="0" borderId="1" xfId="0" applyFont="1" applyBorder="1" applyAlignment="1">
      <alignment horizontal="justify" vertical="center"/>
    </xf>
    <xf numFmtId="3" fontId="10" fillId="8" borderId="1" xfId="0" applyNumberFormat="1" applyFont="1" applyFill="1" applyBorder="1" applyAlignment="1">
      <alignment horizontal="center" vertical="center"/>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3" fontId="19" fillId="0" borderId="1" xfId="14" applyNumberFormat="1" applyFont="1" applyFill="1" applyBorder="1" applyAlignment="1">
      <alignment horizontal="center" vertical="center" wrapText="1" shrinkToFit="1"/>
    </xf>
    <xf numFmtId="0" fontId="23" fillId="3" borderId="1" xfId="0" applyFont="1" applyFill="1" applyBorder="1" applyAlignment="1">
      <alignment horizontal="center" wrapText="1"/>
    </xf>
    <xf numFmtId="0" fontId="15" fillId="7" borderId="1" xfId="0" applyFont="1" applyFill="1" applyBorder="1" applyAlignment="1">
      <alignment horizontal="center" vertical="center" wrapText="1"/>
    </xf>
    <xf numFmtId="0" fontId="11" fillId="3" borderId="1" xfId="0" applyFont="1" applyFill="1" applyBorder="1" applyAlignment="1">
      <alignment horizontal="center" wrapText="1"/>
    </xf>
    <xf numFmtId="173" fontId="23" fillId="3" borderId="1" xfId="14" applyNumberFormat="1" applyFont="1" applyFill="1" applyBorder="1" applyAlignment="1">
      <alignment horizontal="center" vertical="center" wrapText="1"/>
    </xf>
    <xf numFmtId="0" fontId="11" fillId="9" borderId="1" xfId="0" applyFont="1" applyFill="1" applyBorder="1" applyAlignment="1">
      <alignment horizontal="center" vertical="center"/>
    </xf>
    <xf numFmtId="0" fontId="10" fillId="9" borderId="1" xfId="0" applyFont="1" applyFill="1" applyBorder="1" applyAlignment="1">
      <alignment horizontal="center" vertical="center" wrapText="1"/>
    </xf>
    <xf numFmtId="3" fontId="10" fillId="9" borderId="1" xfId="0" applyNumberFormat="1" applyFont="1" applyFill="1" applyBorder="1" applyAlignment="1">
      <alignment horizontal="center" vertical="center"/>
    </xf>
    <xf numFmtId="0" fontId="16" fillId="9" borderId="1" xfId="0" applyFont="1" applyFill="1" applyBorder="1" applyAlignment="1">
      <alignment horizontal="center" vertical="center" wrapText="1"/>
    </xf>
    <xf numFmtId="172" fontId="10" fillId="7" borderId="1" xfId="0" applyNumberFormat="1" applyFont="1" applyFill="1" applyBorder="1" applyAlignment="1">
      <alignment horizontal="center" vertical="center"/>
    </xf>
    <xf numFmtId="0" fontId="16" fillId="7" borderId="1" xfId="0" applyFont="1" applyFill="1" applyBorder="1" applyAlignment="1">
      <alignment horizontal="center" vertical="center" wrapText="1"/>
    </xf>
    <xf numFmtId="3" fontId="15" fillId="8" borderId="1" xfId="0" applyNumberFormat="1" applyFont="1" applyFill="1" applyBorder="1" applyAlignment="1">
      <alignment horizontal="center" vertical="center" wrapText="1"/>
    </xf>
    <xf numFmtId="3" fontId="16" fillId="7" borderId="1" xfId="0" applyNumberFormat="1" applyFont="1" applyFill="1" applyBorder="1" applyAlignment="1">
      <alignment horizontal="center" vertical="center"/>
    </xf>
    <xf numFmtId="3" fontId="15"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xf>
    <xf numFmtId="0" fontId="11" fillId="10" borderId="1" xfId="0" applyFont="1" applyFill="1" applyBorder="1" applyAlignment="1">
      <alignment vertical="center" wrapText="1"/>
    </xf>
    <xf numFmtId="3" fontId="11" fillId="10" borderId="1" xfId="0" applyNumberFormat="1" applyFont="1" applyFill="1" applyBorder="1" applyAlignment="1">
      <alignment horizontal="center" vertical="center"/>
    </xf>
    <xf numFmtId="0" fontId="10" fillId="7" borderId="1" xfId="0" applyFont="1" applyFill="1" applyBorder="1"/>
    <xf numFmtId="3" fontId="16" fillId="9" borderId="1" xfId="0" applyNumberFormat="1" applyFont="1" applyFill="1" applyBorder="1" applyAlignment="1">
      <alignment horizontal="center" vertical="center" wrapText="1"/>
    </xf>
    <xf numFmtId="3" fontId="16" fillId="7"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xf>
    <xf numFmtId="3" fontId="16" fillId="0" borderId="1" xfId="0" applyNumberFormat="1" applyFont="1" applyBorder="1" applyAlignment="1">
      <alignment horizontal="center" vertical="center" wrapText="1"/>
    </xf>
    <xf numFmtId="0" fontId="11" fillId="7" borderId="1" xfId="0" applyFont="1" applyFill="1" applyBorder="1" applyAlignment="1">
      <alignment vertical="center" wrapText="1"/>
    </xf>
    <xf numFmtId="0" fontId="15" fillId="7" borderId="1" xfId="0" applyFont="1" applyFill="1" applyBorder="1" applyAlignment="1">
      <alignment horizontal="center" vertical="center"/>
    </xf>
    <xf numFmtId="0" fontId="15" fillId="8"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6" fillId="8" borderId="1" xfId="0" applyFont="1" applyFill="1" applyBorder="1" applyAlignment="1">
      <alignment horizontal="center" vertical="center" wrapText="1"/>
    </xf>
    <xf numFmtId="0" fontId="11" fillId="8" borderId="1" xfId="0" applyFont="1" applyFill="1" applyBorder="1" applyAlignment="1">
      <alignment horizontal="justify" vertical="center"/>
    </xf>
    <xf numFmtId="172"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xf>
    <xf numFmtId="172" fontId="10" fillId="8"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6" fillId="3" borderId="1" xfId="0" applyFont="1" applyFill="1" applyBorder="1" applyAlignment="1">
      <alignment horizontal="center"/>
    </xf>
    <xf numFmtId="0" fontId="10" fillId="0" borderId="1" xfId="0" applyFont="1" applyBorder="1" applyAlignment="1">
      <alignment horizontal="center"/>
    </xf>
    <xf numFmtId="172" fontId="10"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1"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0" fillId="7" borderId="1" xfId="0" applyFont="1" applyFill="1" applyBorder="1" applyAlignment="1">
      <alignment horizontal="center" vertical="top" wrapText="1"/>
    </xf>
    <xf numFmtId="0" fontId="25" fillId="0" borderId="0" xfId="0" applyFont="1" applyAlignment="1">
      <alignment horizontal="center" vertical="center" wrapText="1"/>
    </xf>
    <xf numFmtId="3" fontId="25" fillId="0" borderId="0" xfId="0" applyNumberFormat="1" applyFont="1" applyAlignment="1">
      <alignment horizontal="center" vertical="center"/>
    </xf>
    <xf numFmtId="0" fontId="25" fillId="0" borderId="0" xfId="0" applyFont="1"/>
    <xf numFmtId="0" fontId="25" fillId="0" borderId="0" xfId="0" applyFont="1" applyAlignment="1">
      <alignment horizontal="center" vertical="center"/>
    </xf>
    <xf numFmtId="0" fontId="24" fillId="0" borderId="0" xfId="0" applyFont="1"/>
    <xf numFmtId="0" fontId="24" fillId="3" borderId="0" xfId="0" applyFont="1" applyFill="1" applyAlignment="1">
      <alignment vertical="center"/>
    </xf>
    <xf numFmtId="0" fontId="25" fillId="8" borderId="0" xfId="0" applyFont="1" applyFill="1"/>
    <xf numFmtId="0" fontId="25" fillId="0" borderId="0" xfId="0" applyFont="1" applyAlignment="1">
      <alignment vertical="center"/>
    </xf>
    <xf numFmtId="0" fontId="25" fillId="5" borderId="0" xfId="0" applyFont="1" applyFill="1"/>
    <xf numFmtId="0" fontId="24" fillId="0" borderId="0" xfId="0" applyFont="1" applyAlignment="1">
      <alignment vertical="center"/>
    </xf>
    <xf numFmtId="0" fontId="24" fillId="5" borderId="0" xfId="0" applyFont="1" applyFill="1" applyAlignment="1">
      <alignment vertical="center"/>
    </xf>
    <xf numFmtId="0" fontId="26" fillId="5" borderId="0" xfId="0" applyFont="1" applyFill="1"/>
    <xf numFmtId="0" fontId="27" fillId="0" borderId="0" xfId="0" applyFont="1" applyAlignment="1">
      <alignment vertical="center"/>
    </xf>
    <xf numFmtId="0" fontId="24" fillId="5" borderId="0" xfId="0" applyFont="1" applyFill="1"/>
    <xf numFmtId="0" fontId="25" fillId="4" borderId="0" xfId="0" applyFont="1" applyFill="1"/>
    <xf numFmtId="0" fontId="25" fillId="7" borderId="0" xfId="0" applyFont="1" applyFill="1"/>
    <xf numFmtId="0" fontId="25" fillId="7" borderId="0" xfId="0" applyFont="1" applyFill="1" applyAlignment="1">
      <alignment vertical="center"/>
    </xf>
    <xf numFmtId="0" fontId="25" fillId="3" borderId="0" xfId="0" applyFont="1" applyFill="1" applyAlignment="1">
      <alignment vertical="center"/>
    </xf>
    <xf numFmtId="0" fontId="25" fillId="3" borderId="0" xfId="0" applyFont="1" applyFill="1"/>
    <xf numFmtId="0" fontId="24" fillId="7" borderId="0" xfId="0" applyFont="1" applyFill="1" applyAlignment="1">
      <alignment horizontal="center"/>
    </xf>
    <xf numFmtId="0" fontId="25" fillId="0" borderId="0" xfId="0" applyFont="1" applyAlignment="1">
      <alignment horizontal="left" vertical="center"/>
    </xf>
    <xf numFmtId="0" fontId="11" fillId="6" borderId="0" xfId="0" applyFont="1" applyFill="1" applyAlignment="1">
      <alignment horizontal="center" vertical="center" wrapText="1"/>
    </xf>
    <xf numFmtId="0" fontId="11" fillId="3" borderId="2"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1" fillId="0" borderId="5" xfId="0" applyFont="1" applyBorder="1" applyAlignment="1">
      <alignment horizontal="center" vertical="center" wrapText="1"/>
    </xf>
    <xf numFmtId="3" fontId="11" fillId="3" borderId="5" xfId="0" applyNumberFormat="1" applyFont="1" applyFill="1" applyBorder="1" applyAlignment="1">
      <alignment horizontal="center" vertical="top" wrapText="1"/>
    </xf>
    <xf numFmtId="0" fontId="11" fillId="0" borderId="2" xfId="0" applyFont="1" applyBorder="1" applyAlignment="1">
      <alignment horizontal="center" vertical="center" wrapText="1"/>
    </xf>
    <xf numFmtId="3" fontId="11" fillId="0" borderId="2" xfId="0" applyNumberFormat="1" applyFont="1" applyBorder="1" applyAlignment="1">
      <alignment horizontal="center" vertical="center"/>
    </xf>
    <xf numFmtId="3" fontId="11" fillId="3" borderId="12" xfId="0" applyNumberFormat="1" applyFont="1" applyFill="1" applyBorder="1" applyAlignment="1">
      <alignment horizontal="center" vertical="top" wrapText="1"/>
    </xf>
    <xf numFmtId="3" fontId="11" fillId="3" borderId="5" xfId="0" applyNumberFormat="1" applyFont="1" applyFill="1" applyBorder="1" applyAlignment="1">
      <alignment horizontal="center" vertical="top"/>
    </xf>
    <xf numFmtId="0" fontId="11" fillId="3" borderId="5" xfId="0" applyFont="1" applyFill="1" applyBorder="1" applyAlignment="1">
      <alignment horizontal="center" vertical="top" wrapText="1"/>
    </xf>
    <xf numFmtId="3" fontId="11" fillId="0" borderId="5" xfId="0" applyNumberFormat="1" applyFont="1" applyBorder="1" applyAlignment="1">
      <alignment horizontal="center" vertical="top" wrapText="1"/>
    </xf>
    <xf numFmtId="3" fontId="11" fillId="0" borderId="1" xfId="0" applyNumberFormat="1" applyFont="1" applyBorder="1" applyAlignment="1">
      <alignment vertical="center" wrapText="1"/>
    </xf>
    <xf numFmtId="0" fontId="10" fillId="3" borderId="5" xfId="0" applyFont="1" applyFill="1" applyBorder="1" applyAlignment="1">
      <alignment horizontal="center" vertical="center"/>
    </xf>
    <xf numFmtId="3" fontId="10" fillId="5" borderId="5" xfId="14" applyNumberFormat="1" applyFont="1" applyFill="1" applyBorder="1" applyAlignment="1">
      <alignment horizontal="center" vertical="center" wrapText="1" shrinkToFit="1"/>
    </xf>
    <xf numFmtId="0" fontId="11" fillId="3" borderId="12" xfId="0" applyFont="1" applyFill="1" applyBorder="1" applyAlignment="1">
      <alignment horizontal="center" vertical="center" wrapText="1"/>
    </xf>
    <xf numFmtId="0" fontId="11" fillId="0" borderId="2" xfId="0" applyFont="1" applyBorder="1" applyAlignment="1">
      <alignment horizontal="left" vertical="center" wrapText="1"/>
    </xf>
    <xf numFmtId="0" fontId="14"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Alignment="1">
      <alignment horizontal="left" vertical="center" wrapText="1"/>
    </xf>
    <xf numFmtId="0" fontId="14" fillId="3" borderId="5" xfId="0" applyFont="1" applyFill="1" applyBorder="1" applyAlignment="1">
      <alignment horizontal="center" vertical="center"/>
    </xf>
    <xf numFmtId="0" fontId="14" fillId="0" borderId="5"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5" xfId="0" applyFont="1" applyFill="1" applyBorder="1" applyAlignment="1">
      <alignment horizontal="center" vertical="center"/>
    </xf>
    <xf numFmtId="0" fontId="11" fillId="0" borderId="4" xfId="0" applyFont="1" applyBorder="1" applyAlignment="1">
      <alignment horizontal="center" vertical="center"/>
    </xf>
    <xf numFmtId="3" fontId="11" fillId="3" borderId="4" xfId="13" applyNumberFormat="1" applyFont="1" applyFill="1" applyBorder="1" applyAlignment="1">
      <alignment horizontal="center" vertical="center" wrapText="1" shrinkToFit="1"/>
    </xf>
    <xf numFmtId="0" fontId="13" fillId="6" borderId="1" xfId="0" applyFont="1" applyFill="1" applyBorder="1" applyAlignment="1">
      <alignment vertical="center" wrapText="1"/>
    </xf>
    <xf numFmtId="171" fontId="14" fillId="0" borderId="1" xfId="0" applyNumberFormat="1" applyFont="1" applyBorder="1" applyAlignment="1">
      <alignment vertical="center" wrapText="1"/>
    </xf>
    <xf numFmtId="171" fontId="14" fillId="0" borderId="5" xfId="0" applyNumberFormat="1" applyFont="1" applyBorder="1" applyAlignment="1">
      <alignment horizontal="center" vertical="center" wrapText="1"/>
    </xf>
    <xf numFmtId="171" fontId="14" fillId="3" borderId="5" xfId="0" applyNumberFormat="1" applyFont="1" applyFill="1" applyBorder="1" applyAlignment="1">
      <alignment horizontal="center" vertical="center" wrapText="1"/>
    </xf>
    <xf numFmtId="171" fontId="11" fillId="0" borderId="1" xfId="0" applyNumberFormat="1" applyFont="1" applyBorder="1" applyAlignment="1">
      <alignment horizontal="left" vertical="center" wrapText="1"/>
    </xf>
    <xf numFmtId="171" fontId="14" fillId="0" borderId="1" xfId="0" applyNumberFormat="1" applyFont="1" applyBorder="1" applyAlignment="1">
      <alignment horizontal="left" vertical="center" wrapText="1"/>
    </xf>
    <xf numFmtId="0" fontId="11" fillId="5" borderId="4" xfId="0" applyFont="1" applyFill="1" applyBorder="1" applyAlignment="1">
      <alignment horizontal="center" vertical="center"/>
    </xf>
    <xf numFmtId="0" fontId="10" fillId="5" borderId="4" xfId="0" applyFont="1" applyFill="1" applyBorder="1" applyAlignment="1">
      <alignment horizontal="center" vertical="center"/>
    </xf>
    <xf numFmtId="3" fontId="11" fillId="3" borderId="5" xfId="0" applyNumberFormat="1" applyFont="1" applyFill="1" applyBorder="1" applyAlignment="1">
      <alignment horizontal="center" vertical="center" wrapText="1"/>
    </xf>
    <xf numFmtId="0" fontId="14" fillId="0" borderId="7" xfId="0" applyFont="1" applyBorder="1" applyAlignment="1">
      <alignment horizontal="left" vertical="center" wrapText="1"/>
    </xf>
    <xf numFmtId="0" fontId="11" fillId="3" borderId="4" xfId="0" applyFont="1" applyFill="1" applyBorder="1" applyAlignment="1">
      <alignment horizontal="center" vertical="center"/>
    </xf>
    <xf numFmtId="3" fontId="11" fillId="0" borderId="5" xfId="14" applyNumberFormat="1" applyFont="1" applyFill="1" applyBorder="1" applyAlignment="1">
      <alignment horizontal="center" vertical="center" wrapText="1" shrinkToFit="1"/>
    </xf>
    <xf numFmtId="173" fontId="21" fillId="3" borderId="12" xfId="14"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1" fillId="0" borderId="5" xfId="0" applyFont="1" applyBorder="1" applyAlignment="1">
      <alignment vertical="center" wrapText="1"/>
    </xf>
    <xf numFmtId="0" fontId="11" fillId="9" borderId="14" xfId="0" applyFont="1" applyFill="1" applyBorder="1" applyAlignment="1">
      <alignment horizontal="center" vertical="center"/>
    </xf>
    <xf numFmtId="0" fontId="10" fillId="9" borderId="14" xfId="0" applyFont="1" applyFill="1" applyBorder="1" applyAlignment="1">
      <alignment horizontal="center" vertical="center"/>
    </xf>
    <xf numFmtId="0" fontId="10" fillId="9" borderId="14" xfId="0" applyFont="1" applyFill="1" applyBorder="1" applyAlignment="1">
      <alignment horizontal="center" vertical="center" wrapText="1"/>
    </xf>
    <xf numFmtId="3" fontId="10" fillId="9" borderId="14" xfId="0" applyNumberFormat="1" applyFont="1" applyFill="1" applyBorder="1" applyAlignment="1">
      <alignment horizontal="center" vertical="center"/>
    </xf>
    <xf numFmtId="0" fontId="10" fillId="9" borderId="15" xfId="0" applyFont="1" applyFill="1" applyBorder="1" applyAlignment="1">
      <alignment horizontal="center" vertical="center" wrapText="1"/>
    </xf>
    <xf numFmtId="0" fontId="11" fillId="7" borderId="14" xfId="0" applyFont="1" applyFill="1" applyBorder="1" applyAlignment="1">
      <alignment horizontal="center" vertical="center"/>
    </xf>
    <xf numFmtId="0" fontId="10" fillId="7" borderId="14" xfId="0" applyFont="1" applyFill="1" applyBorder="1" applyAlignment="1">
      <alignment horizontal="center"/>
    </xf>
    <xf numFmtId="172" fontId="10" fillId="7" borderId="14" xfId="0" applyNumberFormat="1" applyFont="1" applyFill="1" applyBorder="1" applyAlignment="1">
      <alignment horizontal="center" vertical="center" wrapText="1"/>
    </xf>
    <xf numFmtId="3" fontId="10" fillId="7" borderId="14" xfId="0" applyNumberFormat="1" applyFont="1" applyFill="1" applyBorder="1" applyAlignment="1">
      <alignment horizontal="center" vertical="center"/>
    </xf>
    <xf numFmtId="0" fontId="10" fillId="7" borderId="15" xfId="0" applyFont="1" applyFill="1" applyBorder="1" applyAlignment="1">
      <alignment horizontal="center" vertical="center" wrapText="1"/>
    </xf>
    <xf numFmtId="0" fontId="11" fillId="8" borderId="14" xfId="0" applyFont="1" applyFill="1" applyBorder="1" applyAlignment="1">
      <alignment horizontal="center" vertical="center"/>
    </xf>
    <xf numFmtId="0" fontId="11" fillId="8" borderId="14" xfId="0" applyFont="1" applyFill="1" applyBorder="1" applyAlignment="1">
      <alignment horizontal="center" vertical="center" wrapText="1"/>
    </xf>
    <xf numFmtId="0" fontId="11" fillId="0" borderId="14" xfId="0" applyFont="1" applyBorder="1" applyAlignment="1">
      <alignment horizontal="left" vertical="center" wrapText="1"/>
    </xf>
    <xf numFmtId="3" fontId="11" fillId="8" borderId="14" xfId="0" applyNumberFormat="1" applyFont="1" applyFill="1" applyBorder="1" applyAlignment="1">
      <alignment horizontal="center" vertical="center"/>
    </xf>
    <xf numFmtId="3" fontId="11" fillId="8" borderId="15" xfId="0" applyNumberFormat="1"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0" fillId="7" borderId="14" xfId="0" applyFont="1" applyFill="1" applyBorder="1" applyAlignment="1">
      <alignment horizontal="center" vertical="center" wrapText="1"/>
    </xf>
    <xf numFmtId="3" fontId="10" fillId="7" borderId="15" xfId="0" applyNumberFormat="1" applyFont="1" applyFill="1" applyBorder="1" applyAlignment="1">
      <alignment horizontal="center" vertical="center"/>
    </xf>
    <xf numFmtId="0" fontId="11" fillId="8" borderId="18" xfId="0" applyFont="1" applyFill="1" applyBorder="1" applyAlignment="1">
      <alignment horizontal="center" vertical="center" wrapText="1"/>
    </xf>
    <xf numFmtId="0" fontId="14" fillId="0" borderId="5" xfId="0" applyFont="1" applyBorder="1" applyAlignment="1">
      <alignment horizontal="center" wrapText="1"/>
    </xf>
    <xf numFmtId="0" fontId="11" fillId="7" borderId="14" xfId="0" applyFont="1" applyFill="1" applyBorder="1" applyAlignment="1">
      <alignment horizontal="center" vertical="center" wrapText="1"/>
    </xf>
    <xf numFmtId="3" fontId="11" fillId="7" borderId="15" xfId="0" applyNumberFormat="1" applyFont="1" applyFill="1" applyBorder="1" applyAlignment="1">
      <alignment horizontal="center" vertical="center" wrapText="1"/>
    </xf>
    <xf numFmtId="0" fontId="11" fillId="0" borderId="14" xfId="0" applyFont="1" applyBorder="1" applyAlignment="1">
      <alignment horizontal="center" vertical="center" wrapText="1"/>
    </xf>
    <xf numFmtId="3" fontId="10" fillId="0" borderId="14" xfId="0" applyNumberFormat="1" applyFont="1" applyBorder="1" applyAlignment="1">
      <alignment horizontal="center" vertical="center"/>
    </xf>
    <xf numFmtId="3" fontId="11" fillId="0" borderId="15" xfId="0" applyNumberFormat="1" applyFont="1" applyBorder="1" applyAlignment="1">
      <alignment horizontal="center" vertical="center" wrapText="1"/>
    </xf>
    <xf numFmtId="0" fontId="11" fillId="0" borderId="14" xfId="0" applyFont="1" applyBorder="1" applyAlignment="1">
      <alignment vertical="center" wrapText="1"/>
    </xf>
    <xf numFmtId="3" fontId="11" fillId="0" borderId="14" xfId="0" applyNumberFormat="1" applyFont="1" applyBorder="1" applyAlignment="1">
      <alignment horizontal="center" vertical="center"/>
    </xf>
    <xf numFmtId="0" fontId="11"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7" borderId="15" xfId="0" applyFont="1" applyFill="1" applyBorder="1" applyAlignment="1">
      <alignment horizontal="center" vertical="center"/>
    </xf>
    <xf numFmtId="0" fontId="11" fillId="0" borderId="14" xfId="0" applyFont="1" applyBorder="1" applyAlignment="1">
      <alignment horizontal="center" vertical="center"/>
    </xf>
    <xf numFmtId="0" fontId="11" fillId="10" borderId="14" xfId="0" applyFont="1" applyFill="1" applyBorder="1" applyAlignment="1">
      <alignment vertical="center" wrapText="1"/>
    </xf>
    <xf numFmtId="3" fontId="11" fillId="10" borderId="14" xfId="0" applyNumberFormat="1" applyFont="1" applyFill="1" applyBorder="1" applyAlignment="1">
      <alignment horizontal="center" vertical="center"/>
    </xf>
    <xf numFmtId="0" fontId="11" fillId="8" borderId="15" xfId="0" applyFont="1" applyFill="1" applyBorder="1" applyAlignment="1">
      <alignment horizontal="center" vertical="center" wrapText="1"/>
    </xf>
    <xf numFmtId="0" fontId="10" fillId="7" borderId="14" xfId="0" applyFont="1" applyFill="1" applyBorder="1"/>
    <xf numFmtId="172" fontId="10" fillId="7" borderId="14"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0" fillId="9" borderId="17" xfId="0" applyFont="1" applyFill="1" applyBorder="1" applyAlignment="1">
      <alignment horizontal="center" vertical="center" wrapText="1"/>
    </xf>
    <xf numFmtId="3" fontId="10" fillId="9" borderId="16" xfId="0" applyNumberFormat="1" applyFont="1" applyFill="1" applyBorder="1" applyAlignment="1">
      <alignment horizontal="center" vertical="center" wrapText="1"/>
    </xf>
    <xf numFmtId="3" fontId="10" fillId="9" borderId="19" xfId="0" applyNumberFormat="1" applyFont="1" applyFill="1" applyBorder="1" applyAlignment="1">
      <alignment horizontal="center" vertical="center" wrapText="1"/>
    </xf>
    <xf numFmtId="3" fontId="10" fillId="7" borderId="14" xfId="0" applyNumberFormat="1" applyFont="1" applyFill="1" applyBorder="1" applyAlignment="1">
      <alignment horizontal="center" vertical="center" wrapText="1"/>
    </xf>
    <xf numFmtId="3" fontId="10" fillId="7" borderId="15" xfId="0" applyNumberFormat="1" applyFont="1" applyFill="1" applyBorder="1" applyAlignment="1">
      <alignment horizontal="center" vertical="center" wrapText="1"/>
    </xf>
    <xf numFmtId="0" fontId="10" fillId="8" borderId="14" xfId="0" applyFont="1" applyFill="1" applyBorder="1" applyAlignment="1">
      <alignment horizontal="center" vertical="center" wrapText="1"/>
    </xf>
    <xf numFmtId="3" fontId="10" fillId="8" borderId="14" xfId="0" applyNumberFormat="1" applyFont="1" applyFill="1" applyBorder="1" applyAlignment="1">
      <alignment horizontal="center" vertical="center" wrapText="1"/>
    </xf>
    <xf numFmtId="0" fontId="11" fillId="8" borderId="15" xfId="0" applyFont="1" applyFill="1" applyBorder="1" applyAlignment="1">
      <alignment horizontal="center" vertical="center"/>
    </xf>
    <xf numFmtId="0" fontId="11" fillId="3" borderId="15" xfId="0" applyFont="1" applyFill="1" applyBorder="1" applyAlignment="1">
      <alignment horizontal="center" vertical="center" wrapText="1"/>
    </xf>
    <xf numFmtId="0" fontId="10" fillId="0" borderId="14" xfId="0" applyFont="1" applyBorder="1" applyAlignment="1">
      <alignment horizontal="center" vertical="center"/>
    </xf>
    <xf numFmtId="3" fontId="10" fillId="0" borderId="14" xfId="0" applyNumberFormat="1" applyFont="1" applyBorder="1" applyAlignment="1">
      <alignment horizontal="center" vertical="center" wrapText="1"/>
    </xf>
    <xf numFmtId="3" fontId="10" fillId="0" borderId="15" xfId="0" applyNumberFormat="1" applyFont="1" applyBorder="1" applyAlignment="1">
      <alignment horizontal="center" vertical="center" wrapText="1"/>
    </xf>
    <xf numFmtId="0" fontId="11" fillId="7" borderId="14" xfId="0" applyFont="1" applyFill="1" applyBorder="1" applyAlignment="1">
      <alignment vertical="center" wrapText="1"/>
    </xf>
    <xf numFmtId="0" fontId="11" fillId="7" borderId="15" xfId="0" applyFont="1" applyFill="1" applyBorder="1" applyAlignment="1">
      <alignment horizontal="center" vertical="center"/>
    </xf>
    <xf numFmtId="0" fontId="11" fillId="8" borderId="14" xfId="0" applyFont="1" applyFill="1" applyBorder="1" applyAlignment="1">
      <alignment vertical="center" wrapText="1"/>
    </xf>
    <xf numFmtId="3" fontId="11" fillId="3" borderId="5" xfId="420" applyNumberFormat="1" applyFont="1" applyFill="1" applyBorder="1" applyAlignment="1">
      <alignment horizontal="center" vertical="center" wrapText="1"/>
    </xf>
    <xf numFmtId="3" fontId="11" fillId="0" borderId="14" xfId="0" applyNumberFormat="1" applyFont="1" applyBorder="1" applyAlignment="1">
      <alignment horizontal="center" vertical="center" wrapText="1"/>
    </xf>
    <xf numFmtId="0" fontId="11" fillId="8" borderId="14" xfId="0" applyFont="1" applyFill="1" applyBorder="1" applyAlignment="1">
      <alignment horizontal="left" vertical="center" wrapText="1"/>
    </xf>
    <xf numFmtId="0" fontId="11" fillId="7" borderId="20" xfId="0" applyFont="1" applyFill="1" applyBorder="1" applyAlignment="1">
      <alignment horizontal="center" vertical="center"/>
    </xf>
    <xf numFmtId="0" fontId="10" fillId="7" borderId="0" xfId="0" applyFont="1" applyFill="1" applyAlignment="1">
      <alignment horizontal="center" vertical="center" wrapText="1"/>
    </xf>
    <xf numFmtId="3" fontId="10" fillId="7" borderId="18" xfId="0" applyNumberFormat="1" applyFont="1" applyFill="1" applyBorder="1" applyAlignment="1">
      <alignment horizontal="center" vertical="center"/>
    </xf>
    <xf numFmtId="0" fontId="11" fillId="7" borderId="0" xfId="0" applyFont="1" applyFill="1" applyAlignment="1">
      <alignment horizontal="center" vertical="center" wrapText="1"/>
    </xf>
    <xf numFmtId="0" fontId="10" fillId="0" borderId="17" xfId="0" applyFont="1" applyBorder="1" applyAlignment="1">
      <alignment horizontal="center" vertical="center" wrapText="1"/>
    </xf>
    <xf numFmtId="3" fontId="10" fillId="8" borderId="14" xfId="0" applyNumberFormat="1" applyFont="1" applyFill="1" applyBorder="1" applyAlignment="1">
      <alignment horizontal="center" vertical="center"/>
    </xf>
    <xf numFmtId="0" fontId="10" fillId="8" borderId="14" xfId="0" applyFont="1" applyFill="1" applyBorder="1" applyAlignment="1">
      <alignment horizontal="center" vertical="center"/>
    </xf>
    <xf numFmtId="0" fontId="10" fillId="8"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8" xfId="0" applyFont="1" applyFill="1" applyBorder="1" applyAlignment="1">
      <alignment horizontal="center" vertical="center" wrapText="1"/>
    </xf>
    <xf numFmtId="3" fontId="11" fillId="3" borderId="14" xfId="0" applyNumberFormat="1" applyFont="1" applyFill="1" applyBorder="1" applyAlignment="1">
      <alignment horizontal="center" vertical="center"/>
    </xf>
    <xf numFmtId="0" fontId="11" fillId="3" borderId="15" xfId="0" applyFont="1" applyFill="1" applyBorder="1" applyAlignment="1">
      <alignment horizontal="center" vertical="top" wrapText="1"/>
    </xf>
    <xf numFmtId="171" fontId="11" fillId="7" borderId="5" xfId="0" applyNumberFormat="1" applyFont="1" applyFill="1" applyBorder="1" applyAlignment="1">
      <alignment horizontal="center" vertical="center" wrapText="1"/>
    </xf>
    <xf numFmtId="171" fontId="11" fillId="8" borderId="5" xfId="0" applyNumberFormat="1" applyFont="1" applyFill="1" applyBorder="1" applyAlignment="1">
      <alignment horizontal="center" vertical="center" wrapText="1"/>
    </xf>
    <xf numFmtId="171" fontId="11" fillId="8" borderId="20" xfId="0" applyNumberFormat="1" applyFont="1" applyFill="1" applyBorder="1" applyAlignment="1">
      <alignment horizontal="center" vertical="center" wrapText="1"/>
    </xf>
    <xf numFmtId="3" fontId="10" fillId="9" borderId="14" xfId="0" applyNumberFormat="1" applyFont="1" applyFill="1" applyBorder="1" applyAlignment="1">
      <alignment horizontal="center" vertical="center" wrapText="1"/>
    </xf>
    <xf numFmtId="3" fontId="10" fillId="9" borderId="15" xfId="0" applyNumberFormat="1" applyFont="1" applyFill="1" applyBorder="1" applyAlignment="1">
      <alignment horizontal="center" vertical="center" wrapText="1"/>
    </xf>
    <xf numFmtId="0" fontId="10" fillId="8" borderId="14" xfId="0" applyFont="1" applyFill="1" applyBorder="1" applyAlignment="1">
      <alignment horizontal="center"/>
    </xf>
    <xf numFmtId="172" fontId="10" fillId="8" borderId="14" xfId="0" applyNumberFormat="1" applyFont="1" applyFill="1" applyBorder="1" applyAlignment="1">
      <alignment horizontal="center" vertical="center"/>
    </xf>
    <xf numFmtId="0" fontId="11" fillId="7" borderId="17" xfId="0" applyFont="1" applyFill="1" applyBorder="1" applyAlignment="1">
      <alignment horizontal="center" vertical="center"/>
    </xf>
    <xf numFmtId="0" fontId="10" fillId="7" borderId="17" xfId="0" applyFont="1" applyFill="1" applyBorder="1" applyAlignment="1">
      <alignment horizontal="center" vertical="center" wrapText="1"/>
    </xf>
    <xf numFmtId="3" fontId="10" fillId="7" borderId="17" xfId="0" applyNumberFormat="1" applyFont="1" applyFill="1" applyBorder="1" applyAlignment="1">
      <alignment horizontal="center" vertical="center" wrapText="1"/>
    </xf>
    <xf numFmtId="0" fontId="11" fillId="7" borderId="19" xfId="0" applyFont="1" applyFill="1" applyBorder="1" applyAlignment="1">
      <alignment horizontal="center" vertical="center"/>
    </xf>
    <xf numFmtId="0" fontId="10" fillId="3" borderId="14" xfId="0" applyFont="1" applyFill="1" applyBorder="1" applyAlignment="1">
      <alignment horizontal="center"/>
    </xf>
    <xf numFmtId="0" fontId="10" fillId="3" borderId="18" xfId="0" applyFont="1" applyFill="1" applyBorder="1" applyAlignment="1">
      <alignment horizontal="center"/>
    </xf>
    <xf numFmtId="0" fontId="10" fillId="3" borderId="15" xfId="0" applyFont="1" applyFill="1" applyBorder="1" applyAlignment="1">
      <alignment horizontal="center" vertical="center" wrapText="1"/>
    </xf>
    <xf numFmtId="3" fontId="10" fillId="3" borderId="14" xfId="0" applyNumberFormat="1" applyFont="1" applyFill="1" applyBorder="1" applyAlignment="1">
      <alignment horizontal="center" vertical="center"/>
    </xf>
    <xf numFmtId="0" fontId="10" fillId="3" borderId="20" xfId="0" applyFont="1" applyFill="1" applyBorder="1" applyAlignment="1">
      <alignment horizontal="center"/>
    </xf>
    <xf numFmtId="171" fontId="11" fillId="3" borderId="5" xfId="0" applyNumberFormat="1" applyFont="1" applyFill="1" applyBorder="1" applyAlignment="1">
      <alignment horizontal="center" vertical="center" wrapText="1"/>
    </xf>
    <xf numFmtId="171" fontId="11" fillId="0" borderId="20" xfId="0" applyNumberFormat="1" applyFont="1" applyBorder="1" applyAlignment="1">
      <alignment horizontal="center" vertical="center" wrapText="1"/>
    </xf>
    <xf numFmtId="3" fontId="10" fillId="0" borderId="18" xfId="0" applyNumberFormat="1" applyFont="1" applyBorder="1" applyAlignment="1">
      <alignment horizontal="center" vertical="center"/>
    </xf>
    <xf numFmtId="3" fontId="14" fillId="0" borderId="5" xfId="0" applyNumberFormat="1" applyFont="1" applyBorder="1" applyAlignment="1">
      <alignment horizontal="center" vertical="center" wrapText="1"/>
    </xf>
    <xf numFmtId="0" fontId="10" fillId="0" borderId="14" xfId="0" applyFont="1" applyBorder="1"/>
    <xf numFmtId="0" fontId="10" fillId="0" borderId="18" xfId="0" applyFont="1" applyBorder="1" applyAlignment="1">
      <alignment horizontal="center"/>
    </xf>
    <xf numFmtId="172" fontId="10" fillId="0" borderId="15" xfId="0" applyNumberFormat="1" applyFont="1" applyBorder="1" applyAlignment="1">
      <alignment horizontal="center" vertical="center"/>
    </xf>
    <xf numFmtId="0" fontId="10" fillId="0" borderId="0" xfId="0" applyFont="1" applyAlignment="1">
      <alignment horizontal="center" vertical="center" wrapText="1"/>
    </xf>
    <xf numFmtId="3" fontId="14" fillId="0" borderId="4" xfId="0" applyNumberFormat="1" applyFont="1" applyBorder="1" applyAlignment="1">
      <alignment horizontal="center" vertical="center"/>
    </xf>
    <xf numFmtId="0" fontId="11" fillId="0" borderId="6" xfId="0" applyFont="1" applyBorder="1" applyAlignment="1">
      <alignment horizontal="center" vertical="top" wrapText="1"/>
    </xf>
    <xf numFmtId="0" fontId="11" fillId="3" borderId="6" xfId="0" applyFont="1" applyFill="1" applyBorder="1" applyAlignment="1">
      <alignment horizontal="center" vertical="top" wrapText="1"/>
    </xf>
    <xf numFmtId="3" fontId="14" fillId="0" borderId="2" xfId="0" applyNumberFormat="1" applyFont="1" applyBorder="1" applyAlignment="1">
      <alignment horizontal="center" vertical="center"/>
    </xf>
    <xf numFmtId="0" fontId="10" fillId="0" borderId="15" xfId="0" applyFont="1" applyBorder="1" applyAlignment="1">
      <alignment horizontal="center" vertical="center" wrapText="1"/>
    </xf>
    <xf numFmtId="0" fontId="11" fillId="0" borderId="0" xfId="0" applyFont="1" applyAlignment="1">
      <alignment horizontal="center" vertical="top" wrapText="1"/>
    </xf>
    <xf numFmtId="3" fontId="14" fillId="3" borderId="4" xfId="6" applyNumberFormat="1" applyFont="1" applyFill="1" applyBorder="1" applyAlignment="1">
      <alignment horizontal="center" vertical="center" wrapText="1"/>
    </xf>
    <xf numFmtId="0" fontId="11" fillId="7" borderId="15" xfId="0" applyFont="1" applyFill="1" applyBorder="1" applyAlignment="1">
      <alignment horizontal="center" vertical="center" wrapText="1"/>
    </xf>
    <xf numFmtId="172" fontId="10" fillId="7" borderId="23" xfId="0" applyNumberFormat="1" applyFont="1" applyFill="1" applyBorder="1" applyAlignment="1">
      <alignment horizontal="center" vertical="center"/>
    </xf>
    <xf numFmtId="0" fontId="11" fillId="0" borderId="23" xfId="0" applyFont="1" applyBorder="1" applyAlignment="1">
      <alignment vertical="center" wrapText="1"/>
    </xf>
    <xf numFmtId="0" fontId="11" fillId="3" borderId="17" xfId="0" applyFont="1" applyFill="1" applyBorder="1" applyAlignment="1">
      <alignment horizontal="center" vertical="center" wrapText="1"/>
    </xf>
    <xf numFmtId="0" fontId="10" fillId="7" borderId="14" xfId="0" applyFont="1" applyFill="1" applyBorder="1" applyAlignment="1">
      <alignment horizontal="center" vertical="top" wrapText="1"/>
    </xf>
    <xf numFmtId="0" fontId="11" fillId="0" borderId="15" xfId="0" applyFont="1" applyBorder="1" applyAlignment="1">
      <alignment horizontal="center" vertical="top" wrapText="1"/>
    </xf>
    <xf numFmtId="0" fontId="11" fillId="0" borderId="5" xfId="0" applyFont="1" applyBorder="1" applyAlignment="1">
      <alignment horizontal="center" vertical="top" wrapText="1"/>
    </xf>
    <xf numFmtId="0" fontId="25" fillId="3" borderId="1" xfId="0" applyFont="1" applyFill="1" applyBorder="1" applyAlignment="1">
      <alignment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0" xfId="0" applyFont="1" applyAlignment="1">
      <alignment horizontal="center" vertical="center"/>
    </xf>
    <xf numFmtId="0" fontId="10" fillId="4" borderId="1" xfId="0"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3" xfId="0" applyFont="1" applyFill="1" applyBorder="1" applyAlignment="1">
      <alignment horizontal="center" vertical="center"/>
    </xf>
    <xf numFmtId="0" fontId="10" fillId="2"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8" borderId="14"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9"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xf>
  </cellXfs>
  <cellStyles count="424">
    <cellStyle name=" 1" xfId="22" xr:uid="{00000000-0005-0000-0000-000000000000}"/>
    <cellStyle name="Column5" xfId="45" xr:uid="{00000000-0005-0000-0000-000001000000}"/>
    <cellStyle name="Excel Built-in Normal" xfId="23" xr:uid="{00000000-0005-0000-0000-000002000000}"/>
    <cellStyle name="Heading1" xfId="46" xr:uid="{00000000-0005-0000-0000-000003000000}"/>
    <cellStyle name="Heading3" xfId="47" xr:uid="{00000000-0005-0000-0000-000004000000}"/>
    <cellStyle name="Name4" xfId="24" xr:uid="{00000000-0005-0000-0000-000005000000}"/>
    <cellStyle name="Normal 2 2" xfId="99" xr:uid="{CF5B96FB-B876-4A4E-8B03-0A4D2F1E4B0D}"/>
    <cellStyle name="S4" xfId="25" xr:uid="{00000000-0005-0000-0000-000006000000}"/>
    <cellStyle name="Денежный [0] 2" xfId="48" xr:uid="{00000000-0005-0000-0000-000007000000}"/>
    <cellStyle name="Денежный [0] 2 2" xfId="55" xr:uid="{00000000-0005-0000-0000-000008000000}"/>
    <cellStyle name="Денежный [0] 3" xfId="56" xr:uid="{00000000-0005-0000-0000-000009000000}"/>
    <cellStyle name="Обычный" xfId="0" builtinId="0"/>
    <cellStyle name="Обычный 10" xfId="6" xr:uid="{00000000-0005-0000-0000-00000B000000}"/>
    <cellStyle name="Обычный 2" xfId="4" xr:uid="{00000000-0005-0000-0000-00000C000000}"/>
    <cellStyle name="Обычный 2 10" xfId="423" xr:uid="{0B8B9769-B810-4498-B893-411A70F068F5}"/>
    <cellStyle name="Обычный 2 2" xfId="16" xr:uid="{00000000-0005-0000-0000-00000D000000}"/>
    <cellStyle name="Обычный 2 2 10" xfId="10" xr:uid="{00000000-0005-0000-0000-00000E000000}"/>
    <cellStyle name="Обычный 2 2 2" xfId="49" xr:uid="{00000000-0005-0000-0000-00000F000000}"/>
    <cellStyle name="Обычный 2 2 2 3" xfId="9" xr:uid="{00000000-0005-0000-0000-000010000000}"/>
    <cellStyle name="Обычный 2 2 5" xfId="29" xr:uid="{00000000-0005-0000-0000-000011000000}"/>
    <cellStyle name="Обычный 2 3" xfId="50" xr:uid="{00000000-0005-0000-0000-000012000000}"/>
    <cellStyle name="Обычный 2 5" xfId="11" xr:uid="{00000000-0005-0000-0000-000013000000}"/>
    <cellStyle name="Обычный 3" xfId="5" xr:uid="{00000000-0005-0000-0000-000014000000}"/>
    <cellStyle name="Обычный 3 2" xfId="3" xr:uid="{00000000-0005-0000-0000-000015000000}"/>
    <cellStyle name="Обычный 3 3" xfId="19" xr:uid="{00000000-0005-0000-0000-000016000000}"/>
    <cellStyle name="Обычный 3 3 2" xfId="63" xr:uid="{00000000-0005-0000-0000-000017000000}"/>
    <cellStyle name="Обычный 3 3 3" xfId="62" xr:uid="{00000000-0005-0000-0000-000018000000}"/>
    <cellStyle name="Обычный 3 4" xfId="51" xr:uid="{00000000-0005-0000-0000-000019000000}"/>
    <cellStyle name="Обычный 3 5" xfId="57" xr:uid="{00000000-0005-0000-0000-00001A000000}"/>
    <cellStyle name="Обычный 3 6" xfId="27" xr:uid="{00000000-0005-0000-0000-00001B000000}"/>
    <cellStyle name="Обычный 4" xfId="17" xr:uid="{00000000-0005-0000-0000-00001C000000}"/>
    <cellStyle name="Обычный 4 2" xfId="7" xr:uid="{00000000-0005-0000-0000-00001D000000}"/>
    <cellStyle name="Обычный 4 2 5" xfId="28" xr:uid="{00000000-0005-0000-0000-00001E000000}"/>
    <cellStyle name="Обычный 4 3" xfId="26" xr:uid="{00000000-0005-0000-0000-00001F000000}"/>
    <cellStyle name="Обычный 5" xfId="15" xr:uid="{00000000-0005-0000-0000-000020000000}"/>
    <cellStyle name="Обычный 5 2" xfId="36" xr:uid="{00000000-0005-0000-0000-000021000000}"/>
    <cellStyle name="Обычный 5 2 2" xfId="52" xr:uid="{00000000-0005-0000-0000-000022000000}"/>
    <cellStyle name="Обычный 5 3" xfId="33" xr:uid="{00000000-0005-0000-0000-000023000000}"/>
    <cellStyle name="Обычный 7" xfId="422" xr:uid="{BBB34B13-3E42-429B-B3F6-E280D5BCF5CD}"/>
    <cellStyle name="Обычный 8" xfId="421" xr:uid="{EEAF0D65-84F0-4995-B348-79B81922EE76}"/>
    <cellStyle name="Обычный_СВОД переч.ПЗ2020 2012г." xfId="420" xr:uid="{91663A8E-19B4-4643-8B59-28FFDA1B4BEE}"/>
    <cellStyle name="Процентный 2" xfId="59" xr:uid="{00000000-0005-0000-0000-000024000000}"/>
    <cellStyle name="Процентный 3" xfId="58" xr:uid="{00000000-0005-0000-0000-000025000000}"/>
    <cellStyle name="Стиль 1" xfId="2" xr:uid="{00000000-0005-0000-0000-000026000000}"/>
    <cellStyle name="Стиль 1 2" xfId="53" xr:uid="{00000000-0005-0000-0000-000027000000}"/>
    <cellStyle name="Финансовый 2" xfId="13" xr:uid="{00000000-0005-0000-0000-000029000000}"/>
    <cellStyle name="Финансовый 2 2" xfId="54" xr:uid="{00000000-0005-0000-0000-00002A000000}"/>
    <cellStyle name="Финансовый 2 3" xfId="61" xr:uid="{00000000-0005-0000-0000-00002B000000}"/>
    <cellStyle name="Финансовый 2 3 10" xfId="224" xr:uid="{2FAE4931-A7A4-4B94-BD39-26A4B6C789E6}"/>
    <cellStyle name="Финансовый 2 3 11" xfId="384" xr:uid="{A20C2A4A-3B91-4024-A982-B6292FEC161A}"/>
    <cellStyle name="Финансовый 2 3 2" xfId="68" xr:uid="{00000000-0005-0000-0000-00002C000000}"/>
    <cellStyle name="Финансовый 2 3 2 2" xfId="79" xr:uid="{00000000-0005-0000-0000-00002D000000}"/>
    <cellStyle name="Финансовый 2 3 2 2 2" xfId="120" xr:uid="{8A6D4DE6-DE68-4FB4-9F68-1039881A172B}"/>
    <cellStyle name="Финансовый 2 3 2 2 2 2" xfId="280" xr:uid="{61B3E242-682F-4ACA-A783-DEFCE9FB9F45}"/>
    <cellStyle name="Финансовый 2 3 2 2 3" xfId="160" xr:uid="{8FF470E3-F3E5-464E-A29F-D61D1D0F1889}"/>
    <cellStyle name="Финансовый 2 3 2 2 3 2" xfId="320" xr:uid="{B3EBB78B-C1D5-4991-96ED-3E18212D6EF9}"/>
    <cellStyle name="Финансовый 2 3 2 2 4" xfId="200" xr:uid="{87B7DBAA-8192-4F9C-8FEA-530A96299CDE}"/>
    <cellStyle name="Финансовый 2 3 2 2 4 2" xfId="360" xr:uid="{2B42D14E-1085-4D86-AF1D-B73B159983F8}"/>
    <cellStyle name="Финансовый 2 3 2 2 5" xfId="240" xr:uid="{1EF11DBE-17E8-4319-B7EB-69191FE5FE69}"/>
    <cellStyle name="Финансовый 2 3 2 2 6" xfId="400" xr:uid="{CCCB2A57-D031-4AB5-A2B7-C49F8861BDCD}"/>
    <cellStyle name="Финансовый 2 3 2 3" xfId="90" xr:uid="{00000000-0005-0000-0000-00002E000000}"/>
    <cellStyle name="Финансовый 2 3 2 3 2" xfId="131" xr:uid="{6825A03D-2DE9-4DEE-B9F9-6CD454B9BA72}"/>
    <cellStyle name="Финансовый 2 3 2 3 2 2" xfId="291" xr:uid="{EBDDB4FE-D17E-4CF6-AAAF-6F4323723BC5}"/>
    <cellStyle name="Финансовый 2 3 2 3 3" xfId="171" xr:uid="{317FA640-037F-4A78-988A-2A77F4F1E009}"/>
    <cellStyle name="Финансовый 2 3 2 3 3 2" xfId="331" xr:uid="{1D9A0692-04CA-4A24-AD2B-05E7F0F16308}"/>
    <cellStyle name="Финансовый 2 3 2 3 4" xfId="211" xr:uid="{A62665EF-2E79-4BB9-92F9-E7C97A448F6D}"/>
    <cellStyle name="Финансовый 2 3 2 3 4 2" xfId="371" xr:uid="{24E0EC6F-C782-45CC-AFA4-47E9CA505B6B}"/>
    <cellStyle name="Финансовый 2 3 2 3 5" xfId="251" xr:uid="{2E01B715-8F98-491A-A2E7-BE57EFD74D5D}"/>
    <cellStyle name="Финансовый 2 3 2 3 6" xfId="411" xr:uid="{7644CEB8-2D3A-48D5-BE12-B913F9ED7F46}"/>
    <cellStyle name="Финансовый 2 3 2 4" xfId="109" xr:uid="{CA57253F-7A97-4604-91E2-7C6DC55A2356}"/>
    <cellStyle name="Финансовый 2 3 2 4 2" xfId="269" xr:uid="{F544633B-CAD8-42B5-BEFA-9FA9D11D5F30}"/>
    <cellStyle name="Финансовый 2 3 2 5" xfId="149" xr:uid="{278FF043-6139-42A1-A0A3-A61CB2F7373F}"/>
    <cellStyle name="Финансовый 2 3 2 5 2" xfId="309" xr:uid="{82311FA1-E9AB-4EAC-BD02-66AFFF893EC1}"/>
    <cellStyle name="Финансовый 2 3 2 6" xfId="189" xr:uid="{5A0F5D65-B6DA-4B14-80B6-AFDA5CB64569}"/>
    <cellStyle name="Финансовый 2 3 2 6 2" xfId="349" xr:uid="{6100B5BD-DE1E-4C77-A96E-805F7B7ED862}"/>
    <cellStyle name="Финансовый 2 3 2 7" xfId="229" xr:uid="{F89B76B0-4006-4880-B1AA-7E78847BF8C1}"/>
    <cellStyle name="Финансовый 2 3 2 8" xfId="389" xr:uid="{16DEC650-C72B-4A6A-BE45-5D2BB89ABA6A}"/>
    <cellStyle name="Финансовый 2 3 3" xfId="74" xr:uid="{00000000-0005-0000-0000-00002F000000}"/>
    <cellStyle name="Финансовый 2 3 3 2" xfId="115" xr:uid="{24F60488-03FB-4DED-A388-A499AC41AE15}"/>
    <cellStyle name="Финансовый 2 3 3 2 2" xfId="275" xr:uid="{6503664A-9DB5-4AA5-968D-608E60C09B26}"/>
    <cellStyle name="Финансовый 2 3 3 3" xfId="155" xr:uid="{2D3B4D2E-95D8-497A-8B7E-261543B52381}"/>
    <cellStyle name="Финансовый 2 3 3 3 2" xfId="315" xr:uid="{670DD86B-2495-426F-894F-89E72DC15F49}"/>
    <cellStyle name="Финансовый 2 3 3 4" xfId="195" xr:uid="{4FB7332C-44D9-42D8-8802-1B1F751A377D}"/>
    <cellStyle name="Финансовый 2 3 3 4 2" xfId="355" xr:uid="{362F22F1-F226-4061-82FF-B7593787F3CC}"/>
    <cellStyle name="Финансовый 2 3 3 5" xfId="235" xr:uid="{046C96D0-8BC3-47FA-A5B6-97D86C1DA425}"/>
    <cellStyle name="Финансовый 2 3 3 6" xfId="395" xr:uid="{A7746B22-F52D-4CCA-AD30-DEBF9AB4CCAB}"/>
    <cellStyle name="Финансовый 2 3 4" xfId="85" xr:uid="{00000000-0005-0000-0000-000030000000}"/>
    <cellStyle name="Финансовый 2 3 4 2" xfId="126" xr:uid="{CA53D00C-C8C1-404F-9512-3E08662F2E9A}"/>
    <cellStyle name="Финансовый 2 3 4 2 2" xfId="286" xr:uid="{A2B02B8D-CB8B-41BA-9BCA-5367F305EEDD}"/>
    <cellStyle name="Финансовый 2 3 4 3" xfId="166" xr:uid="{55C2CB81-7995-4408-97D0-273426E6405B}"/>
    <cellStyle name="Финансовый 2 3 4 3 2" xfId="326" xr:uid="{032C8333-2ED3-4C65-9175-AAD9C4F37D01}"/>
    <cellStyle name="Финансовый 2 3 4 4" xfId="206" xr:uid="{2810B6ED-34C8-4DCC-BAFD-D43F0BE48006}"/>
    <cellStyle name="Финансовый 2 3 4 4 2" xfId="366" xr:uid="{76B9875E-5518-4CB4-B0A5-2E752A0F88C5}"/>
    <cellStyle name="Финансовый 2 3 4 5" xfId="246" xr:uid="{5638A8B9-CB1B-40E0-8FC0-59B41E368E81}"/>
    <cellStyle name="Финансовый 2 3 4 6" xfId="406" xr:uid="{5A8BB42E-106A-4BA6-A30D-73D7D387A703}"/>
    <cellStyle name="Финансовый 2 3 5" xfId="94" xr:uid="{00000000-0005-0000-0000-000031000000}"/>
    <cellStyle name="Финансовый 2 3 5 2" xfId="135" xr:uid="{871D0835-21BA-4446-929B-E484ADD8E4CD}"/>
    <cellStyle name="Финансовый 2 3 5 2 2" xfId="295" xr:uid="{13292088-8474-47A2-A37A-987556E34042}"/>
    <cellStyle name="Финансовый 2 3 5 3" xfId="175" xr:uid="{B3C23BEF-B343-42E2-A97B-1974D745C92A}"/>
    <cellStyle name="Финансовый 2 3 5 3 2" xfId="335" xr:uid="{1982951D-9D63-4BD1-A2A0-C6050CC865C5}"/>
    <cellStyle name="Финансовый 2 3 5 4" xfId="215" xr:uid="{09E0637B-867C-416B-AAFD-7EF226557466}"/>
    <cellStyle name="Финансовый 2 3 5 4 2" xfId="375" xr:uid="{EA8F400A-915B-4B80-9ACF-42EFF5B661E5}"/>
    <cellStyle name="Финансовый 2 3 5 5" xfId="255" xr:uid="{2ABCC013-D270-4027-89BB-8AD6D4337BF4}"/>
    <cellStyle name="Финансовый 2 3 5 6" xfId="415" xr:uid="{5A1CF8C1-8B86-4EE4-8930-94B5EA25558F}"/>
    <cellStyle name="Финансовый 2 3 6" xfId="97" xr:uid="{00000000-0005-0000-0000-000032000000}"/>
    <cellStyle name="Финансовый 2 3 6 2" xfId="138" xr:uid="{15558259-A41C-4318-AE99-AB457A79C9FF}"/>
    <cellStyle name="Финансовый 2 3 6 2 2" xfId="298" xr:uid="{B32653F0-6BCE-4C0B-8EC0-7694FCFEC0E0}"/>
    <cellStyle name="Финансовый 2 3 6 3" xfId="178" xr:uid="{F5DC4AD2-B3CE-4DCF-A7C8-1DBA68CA97A3}"/>
    <cellStyle name="Финансовый 2 3 6 3 2" xfId="338" xr:uid="{280259FA-D888-413A-989A-C013D40E2BA5}"/>
    <cellStyle name="Финансовый 2 3 6 4" xfId="218" xr:uid="{B3A60BA4-6DAA-467B-9739-B4FF959AED7B}"/>
    <cellStyle name="Финансовый 2 3 6 4 2" xfId="378" xr:uid="{A9EA6154-1631-4DCA-AD17-1E3BDF77EFC2}"/>
    <cellStyle name="Финансовый 2 3 6 5" xfId="258" xr:uid="{05A97668-2064-49E8-B771-57C274D351F2}"/>
    <cellStyle name="Финансовый 2 3 6 6" xfId="418" xr:uid="{BAE93097-760E-4A84-8404-D073FBDA9801}"/>
    <cellStyle name="Финансовый 2 3 7" xfId="104" xr:uid="{9683251B-7D30-496A-B13A-E36B6D7054F4}"/>
    <cellStyle name="Финансовый 2 3 7 2" xfId="264" xr:uid="{06B0B8C2-69F0-4D65-89B4-592409FF401C}"/>
    <cellStyle name="Финансовый 2 3 8" xfId="144" xr:uid="{CA7C747C-49F0-405B-B122-4AE4F6CD31BE}"/>
    <cellStyle name="Финансовый 2 3 8 2" xfId="304" xr:uid="{224DBC94-6F1C-45E3-821B-C186070350FB}"/>
    <cellStyle name="Финансовый 2 3 9" xfId="184" xr:uid="{29C3E851-43B2-41D6-8F7D-D01F5D8D273B}"/>
    <cellStyle name="Финансовый 2 3 9 2" xfId="344" xr:uid="{DA132993-E9D5-4A4B-87FC-217075A9B880}"/>
    <cellStyle name="Финансовый 2 4" xfId="12" xr:uid="{00000000-0005-0000-0000-000033000000}"/>
    <cellStyle name="Финансовый 3" xfId="14" xr:uid="{00000000-0005-0000-0000-000034000000}"/>
    <cellStyle name="Финансовый 3 2" xfId="20" xr:uid="{00000000-0005-0000-0000-000035000000}"/>
    <cellStyle name="Финансовый 3 2 2" xfId="37" xr:uid="{00000000-0005-0000-0000-000036000000}"/>
    <cellStyle name="Финансовый 3 2 3" xfId="41" xr:uid="{00000000-0005-0000-0000-000037000000}"/>
    <cellStyle name="Финансовый 3 3" xfId="30" xr:uid="{00000000-0005-0000-0000-000038000000}"/>
    <cellStyle name="Финансовый 3 3 2" xfId="35" xr:uid="{00000000-0005-0000-0000-000039000000}"/>
    <cellStyle name="Финансовый 3 3 3" xfId="40" xr:uid="{00000000-0005-0000-0000-00003A000000}"/>
    <cellStyle name="Финансовый 3 4" xfId="31" xr:uid="{00000000-0005-0000-0000-00003B000000}"/>
    <cellStyle name="Финансовый 3 5" xfId="34" xr:uid="{00000000-0005-0000-0000-00003C000000}"/>
    <cellStyle name="Финансовый 3 5 10" xfId="180" xr:uid="{089C8F0E-2EC4-4026-9601-359B2DBFC8AF}"/>
    <cellStyle name="Финансовый 3 5 10 2" xfId="340" xr:uid="{707DEB99-18CE-4784-895C-48806C5D133C}"/>
    <cellStyle name="Финансовый 3 5 11" xfId="220" xr:uid="{60744BC2-CCE5-4ED4-A847-03792385409F}"/>
    <cellStyle name="Финансовый 3 5 12" xfId="380" xr:uid="{0F2FB88D-E2F2-47D1-8899-FE64600B6A64}"/>
    <cellStyle name="Финансовый 3 5 2" xfId="43" xr:uid="{00000000-0005-0000-0000-00003D000000}"/>
    <cellStyle name="Финансовый 3 5 2 2" xfId="65" xr:uid="{00000000-0005-0000-0000-00003E000000}"/>
    <cellStyle name="Финансовый 3 5 2 2 2" xfId="76" xr:uid="{00000000-0005-0000-0000-00003F000000}"/>
    <cellStyle name="Финансовый 3 5 2 2 2 2" xfId="117" xr:uid="{7EBEBA7F-7043-4173-8B69-DA06A2806DB4}"/>
    <cellStyle name="Финансовый 3 5 2 2 2 2 2" xfId="277" xr:uid="{AFE13B3C-DE57-46EF-B9BE-9619EB43BDE0}"/>
    <cellStyle name="Финансовый 3 5 2 2 2 3" xfId="157" xr:uid="{1354C2CC-7451-435A-A846-6E57113BC01E}"/>
    <cellStyle name="Финансовый 3 5 2 2 2 3 2" xfId="317" xr:uid="{0D5317FA-9261-4318-ACEE-0BA1EFF17E8E}"/>
    <cellStyle name="Финансовый 3 5 2 2 2 4" xfId="197" xr:uid="{FB5AE96C-A0BB-4F0D-9311-60C9F21279E6}"/>
    <cellStyle name="Финансовый 3 5 2 2 2 4 2" xfId="357" xr:uid="{3020969F-7BC9-4051-A568-020424F3E630}"/>
    <cellStyle name="Финансовый 3 5 2 2 2 5" xfId="237" xr:uid="{6CDC70C5-608A-42A7-A5B2-0146F4D18C7D}"/>
    <cellStyle name="Финансовый 3 5 2 2 2 6" xfId="397" xr:uid="{79AE4E53-0B91-4ADB-BC9B-643146099473}"/>
    <cellStyle name="Финансовый 3 5 2 2 3" xfId="87" xr:uid="{00000000-0005-0000-0000-000040000000}"/>
    <cellStyle name="Финансовый 3 5 2 2 3 2" xfId="128" xr:uid="{66E8735F-D019-4E5C-BE6A-506335A9398F}"/>
    <cellStyle name="Финансовый 3 5 2 2 3 2 2" xfId="288" xr:uid="{7EC59BAD-5051-4022-A1F4-39C5055D57E9}"/>
    <cellStyle name="Финансовый 3 5 2 2 3 3" xfId="168" xr:uid="{9BD1FACC-7AF8-41C7-8192-BB61BC48053B}"/>
    <cellStyle name="Финансовый 3 5 2 2 3 3 2" xfId="328" xr:uid="{024FDA15-5B35-451E-8114-E2E4B04E1452}"/>
    <cellStyle name="Финансовый 3 5 2 2 3 4" xfId="208" xr:uid="{39A69804-8767-4C98-AABF-2B80CFA35FA8}"/>
    <cellStyle name="Финансовый 3 5 2 2 3 4 2" xfId="368" xr:uid="{C8B47FF1-4DEB-40E9-871E-427D8637D55C}"/>
    <cellStyle name="Финансовый 3 5 2 2 3 5" xfId="248" xr:uid="{D627B739-9BC2-4AFC-AB8F-78C96ED678D2}"/>
    <cellStyle name="Финансовый 3 5 2 2 3 6" xfId="408" xr:uid="{CB95A146-8396-4ADF-8B4D-07979DF30B88}"/>
    <cellStyle name="Финансовый 3 5 2 2 4" xfId="106" xr:uid="{886E328D-B5E3-4818-88FB-C1E2B226973A}"/>
    <cellStyle name="Финансовый 3 5 2 2 4 2" xfId="266" xr:uid="{E3337954-8EA6-462D-A819-0793D8E5800C}"/>
    <cellStyle name="Финансовый 3 5 2 2 5" xfId="146" xr:uid="{7D748F6E-793A-4D78-94BE-73112D312649}"/>
    <cellStyle name="Финансовый 3 5 2 2 5 2" xfId="306" xr:uid="{3939EF21-5A27-456C-BE02-A6DDA616824D}"/>
    <cellStyle name="Финансовый 3 5 2 2 6" xfId="186" xr:uid="{EC5AE861-375C-4949-9AE3-4E47EB3E9DD6}"/>
    <cellStyle name="Финансовый 3 5 2 2 6 2" xfId="346" xr:uid="{7C7EE0B8-BC39-46C4-9E9D-70BD5FCC81EB}"/>
    <cellStyle name="Финансовый 3 5 2 2 7" xfId="226" xr:uid="{9632AEE6-D12F-4F44-AA94-DD9A9A07D06A}"/>
    <cellStyle name="Финансовый 3 5 2 2 8" xfId="386" xr:uid="{F13BE51A-2B7F-4553-834A-E872D8E98D35}"/>
    <cellStyle name="Финансовый 3 5 2 3" xfId="71" xr:uid="{00000000-0005-0000-0000-000041000000}"/>
    <cellStyle name="Финансовый 3 5 2 3 2" xfId="112" xr:uid="{AB1FA91A-DE07-4E95-9607-03F24CAC8968}"/>
    <cellStyle name="Финансовый 3 5 2 3 2 2" xfId="272" xr:uid="{1A6D9F6B-D59E-43B5-9A5F-1BC6FF82CEF6}"/>
    <cellStyle name="Финансовый 3 5 2 3 3" xfId="152" xr:uid="{F88B96B6-A658-47E6-BD8D-C11296F47E28}"/>
    <cellStyle name="Финансовый 3 5 2 3 3 2" xfId="312" xr:uid="{7C0AF425-C079-4D7D-A20D-702636F68CE9}"/>
    <cellStyle name="Финансовый 3 5 2 3 4" xfId="192" xr:uid="{9253FC02-B485-456C-BD55-FA3D67734DFF}"/>
    <cellStyle name="Финансовый 3 5 2 3 4 2" xfId="352" xr:uid="{B876AE01-BC03-4CFB-B506-0B990DA30BDA}"/>
    <cellStyle name="Финансовый 3 5 2 3 5" xfId="232" xr:uid="{5B4D94DC-0519-45B1-944C-FEC8E551F39F}"/>
    <cellStyle name="Финансовый 3 5 2 3 6" xfId="392" xr:uid="{F8562036-E618-4E44-A4FF-0B802735CD82}"/>
    <cellStyle name="Финансовый 3 5 2 4" xfId="82" xr:uid="{00000000-0005-0000-0000-000042000000}"/>
    <cellStyle name="Финансовый 3 5 2 4 2" xfId="123" xr:uid="{108ACBDF-2119-4A06-8E59-BC37E91DBE4C}"/>
    <cellStyle name="Финансовый 3 5 2 4 2 2" xfId="283" xr:uid="{514374B8-4811-40B5-A12A-1847D96EDB25}"/>
    <cellStyle name="Финансовый 3 5 2 4 3" xfId="163" xr:uid="{172B2BF5-616A-4C30-86B1-8C717BF6F5FB}"/>
    <cellStyle name="Финансовый 3 5 2 4 3 2" xfId="323" xr:uid="{2E42BB97-B9A6-4FC1-85FC-CAE556690F9D}"/>
    <cellStyle name="Финансовый 3 5 2 4 4" xfId="203" xr:uid="{0A9AD4AA-EDF5-4EE6-B507-9BF34DC399B5}"/>
    <cellStyle name="Финансовый 3 5 2 4 4 2" xfId="363" xr:uid="{E40EA752-13EE-4E8F-A0C8-C654F32004C9}"/>
    <cellStyle name="Финансовый 3 5 2 4 5" xfId="243" xr:uid="{3DF5013C-D01C-48DF-84AA-69A0D3F8A513}"/>
    <cellStyle name="Финансовый 3 5 2 4 6" xfId="403" xr:uid="{C8E2E403-2BB0-46FB-B963-3E798EFBFC6F}"/>
    <cellStyle name="Финансовый 3 5 2 5" xfId="101" xr:uid="{1219B6DA-2B30-4161-9B34-4C9095CFCFBC}"/>
    <cellStyle name="Финансовый 3 5 2 5 2" xfId="261" xr:uid="{D924547F-1DB5-4CC0-B5BF-063F8D9AF3D0}"/>
    <cellStyle name="Финансовый 3 5 2 6" xfId="141" xr:uid="{333A63D5-DC0B-44DF-9ECE-0D42C64BCD59}"/>
    <cellStyle name="Финансовый 3 5 2 6 2" xfId="301" xr:uid="{59355B12-E9A7-41F6-BFD1-96A5C044997E}"/>
    <cellStyle name="Финансовый 3 5 2 7" xfId="181" xr:uid="{A5833D1C-43B4-4109-A2BA-B26A814B4CAD}"/>
    <cellStyle name="Финансовый 3 5 2 7 2" xfId="341" xr:uid="{C3379CB8-4687-4A4D-8926-F6DCD219F5BF}"/>
    <cellStyle name="Финансовый 3 5 2 8" xfId="221" xr:uid="{FBDED696-3368-4371-BD7D-FEF91A4072A5}"/>
    <cellStyle name="Финансовый 3 5 2 9" xfId="381" xr:uid="{A36ACB6A-E3D9-4CBC-9222-45B36AF3FAB1}"/>
    <cellStyle name="Финансовый 3 5 3" xfId="64" xr:uid="{00000000-0005-0000-0000-000043000000}"/>
    <cellStyle name="Финансовый 3 5 3 2" xfId="75" xr:uid="{00000000-0005-0000-0000-000044000000}"/>
    <cellStyle name="Финансовый 3 5 3 2 2" xfId="116" xr:uid="{AF411B4E-9511-4A83-9470-FA19DFC15FC3}"/>
    <cellStyle name="Финансовый 3 5 3 2 2 2" xfId="276" xr:uid="{0094BF20-98FD-4EAC-810B-D0B0875BAFAC}"/>
    <cellStyle name="Финансовый 3 5 3 2 3" xfId="156" xr:uid="{0FD2D287-AC4F-4307-ADD5-39EB59BE9190}"/>
    <cellStyle name="Финансовый 3 5 3 2 3 2" xfId="316" xr:uid="{91146CB7-A5ED-47F9-B5BF-A6A3F4FC3B68}"/>
    <cellStyle name="Финансовый 3 5 3 2 4" xfId="196" xr:uid="{6529EB6F-ADA6-414E-AE62-4CD21F714374}"/>
    <cellStyle name="Финансовый 3 5 3 2 4 2" xfId="356" xr:uid="{00F5BD66-B83C-4BCF-B334-43C5E3E24FB0}"/>
    <cellStyle name="Финансовый 3 5 3 2 5" xfId="236" xr:uid="{E20EC31B-5F50-49F4-A858-B76C033177F3}"/>
    <cellStyle name="Финансовый 3 5 3 2 6" xfId="396" xr:uid="{E4CBD6EC-840A-4B85-8DD3-718693D57C76}"/>
    <cellStyle name="Финансовый 3 5 3 3" xfId="86" xr:uid="{00000000-0005-0000-0000-000045000000}"/>
    <cellStyle name="Финансовый 3 5 3 3 2" xfId="127" xr:uid="{653661F3-D7B4-4957-935B-4F602D275D9A}"/>
    <cellStyle name="Финансовый 3 5 3 3 2 2" xfId="287" xr:uid="{2EA06155-E7E8-40BF-A022-AA3FB28ABA6D}"/>
    <cellStyle name="Финансовый 3 5 3 3 3" xfId="167" xr:uid="{05299FC1-EA2A-4BFC-B121-192386FEC797}"/>
    <cellStyle name="Финансовый 3 5 3 3 3 2" xfId="327" xr:uid="{32737561-49B7-47A5-AE1E-482429B80E7E}"/>
    <cellStyle name="Финансовый 3 5 3 3 4" xfId="207" xr:uid="{3481BD84-0FFE-4C7F-BA53-761C966D86FF}"/>
    <cellStyle name="Финансовый 3 5 3 3 4 2" xfId="367" xr:uid="{B8993D23-F619-423F-A668-8EBEE1F7270F}"/>
    <cellStyle name="Финансовый 3 5 3 3 5" xfId="247" xr:uid="{332BA153-C782-4052-B7CF-990587A1106B}"/>
    <cellStyle name="Финансовый 3 5 3 3 6" xfId="407" xr:uid="{616E8E89-C8CA-4707-A908-A250154EA97F}"/>
    <cellStyle name="Финансовый 3 5 3 4" xfId="105" xr:uid="{3072E55F-942F-42C6-860B-C5A91E6B7CFF}"/>
    <cellStyle name="Финансовый 3 5 3 4 2" xfId="265" xr:uid="{C6BC1374-8E12-4EF9-85F6-22795863E2DF}"/>
    <cellStyle name="Финансовый 3 5 3 5" xfId="145" xr:uid="{F36019F1-52CE-4C41-A8C9-9873C9ACCAD5}"/>
    <cellStyle name="Финансовый 3 5 3 5 2" xfId="305" xr:uid="{29D1C2D2-41CD-496B-9117-50756C85B2EC}"/>
    <cellStyle name="Финансовый 3 5 3 6" xfId="185" xr:uid="{EBDB94E7-C0DC-4D39-844B-8B542A5860B3}"/>
    <cellStyle name="Финансовый 3 5 3 6 2" xfId="345" xr:uid="{8EC5C832-E6DB-4595-9A98-020AC18EAFBD}"/>
    <cellStyle name="Финансовый 3 5 3 7" xfId="225" xr:uid="{501C272C-E53F-48A4-9392-CD9BB2E889CE}"/>
    <cellStyle name="Финансовый 3 5 3 8" xfId="385" xr:uid="{C7E38458-2DC9-4EBB-88BC-6E8A98C3973B}"/>
    <cellStyle name="Финансовый 3 5 4" xfId="69" xr:uid="{00000000-0005-0000-0000-000046000000}"/>
    <cellStyle name="Финансовый 3 5 4 2" xfId="80" xr:uid="{00000000-0005-0000-0000-000047000000}"/>
    <cellStyle name="Финансовый 3 5 4 2 2" xfId="121" xr:uid="{7A631815-EA39-4A37-8318-7160B95691C5}"/>
    <cellStyle name="Финансовый 3 5 4 2 2 2" xfId="281" xr:uid="{AC765C17-A869-4255-AA07-39DC5D770388}"/>
    <cellStyle name="Финансовый 3 5 4 2 3" xfId="161" xr:uid="{CD635283-CD7E-4E23-8F4D-47A39750FCD3}"/>
    <cellStyle name="Финансовый 3 5 4 2 3 2" xfId="321" xr:uid="{19CEF1A8-8366-4205-90D7-49400A108E32}"/>
    <cellStyle name="Финансовый 3 5 4 2 4" xfId="201" xr:uid="{B1BACCC0-ABE8-4580-AD94-43ADF03380A1}"/>
    <cellStyle name="Финансовый 3 5 4 2 4 2" xfId="361" xr:uid="{7A6DA28D-A3EA-4306-9148-4A65E3220978}"/>
    <cellStyle name="Финансовый 3 5 4 2 5" xfId="241" xr:uid="{543F177E-31FB-4173-8F9A-718EE3695F91}"/>
    <cellStyle name="Финансовый 3 5 4 2 6" xfId="401" xr:uid="{54B823D3-88B6-434D-8BF2-5C98B27D7094}"/>
    <cellStyle name="Финансовый 3 5 4 3" xfId="91" xr:uid="{00000000-0005-0000-0000-000048000000}"/>
    <cellStyle name="Финансовый 3 5 4 3 2" xfId="132" xr:uid="{B0049685-33E8-4302-BB15-76F691EC02D9}"/>
    <cellStyle name="Финансовый 3 5 4 3 2 2" xfId="292" xr:uid="{7AF42330-C25A-4294-B621-52A25F8AC8F0}"/>
    <cellStyle name="Финансовый 3 5 4 3 3" xfId="172" xr:uid="{EE09C829-F44D-48D9-9D34-84149E4F0D78}"/>
    <cellStyle name="Финансовый 3 5 4 3 3 2" xfId="332" xr:uid="{D5F7F6E3-D915-42E7-950C-7C062355F0B4}"/>
    <cellStyle name="Финансовый 3 5 4 3 4" xfId="212" xr:uid="{0D8799FC-A08C-4BC0-9010-FD5A999D7939}"/>
    <cellStyle name="Финансовый 3 5 4 3 4 2" xfId="372" xr:uid="{CAA8D4C7-C3D1-4A21-9314-74E333897AA1}"/>
    <cellStyle name="Финансовый 3 5 4 3 5" xfId="252" xr:uid="{8F54E668-7740-4037-A5C4-CDD64489CEC6}"/>
    <cellStyle name="Финансовый 3 5 4 3 6" xfId="412" xr:uid="{AB824123-3E20-44BD-B2DB-B38BBEEFE15D}"/>
    <cellStyle name="Финансовый 3 5 4 4" xfId="110" xr:uid="{AE744F05-FC3B-4697-8CA9-4329C5BD678F}"/>
    <cellStyle name="Финансовый 3 5 4 4 2" xfId="270" xr:uid="{72956914-F1AA-4667-9970-D9EF5E882E33}"/>
    <cellStyle name="Финансовый 3 5 4 5" xfId="150" xr:uid="{64A601F3-B087-4A2E-A64C-C9AF0F308ADE}"/>
    <cellStyle name="Финансовый 3 5 4 5 2" xfId="310" xr:uid="{90636889-36A7-4815-8497-31A1800E16A8}"/>
    <cellStyle name="Финансовый 3 5 4 6" xfId="190" xr:uid="{38F8FBC6-6B82-41B0-9421-295A0A76E833}"/>
    <cellStyle name="Финансовый 3 5 4 6 2" xfId="350" xr:uid="{4E31120D-A626-489A-AA49-E693DC524B51}"/>
    <cellStyle name="Финансовый 3 5 4 7" xfId="230" xr:uid="{76038F92-DB12-497A-B325-4D141D50DE5A}"/>
    <cellStyle name="Финансовый 3 5 4 8" xfId="390" xr:uid="{75833FF9-73FF-4ED1-A997-2BAC2D54E1C3}"/>
    <cellStyle name="Финансовый 3 5 5" xfId="70" xr:uid="{00000000-0005-0000-0000-000049000000}"/>
    <cellStyle name="Финансовый 3 5 5 2" xfId="111" xr:uid="{ACA758FF-E235-4975-924E-6D3705CDF86F}"/>
    <cellStyle name="Финансовый 3 5 5 2 2" xfId="271" xr:uid="{25A3D0E8-EF42-4486-9221-7CF270AC7FD6}"/>
    <cellStyle name="Финансовый 3 5 5 3" xfId="151" xr:uid="{8AE78385-C8FC-460F-ACFA-68D2F9371571}"/>
    <cellStyle name="Финансовый 3 5 5 3 2" xfId="311" xr:uid="{C928D31F-1103-40F3-8BE7-103F37998D25}"/>
    <cellStyle name="Финансовый 3 5 5 4" xfId="191" xr:uid="{50B465B1-D755-432A-86DD-4D46E1A5AF41}"/>
    <cellStyle name="Финансовый 3 5 5 4 2" xfId="351" xr:uid="{C694DEB4-A7DD-498E-888B-0909311E283A}"/>
    <cellStyle name="Финансовый 3 5 5 5" xfId="231" xr:uid="{8AC97489-4198-49F2-8388-DDB3212531BC}"/>
    <cellStyle name="Финансовый 3 5 5 6" xfId="391" xr:uid="{03952FE0-07F9-434E-9780-4ECD142520C3}"/>
    <cellStyle name="Финансовый 3 5 6" xfId="81" xr:uid="{00000000-0005-0000-0000-00004A000000}"/>
    <cellStyle name="Финансовый 3 5 6 2" xfId="122" xr:uid="{C5D211DD-F44F-4967-ADA6-648B56CB556B}"/>
    <cellStyle name="Финансовый 3 5 6 2 2" xfId="282" xr:uid="{46F0B4BF-9EB7-4073-A31B-B4336CF97D82}"/>
    <cellStyle name="Финансовый 3 5 6 3" xfId="162" xr:uid="{85153591-4A45-4B18-953F-7F7F2E53875E}"/>
    <cellStyle name="Финансовый 3 5 6 3 2" xfId="322" xr:uid="{899D870D-03AB-4D4C-B7EF-659C5006F23D}"/>
    <cellStyle name="Финансовый 3 5 6 4" xfId="202" xr:uid="{59CF90E9-393D-4E81-A352-5D1715664627}"/>
    <cellStyle name="Финансовый 3 5 6 4 2" xfId="362" xr:uid="{00F34000-2602-439A-A25A-2C2ADA083929}"/>
    <cellStyle name="Финансовый 3 5 6 5" xfId="242" xr:uid="{40D79820-4D31-4208-B5D0-AB46F90130B8}"/>
    <cellStyle name="Финансовый 3 5 6 6" xfId="402" xr:uid="{6A5640EC-7181-444C-9F7D-CF2D56B668A3}"/>
    <cellStyle name="Финансовый 3 5 7" xfId="98" xr:uid="{00000000-0005-0000-0000-00004B000000}"/>
    <cellStyle name="Финансовый 3 5 7 2" xfId="139" xr:uid="{14E19EFA-B660-4E32-9406-1C8972AC11AD}"/>
    <cellStyle name="Финансовый 3 5 7 2 2" xfId="299" xr:uid="{E827DD87-D163-4F33-A1B5-3C8D0A60F02C}"/>
    <cellStyle name="Финансовый 3 5 7 3" xfId="179" xr:uid="{83DDD1BF-4D0A-4E89-9499-DE8AF10427D4}"/>
    <cellStyle name="Финансовый 3 5 7 3 2" xfId="339" xr:uid="{6DA7A76A-DF4C-4C54-A25F-F7B06EECA263}"/>
    <cellStyle name="Финансовый 3 5 7 4" xfId="219" xr:uid="{073C8ED0-7D3C-42F8-A171-6F2E730F57C9}"/>
    <cellStyle name="Финансовый 3 5 7 4 2" xfId="379" xr:uid="{C34DFD2A-0FB6-4BEB-AA37-68EC661E9E0F}"/>
    <cellStyle name="Финансовый 3 5 7 5" xfId="259" xr:uid="{5EE2BDEF-FDB1-4CBC-8702-86881D0CB245}"/>
    <cellStyle name="Финансовый 3 5 7 6" xfId="419" xr:uid="{4531BA39-B054-4329-9DDF-01A5A92D0A3A}"/>
    <cellStyle name="Финансовый 3 5 8" xfId="100" xr:uid="{F2F2C485-8B56-4F88-A953-2BFA53055504}"/>
    <cellStyle name="Финансовый 3 5 8 2" xfId="260" xr:uid="{F02BC395-9250-4329-AB9D-5CBD14EAC6C7}"/>
    <cellStyle name="Финансовый 3 5 9" xfId="140" xr:uid="{950256AB-A778-4120-83AF-31FC19D57026}"/>
    <cellStyle name="Финансовый 3 5 9 2" xfId="300" xr:uid="{2EAC6C0F-B8A2-45EA-82C6-8CB49CC7EA02}"/>
    <cellStyle name="Финансовый 3 6" xfId="44" xr:uid="{00000000-0005-0000-0000-00004C000000}"/>
    <cellStyle name="Финансовый 3 6 2" xfId="66" xr:uid="{00000000-0005-0000-0000-00004D000000}"/>
    <cellStyle name="Финансовый 3 6 2 2" xfId="77" xr:uid="{00000000-0005-0000-0000-00004E000000}"/>
    <cellStyle name="Финансовый 3 6 2 2 2" xfId="118" xr:uid="{F8A30DC3-908D-43B5-8754-FD85AE22FEBD}"/>
    <cellStyle name="Финансовый 3 6 2 2 2 2" xfId="278" xr:uid="{8470D5DB-D9D6-4F8A-BDEC-706C8EBBF41C}"/>
    <cellStyle name="Финансовый 3 6 2 2 3" xfId="158" xr:uid="{BF36E34C-9B06-4709-8ADB-B19930E30CB2}"/>
    <cellStyle name="Финансовый 3 6 2 2 3 2" xfId="318" xr:uid="{E692515F-A313-4254-A730-87133A83753F}"/>
    <cellStyle name="Финансовый 3 6 2 2 4" xfId="198" xr:uid="{7E70F9DA-A65B-4C67-AD18-F5785873E269}"/>
    <cellStyle name="Финансовый 3 6 2 2 4 2" xfId="358" xr:uid="{FBD65205-706C-4E6B-8C76-7899ABA5F804}"/>
    <cellStyle name="Финансовый 3 6 2 2 5" xfId="238" xr:uid="{092A103D-A7BA-4FEE-8A38-C7DBAD6B0AB3}"/>
    <cellStyle name="Финансовый 3 6 2 2 6" xfId="398" xr:uid="{2660C4AC-1861-4623-91CE-B16A03296601}"/>
    <cellStyle name="Финансовый 3 6 2 3" xfId="88" xr:uid="{00000000-0005-0000-0000-00004F000000}"/>
    <cellStyle name="Финансовый 3 6 2 3 2" xfId="129" xr:uid="{627DAFFC-3EBC-4FF5-B156-F8BE4FB006D0}"/>
    <cellStyle name="Финансовый 3 6 2 3 2 2" xfId="289" xr:uid="{C7519A73-7259-4976-B5DD-730B551FD6DB}"/>
    <cellStyle name="Финансовый 3 6 2 3 3" xfId="169" xr:uid="{534BAB71-AEB8-475F-A71C-5E0DB21C46BF}"/>
    <cellStyle name="Финансовый 3 6 2 3 3 2" xfId="329" xr:uid="{D8337868-C0F0-4276-93FF-FEB1CE99033B}"/>
    <cellStyle name="Финансовый 3 6 2 3 4" xfId="209" xr:uid="{13836432-90D0-4EC1-AE41-68DC0AB7ACBD}"/>
    <cellStyle name="Финансовый 3 6 2 3 4 2" xfId="369" xr:uid="{D0F106E8-4CC6-476B-916B-44697DD5297C}"/>
    <cellStyle name="Финансовый 3 6 2 3 5" xfId="249" xr:uid="{69B7AC52-3F95-4C8B-B7DA-6A627FA1BC89}"/>
    <cellStyle name="Финансовый 3 6 2 3 6" xfId="409" xr:uid="{EEBD1DB4-54C0-47D3-B4E6-3B8A0A37FA15}"/>
    <cellStyle name="Финансовый 3 6 2 4" xfId="107" xr:uid="{5D6DE5CA-4F95-4878-B79C-18A23DA8AD72}"/>
    <cellStyle name="Финансовый 3 6 2 4 2" xfId="267" xr:uid="{97CFB726-1CF8-4B68-98E5-E02B3F43F478}"/>
    <cellStyle name="Финансовый 3 6 2 5" xfId="147" xr:uid="{3C249893-2817-48A0-BA4E-A9FB7534773F}"/>
    <cellStyle name="Финансовый 3 6 2 5 2" xfId="307" xr:uid="{B20265CB-0624-4BA9-9191-DB5456FBB0D8}"/>
    <cellStyle name="Финансовый 3 6 2 6" xfId="187" xr:uid="{E1239274-C2AB-423A-AE46-78954A4B5B2F}"/>
    <cellStyle name="Финансовый 3 6 2 6 2" xfId="347" xr:uid="{0BEE8B50-C633-4CE9-8B6F-EBBAA052E0B7}"/>
    <cellStyle name="Финансовый 3 6 2 7" xfId="227" xr:uid="{3A9AF89F-D529-49EA-8E10-73B519ECC1BB}"/>
    <cellStyle name="Финансовый 3 6 2 8" xfId="387" xr:uid="{D346E346-1E8F-4B79-9ED6-73888B728C2E}"/>
    <cellStyle name="Финансовый 3 6 3" xfId="72" xr:uid="{00000000-0005-0000-0000-000050000000}"/>
    <cellStyle name="Финансовый 3 6 3 2" xfId="113" xr:uid="{FA0113AD-BB20-4DE9-90F9-2967608CF9FF}"/>
    <cellStyle name="Финансовый 3 6 3 2 2" xfId="273" xr:uid="{E1B9DBF8-6D0F-4A2C-A974-841B064666FA}"/>
    <cellStyle name="Финансовый 3 6 3 3" xfId="153" xr:uid="{4FDDDEDD-C150-40B1-888B-9DF26A70A5D2}"/>
    <cellStyle name="Финансовый 3 6 3 3 2" xfId="313" xr:uid="{0AC79082-4FB3-48FD-9054-1C729E2C78CC}"/>
    <cellStyle name="Финансовый 3 6 3 4" xfId="193" xr:uid="{E68D10C9-DA94-47E2-B036-F1A939A72A0D}"/>
    <cellStyle name="Финансовый 3 6 3 4 2" xfId="353" xr:uid="{C8F3D20E-F45B-4E2D-A69C-5BF5205C7F07}"/>
    <cellStyle name="Финансовый 3 6 3 5" xfId="233" xr:uid="{82E73229-098D-403B-84F1-332D61FFE035}"/>
    <cellStyle name="Финансовый 3 6 3 6" xfId="393" xr:uid="{66FB840A-902D-40E4-94C8-338963C2A126}"/>
    <cellStyle name="Финансовый 3 6 4" xfId="83" xr:uid="{00000000-0005-0000-0000-000051000000}"/>
    <cellStyle name="Финансовый 3 6 4 2" xfId="124" xr:uid="{355445D1-23BF-4B78-A2FF-6E87E7D114AA}"/>
    <cellStyle name="Финансовый 3 6 4 2 2" xfId="284" xr:uid="{92198BD2-BA65-469E-8BE6-A80FD701E17E}"/>
    <cellStyle name="Финансовый 3 6 4 3" xfId="164" xr:uid="{C91992D4-5C84-4530-A64B-79F0C1A7EADF}"/>
    <cellStyle name="Финансовый 3 6 4 3 2" xfId="324" xr:uid="{73E8C772-6506-4C85-A914-FF21CD5B5333}"/>
    <cellStyle name="Финансовый 3 6 4 4" xfId="204" xr:uid="{B6C49D70-E785-4185-AEDF-A3C8073FDA01}"/>
    <cellStyle name="Финансовый 3 6 4 4 2" xfId="364" xr:uid="{7CF4500C-A69F-4E2E-BA66-AE0855742D1C}"/>
    <cellStyle name="Финансовый 3 6 4 5" xfId="244" xr:uid="{F318AE0B-9554-44D9-8D23-B358D48DB184}"/>
    <cellStyle name="Финансовый 3 6 4 6" xfId="404" xr:uid="{230C3DCA-40FD-4F95-8D7C-069D722A8620}"/>
    <cellStyle name="Финансовый 3 6 5" xfId="102" xr:uid="{6E7EB3C4-7A19-4679-85CB-C97CA0B870C1}"/>
    <cellStyle name="Финансовый 3 6 5 2" xfId="262" xr:uid="{0EC32672-2FA9-4539-833D-79A34CB63471}"/>
    <cellStyle name="Финансовый 3 6 6" xfId="142" xr:uid="{52908678-F971-47C4-BEE5-7F909D911987}"/>
    <cellStyle name="Финансовый 3 6 6 2" xfId="302" xr:uid="{BF892CD7-B1EB-46EA-B4D5-8286E9DB6B48}"/>
    <cellStyle name="Финансовый 3 6 7" xfId="182" xr:uid="{C5161B2D-90B7-48FE-9102-1FFA3F2460E0}"/>
    <cellStyle name="Финансовый 3 6 7 2" xfId="342" xr:uid="{18F5279B-DACD-4FD2-BB5B-7E43A39317E3}"/>
    <cellStyle name="Финансовый 3 6 8" xfId="222" xr:uid="{BB7A6945-E75E-48C6-80B4-F8D68E8C4E2D}"/>
    <cellStyle name="Финансовый 3 6 9" xfId="382" xr:uid="{D5408BCE-4DD2-4789-A018-F16F937952A6}"/>
    <cellStyle name="Финансовый 3 7" xfId="92" xr:uid="{00000000-0005-0000-0000-000052000000}"/>
    <cellStyle name="Финансовый 3 7 2" xfId="133" xr:uid="{05B764DA-69D6-4206-A78A-79445B83FB0A}"/>
    <cellStyle name="Финансовый 3 7 2 2" xfId="293" xr:uid="{59F2B3F4-5853-42FD-9E2E-500560186A2B}"/>
    <cellStyle name="Финансовый 3 7 3" xfId="173" xr:uid="{3C8A5E97-5AE8-43EF-B727-9412F0273B40}"/>
    <cellStyle name="Финансовый 3 7 3 2" xfId="333" xr:uid="{5764CEAE-000B-429C-8A28-8BAC1B380FFF}"/>
    <cellStyle name="Финансовый 3 7 4" xfId="213" xr:uid="{708DF1EF-C7FE-485B-B9FF-FE198AF270BE}"/>
    <cellStyle name="Финансовый 3 7 4 2" xfId="373" xr:uid="{C4BAC3E3-F595-4FD9-9611-45AF3419D1E9}"/>
    <cellStyle name="Финансовый 3 7 5" xfId="253" xr:uid="{A15449BA-773D-4DB1-A10C-B7BFB635B93B}"/>
    <cellStyle name="Финансовый 3 7 6" xfId="413" xr:uid="{F00679D5-98A0-4327-9BAA-7F7045D19969}"/>
    <cellStyle name="Финансовый 3 8" xfId="95" xr:uid="{00000000-0005-0000-0000-000053000000}"/>
    <cellStyle name="Финансовый 3 8 2" xfId="136" xr:uid="{5C611BFD-E124-4759-9095-4FE4FE8A1459}"/>
    <cellStyle name="Финансовый 3 8 2 2" xfId="296" xr:uid="{30A68385-C677-4E46-B807-76EACA249BD9}"/>
    <cellStyle name="Финансовый 3 8 3" xfId="176" xr:uid="{A1A4F6D9-9306-41CE-94D0-6D1837226E1B}"/>
    <cellStyle name="Финансовый 3 8 3 2" xfId="336" xr:uid="{0B58783B-A137-44BA-A218-D0366827EC8D}"/>
    <cellStyle name="Финансовый 3 8 4" xfId="216" xr:uid="{4D3A42BD-802D-4F41-8330-27045D072395}"/>
    <cellStyle name="Финансовый 3 8 4 2" xfId="376" xr:uid="{30809B01-F22E-4820-AA63-265736E4406F}"/>
    <cellStyle name="Финансовый 3 8 5" xfId="256" xr:uid="{87B6A4BB-EBCB-482C-B7DA-BBF8EF8287FB}"/>
    <cellStyle name="Финансовый 3 8 6" xfId="416" xr:uid="{E5CFDDA6-F431-48B7-AB35-F46E5085C3F9}"/>
    <cellStyle name="Финансовый 4" xfId="1" xr:uid="{00000000-0005-0000-0000-000054000000}"/>
    <cellStyle name="Финансовый 4 2" xfId="8" xr:uid="{00000000-0005-0000-0000-000055000000}"/>
    <cellStyle name="Финансовый 5" xfId="18" xr:uid="{00000000-0005-0000-0000-000056000000}"/>
    <cellStyle name="Финансовый 6" xfId="21" xr:uid="{00000000-0005-0000-0000-000057000000}"/>
    <cellStyle name="Финансовый 6 2" xfId="38" xr:uid="{00000000-0005-0000-0000-000058000000}"/>
    <cellStyle name="Финансовый 6 3" xfId="42" xr:uid="{00000000-0005-0000-0000-000059000000}"/>
    <cellStyle name="Финансовый 7" xfId="32" xr:uid="{00000000-0005-0000-0000-00005A000000}"/>
    <cellStyle name="Финансовый 7 2" xfId="60" xr:uid="{00000000-0005-0000-0000-00005B000000}"/>
    <cellStyle name="Финансовый 7 2 2" xfId="67" xr:uid="{00000000-0005-0000-0000-00005C000000}"/>
    <cellStyle name="Финансовый 7 2 2 2" xfId="78" xr:uid="{00000000-0005-0000-0000-00005D000000}"/>
    <cellStyle name="Финансовый 7 2 2 2 2" xfId="119" xr:uid="{C565C682-C9F7-4CA5-9556-EAD0E7B8864E}"/>
    <cellStyle name="Финансовый 7 2 2 2 2 2" xfId="279" xr:uid="{B5C2F965-CCFA-4D86-90D3-C3FF14150B19}"/>
    <cellStyle name="Финансовый 7 2 2 2 3" xfId="159" xr:uid="{07073827-59D2-4536-B78F-E4275E3BC34F}"/>
    <cellStyle name="Финансовый 7 2 2 2 3 2" xfId="319" xr:uid="{FE2B26BE-D254-4DA3-802D-7ADC7DC514CA}"/>
    <cellStyle name="Финансовый 7 2 2 2 4" xfId="199" xr:uid="{4DFC35F1-C453-48D6-866F-DCCDD5E53968}"/>
    <cellStyle name="Финансовый 7 2 2 2 4 2" xfId="359" xr:uid="{5269C123-DCCB-4AF8-A465-6041E2AC6AA0}"/>
    <cellStyle name="Финансовый 7 2 2 2 5" xfId="239" xr:uid="{26E09D53-B4F0-42A0-BD7E-E4C5CA0104EB}"/>
    <cellStyle name="Финансовый 7 2 2 2 6" xfId="399" xr:uid="{78409860-3647-4EF6-9C63-34F3DE1AC6A1}"/>
    <cellStyle name="Финансовый 7 2 2 3" xfId="89" xr:uid="{00000000-0005-0000-0000-00005E000000}"/>
    <cellStyle name="Финансовый 7 2 2 3 2" xfId="130" xr:uid="{B879A9FC-EF3B-479A-B6EE-DB322FD43631}"/>
    <cellStyle name="Финансовый 7 2 2 3 2 2" xfId="290" xr:uid="{5350FFE1-512D-4BA1-99CC-E0501C07144B}"/>
    <cellStyle name="Финансовый 7 2 2 3 3" xfId="170" xr:uid="{425ED437-DFD2-48C1-9174-C8C4F7277B3E}"/>
    <cellStyle name="Финансовый 7 2 2 3 3 2" xfId="330" xr:uid="{18D9C1B7-2431-45F6-9DB0-B2774BDE67E2}"/>
    <cellStyle name="Финансовый 7 2 2 3 4" xfId="210" xr:uid="{FDD42AAB-9742-4942-84A6-71E08A32E93B}"/>
    <cellStyle name="Финансовый 7 2 2 3 4 2" xfId="370" xr:uid="{86E4F6D8-9600-44A3-992F-0267F381158A}"/>
    <cellStyle name="Финансовый 7 2 2 3 5" xfId="250" xr:uid="{F3EA1535-1CB3-4315-8FC1-18A6D82FA4B4}"/>
    <cellStyle name="Финансовый 7 2 2 3 6" xfId="410" xr:uid="{606C8585-6B45-4A67-B434-B31262C2923F}"/>
    <cellStyle name="Финансовый 7 2 2 4" xfId="108" xr:uid="{FA806494-4018-4259-9F55-D6F0F607A92A}"/>
    <cellStyle name="Финансовый 7 2 2 4 2" xfId="268" xr:uid="{E2C45156-B0BE-49C6-9EE4-6823A8C96144}"/>
    <cellStyle name="Финансовый 7 2 2 5" xfId="148" xr:uid="{383B97BF-9B02-4644-B2BB-0B46A875A828}"/>
    <cellStyle name="Финансовый 7 2 2 5 2" xfId="308" xr:uid="{4E274B03-3679-445F-BC39-BDE3A0E13770}"/>
    <cellStyle name="Финансовый 7 2 2 6" xfId="188" xr:uid="{1BDEB74F-AC1E-4DC1-891C-0172CF0C53AF}"/>
    <cellStyle name="Финансовый 7 2 2 6 2" xfId="348" xr:uid="{F97DABF1-9FAF-4EBE-8944-9D7EC9681705}"/>
    <cellStyle name="Финансовый 7 2 2 7" xfId="228" xr:uid="{8EDFCDB1-B050-44E4-8AEB-1DD97C8EBAD4}"/>
    <cellStyle name="Финансовый 7 2 2 8" xfId="388" xr:uid="{2AFE526B-707D-4B1C-87D9-14B3C3FBB70E}"/>
    <cellStyle name="Финансовый 7 2 3" xfId="73" xr:uid="{00000000-0005-0000-0000-00005F000000}"/>
    <cellStyle name="Финансовый 7 2 3 2" xfId="114" xr:uid="{F07A6E71-B6A3-49EB-BB47-6018A8CB5865}"/>
    <cellStyle name="Финансовый 7 2 3 2 2" xfId="274" xr:uid="{257A8BC2-BD42-445A-A8B7-91A52965AA20}"/>
    <cellStyle name="Финансовый 7 2 3 3" xfId="154" xr:uid="{19396456-908A-4584-9A30-26E5F7D1A068}"/>
    <cellStyle name="Финансовый 7 2 3 3 2" xfId="314" xr:uid="{3C180759-DAF5-4D53-A338-037C60C362AD}"/>
    <cellStyle name="Финансовый 7 2 3 4" xfId="194" xr:uid="{BD7F08CD-4AFD-42CC-8854-0193F71C193B}"/>
    <cellStyle name="Финансовый 7 2 3 4 2" xfId="354" xr:uid="{0473ED8F-2DA0-4DC2-A764-C44CDB2FF8F8}"/>
    <cellStyle name="Финансовый 7 2 3 5" xfId="234" xr:uid="{DEC3EAB0-C7E2-4C3F-B6BF-1CF4FF2E37B8}"/>
    <cellStyle name="Финансовый 7 2 3 6" xfId="394" xr:uid="{9B5745F8-4760-4FC5-A94D-CD12C1F4BD71}"/>
    <cellStyle name="Финансовый 7 2 4" xfId="84" xr:uid="{00000000-0005-0000-0000-000060000000}"/>
    <cellStyle name="Финансовый 7 2 4 2" xfId="125" xr:uid="{F89E3F7D-A55A-4F2B-9271-8AC79437A4A8}"/>
    <cellStyle name="Финансовый 7 2 4 2 2" xfId="285" xr:uid="{1701B25B-12F6-4330-ACCF-CE9A00568BCE}"/>
    <cellStyle name="Финансовый 7 2 4 3" xfId="165" xr:uid="{2BA5A6EF-10DB-4406-86C7-C66332EA2802}"/>
    <cellStyle name="Финансовый 7 2 4 3 2" xfId="325" xr:uid="{93E9AAAF-7F90-429D-9F52-AEE32EF2C67F}"/>
    <cellStyle name="Финансовый 7 2 4 4" xfId="205" xr:uid="{F15CE632-FBCD-4B86-BCBD-7C743BBF526B}"/>
    <cellStyle name="Финансовый 7 2 4 4 2" xfId="365" xr:uid="{236D6A32-3DCC-4A43-87FA-99F77B288C92}"/>
    <cellStyle name="Финансовый 7 2 4 5" xfId="245" xr:uid="{E6816559-C306-4B47-AED5-24D8436A508A}"/>
    <cellStyle name="Финансовый 7 2 4 6" xfId="405" xr:uid="{498BDAE1-63B2-4EFD-98C7-EA776F4DFB9B}"/>
    <cellStyle name="Финансовый 7 2 5" xfId="103" xr:uid="{FC742CBF-4CF0-4722-962C-9D080BBD8586}"/>
    <cellStyle name="Финансовый 7 2 5 2" xfId="263" xr:uid="{B4DEF97F-2A7C-419E-ADC2-90F464FEA41D}"/>
    <cellStyle name="Финансовый 7 2 6" xfId="143" xr:uid="{766C26A2-85DB-4D8E-8CF8-EB2ABA44E087}"/>
    <cellStyle name="Финансовый 7 2 6 2" xfId="303" xr:uid="{9CBC2A68-BA07-4EC7-A3E0-ECDA85B0A570}"/>
    <cellStyle name="Финансовый 7 2 7" xfId="183" xr:uid="{3A3AB5E2-909E-4034-A46F-A7FB831F2B97}"/>
    <cellStyle name="Финансовый 7 2 7 2" xfId="343" xr:uid="{2400E17E-BB4B-4261-9FE8-2ED3DB146546}"/>
    <cellStyle name="Финансовый 7 2 8" xfId="223" xr:uid="{552F41AB-B521-42AD-BF29-97A40A013708}"/>
    <cellStyle name="Финансовый 7 2 9" xfId="383" xr:uid="{530E5DDF-506E-4952-8662-6E7976D68E24}"/>
    <cellStyle name="Финансовый 7 3" xfId="93" xr:uid="{00000000-0005-0000-0000-000061000000}"/>
    <cellStyle name="Финансовый 7 3 2" xfId="134" xr:uid="{E9ED528F-FE33-441B-A0EE-4C3CB5A177D8}"/>
    <cellStyle name="Финансовый 7 3 2 2" xfId="294" xr:uid="{B6E42789-EB9B-4399-A578-B31A1B71C6DC}"/>
    <cellStyle name="Финансовый 7 3 3" xfId="174" xr:uid="{9C85E9C5-80AB-42B4-8919-29EBA2F34253}"/>
    <cellStyle name="Финансовый 7 3 3 2" xfId="334" xr:uid="{58D26B63-739E-4D9D-BCB7-0E19E7B22899}"/>
    <cellStyle name="Финансовый 7 3 4" xfId="214" xr:uid="{13D915B4-7DC6-4398-973E-5F7A771DE636}"/>
    <cellStyle name="Финансовый 7 3 4 2" xfId="374" xr:uid="{3FAB0284-A71F-4497-8F4C-038D3D3D5278}"/>
    <cellStyle name="Финансовый 7 3 5" xfId="254" xr:uid="{242BDC85-D611-41C0-815C-41300ADEEFC6}"/>
    <cellStyle name="Финансовый 7 3 6" xfId="414" xr:uid="{826C4851-3D28-4739-B36F-5636C9EE2A3C}"/>
    <cellStyle name="Финансовый 7 4" xfId="96" xr:uid="{00000000-0005-0000-0000-000062000000}"/>
    <cellStyle name="Финансовый 7 4 2" xfId="137" xr:uid="{F45AED6C-0007-40AB-B12F-145E942CC477}"/>
    <cellStyle name="Финансовый 7 4 2 2" xfId="297" xr:uid="{076671C7-ADE8-4C08-AC15-E372892006E7}"/>
    <cellStyle name="Финансовый 7 4 3" xfId="177" xr:uid="{32C7A22E-05E8-49E6-8BEF-B7740C69D062}"/>
    <cellStyle name="Финансовый 7 4 3 2" xfId="337" xr:uid="{4C1CBB29-A288-4187-A21F-77AD87CF1FFB}"/>
    <cellStyle name="Финансовый 7 4 4" xfId="217" xr:uid="{E9347B9E-E98D-40BB-9254-88F40C085CB8}"/>
    <cellStyle name="Финансовый 7 4 4 2" xfId="377" xr:uid="{A1F1394F-8B22-419A-A609-77409A28243B}"/>
    <cellStyle name="Финансовый 7 4 5" xfId="257" xr:uid="{0BFF5FDD-1514-437A-957B-06475C6EEA60}"/>
    <cellStyle name="Финансовый 7 4 6" xfId="417" xr:uid="{25C2C923-DC02-4774-8591-334C55ED186C}"/>
    <cellStyle name="Финансовый 8" xfId="39" xr:uid="{00000000-0005-0000-0000-00006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436DC-03BE-478C-9DF6-6682EFA80E54}">
  <sheetPr>
    <tabColor theme="0"/>
    <pageSetUpPr fitToPage="1"/>
  </sheetPr>
  <dimension ref="A1:E341"/>
  <sheetViews>
    <sheetView showWhiteSpace="0" view="pageBreakPreview" topLeftCell="A314" zoomScale="98" zoomScaleNormal="98" zoomScaleSheetLayoutView="98" zoomScalePageLayoutView="70" workbookViewId="0">
      <selection activeCell="E4" sqref="E4"/>
    </sheetView>
  </sheetViews>
  <sheetFormatPr defaultColWidth="9.140625" defaultRowHeight="20.25"/>
  <cols>
    <col min="1" max="1" width="4.7109375" style="174" customWidth="1"/>
    <col min="2" max="2" width="27.85546875" style="174" customWidth="1"/>
    <col min="3" max="3" width="132.42578125" style="194" customWidth="1"/>
    <col min="4" max="4" width="19.28515625" style="175" customWidth="1"/>
    <col min="5" max="5" width="45" style="177" customWidth="1"/>
    <col min="6" max="16384" width="9.140625" style="176"/>
  </cols>
  <sheetData>
    <row r="1" spans="1:5">
      <c r="A1" s="23"/>
      <c r="B1" s="23"/>
      <c r="C1" s="80"/>
      <c r="D1" s="21"/>
      <c r="E1" s="195" t="s">
        <v>623</v>
      </c>
    </row>
    <row r="2" spans="1:5">
      <c r="A2" s="23"/>
      <c r="B2" s="23"/>
      <c r="C2" s="80"/>
      <c r="D2" s="21"/>
      <c r="E2" s="195"/>
    </row>
    <row r="3" spans="1:5">
      <c r="A3" s="346" t="s">
        <v>624</v>
      </c>
      <c r="B3" s="346"/>
      <c r="C3" s="346"/>
      <c r="D3" s="346"/>
      <c r="E3" s="346"/>
    </row>
    <row r="4" spans="1:5">
      <c r="A4" s="23"/>
      <c r="B4" s="18"/>
      <c r="C4" s="81"/>
      <c r="D4" s="19"/>
      <c r="E4" s="24"/>
    </row>
    <row r="5" spans="1:5" s="178" customFormat="1">
      <c r="A5" s="347" t="s">
        <v>0</v>
      </c>
      <c r="B5" s="347" t="s">
        <v>343</v>
      </c>
      <c r="C5" s="347" t="s">
        <v>344</v>
      </c>
      <c r="D5" s="348" t="s">
        <v>693</v>
      </c>
      <c r="E5" s="349" t="s">
        <v>345</v>
      </c>
    </row>
    <row r="6" spans="1:5" s="178" customFormat="1">
      <c r="A6" s="347"/>
      <c r="B6" s="347"/>
      <c r="C6" s="347"/>
      <c r="D6" s="348"/>
      <c r="E6" s="349"/>
    </row>
    <row r="7" spans="1:5" s="179" customFormat="1">
      <c r="A7" s="356" t="s">
        <v>346</v>
      </c>
      <c r="B7" s="356"/>
      <c r="C7" s="356"/>
      <c r="D7" s="20">
        <f>SUM(D8:D17)</f>
        <v>32344060</v>
      </c>
      <c r="E7" s="198"/>
    </row>
    <row r="8" spans="1:5" s="179" customFormat="1">
      <c r="A8" s="29">
        <v>1</v>
      </c>
      <c r="B8" s="357" t="s">
        <v>347</v>
      </c>
      <c r="C8" s="82" t="s">
        <v>348</v>
      </c>
      <c r="D8" s="25">
        <v>5202142</v>
      </c>
      <c r="E8" s="199"/>
    </row>
    <row r="9" spans="1:5" s="179" customFormat="1">
      <c r="A9" s="29">
        <v>2</v>
      </c>
      <c r="B9" s="358"/>
      <c r="C9" s="82" t="s">
        <v>349</v>
      </c>
      <c r="D9" s="25">
        <f>11592077-3753-1806412</f>
        <v>9781912</v>
      </c>
      <c r="E9" s="199"/>
    </row>
    <row r="10" spans="1:5" s="179" customFormat="1" ht="112.5">
      <c r="A10" s="29">
        <v>3</v>
      </c>
      <c r="B10" s="358"/>
      <c r="C10" s="82" t="s">
        <v>350</v>
      </c>
      <c r="D10" s="25">
        <v>10649177</v>
      </c>
      <c r="E10" s="199"/>
    </row>
    <row r="11" spans="1:5" s="179" customFormat="1" ht="37.5">
      <c r="A11" s="29">
        <v>4</v>
      </c>
      <c r="B11" s="358"/>
      <c r="C11" s="82" t="s">
        <v>649</v>
      </c>
      <c r="D11" s="25">
        <v>1200000</v>
      </c>
      <c r="E11" s="199"/>
    </row>
    <row r="12" spans="1:5" s="179" customFormat="1" ht="42.75" customHeight="1">
      <c r="A12" s="29">
        <v>5</v>
      </c>
      <c r="B12" s="358"/>
      <c r="C12" s="82" t="s">
        <v>661</v>
      </c>
      <c r="D12" s="25">
        <v>36600</v>
      </c>
      <c r="E12" s="199"/>
    </row>
    <row r="13" spans="1:5" s="179" customFormat="1" ht="25.5" customHeight="1">
      <c r="A13" s="29">
        <v>6</v>
      </c>
      <c r="B13" s="358"/>
      <c r="C13" s="82" t="s">
        <v>351</v>
      </c>
      <c r="D13" s="25">
        <v>1548000</v>
      </c>
      <c r="E13" s="199"/>
    </row>
    <row r="14" spans="1:5" s="179" customFormat="1" ht="75">
      <c r="A14" s="29">
        <v>7</v>
      </c>
      <c r="B14" s="358"/>
      <c r="C14" s="82" t="s">
        <v>650</v>
      </c>
      <c r="D14" s="25">
        <f>66+4914+720+66+521+47179</f>
        <v>53466</v>
      </c>
      <c r="E14" s="199"/>
    </row>
    <row r="15" spans="1:5" s="179" customFormat="1">
      <c r="A15" s="29">
        <v>8</v>
      </c>
      <c r="B15" s="358"/>
      <c r="C15" s="82" t="s">
        <v>352</v>
      </c>
      <c r="D15" s="25">
        <v>10492</v>
      </c>
      <c r="E15" s="199"/>
    </row>
    <row r="16" spans="1:5" s="179" customFormat="1" ht="37.5">
      <c r="A16" s="29">
        <v>9</v>
      </c>
      <c r="B16" s="359"/>
      <c r="C16" s="82" t="s">
        <v>651</v>
      </c>
      <c r="D16" s="25">
        <v>18331</v>
      </c>
      <c r="E16" s="199"/>
    </row>
    <row r="17" spans="1:5" s="179" customFormat="1">
      <c r="A17" s="32"/>
      <c r="B17" s="32"/>
      <c r="C17" s="32" t="s">
        <v>353</v>
      </c>
      <c r="D17" s="17">
        <f>SUM(D18:D35)</f>
        <v>3843940</v>
      </c>
      <c r="E17" s="197"/>
    </row>
    <row r="18" spans="1:5" s="179" customFormat="1" ht="37.5">
      <c r="A18" s="37">
        <v>1</v>
      </c>
      <c r="B18" s="29" t="s">
        <v>347</v>
      </c>
      <c r="C18" s="83" t="s">
        <v>625</v>
      </c>
      <c r="D18" s="31">
        <v>1780040</v>
      </c>
      <c r="E18" s="199"/>
    </row>
    <row r="19" spans="1:5" s="179" customFormat="1" ht="37.5">
      <c r="A19" s="37">
        <v>2</v>
      </c>
      <c r="B19" s="360" t="s">
        <v>354</v>
      </c>
      <c r="C19" s="83" t="s">
        <v>355</v>
      </c>
      <c r="D19" s="28">
        <v>3</v>
      </c>
      <c r="E19" s="199"/>
    </row>
    <row r="20" spans="1:5" s="179" customFormat="1">
      <c r="A20" s="37">
        <v>3</v>
      </c>
      <c r="B20" s="361"/>
      <c r="C20" s="83" t="s">
        <v>356</v>
      </c>
      <c r="D20" s="28">
        <v>1999</v>
      </c>
      <c r="E20" s="200"/>
    </row>
    <row r="21" spans="1:5" s="179" customFormat="1">
      <c r="A21" s="201">
        <v>4</v>
      </c>
      <c r="B21" s="361"/>
      <c r="C21" s="83" t="s">
        <v>357</v>
      </c>
      <c r="D21" s="202">
        <v>4026</v>
      </c>
      <c r="E21" s="203"/>
    </row>
    <row r="22" spans="1:5" s="180" customFormat="1" ht="37.5">
      <c r="A22" s="37">
        <v>5</v>
      </c>
      <c r="B22" s="37" t="s">
        <v>358</v>
      </c>
      <c r="C22" s="83" t="s">
        <v>359</v>
      </c>
      <c r="D22" s="38">
        <v>28522</v>
      </c>
      <c r="E22" s="49"/>
    </row>
    <row r="23" spans="1:5" s="180" customFormat="1">
      <c r="A23" s="201">
        <v>6</v>
      </c>
      <c r="B23" s="343" t="s">
        <v>360</v>
      </c>
      <c r="C23" s="83" t="s">
        <v>361</v>
      </c>
      <c r="D23" s="38">
        <v>700</v>
      </c>
      <c r="E23" s="200"/>
    </row>
    <row r="24" spans="1:5" s="180" customFormat="1" ht="37.5">
      <c r="A24" s="37">
        <v>7</v>
      </c>
      <c r="B24" s="345"/>
      <c r="C24" s="83" t="s">
        <v>362</v>
      </c>
      <c r="D24" s="38">
        <v>70000</v>
      </c>
      <c r="E24" s="200"/>
    </row>
    <row r="25" spans="1:5" s="180" customFormat="1">
      <c r="A25" s="201">
        <v>8</v>
      </c>
      <c r="B25" s="343" t="s">
        <v>363</v>
      </c>
      <c r="C25" s="83" t="s">
        <v>364</v>
      </c>
      <c r="D25" s="38">
        <v>60000</v>
      </c>
      <c r="E25" s="200"/>
    </row>
    <row r="26" spans="1:5" s="180" customFormat="1" ht="22.5" customHeight="1">
      <c r="A26" s="37">
        <v>9</v>
      </c>
      <c r="B26" s="344"/>
      <c r="C26" s="83" t="s">
        <v>365</v>
      </c>
      <c r="D26" s="38">
        <v>10000</v>
      </c>
      <c r="E26" s="200"/>
    </row>
    <row r="27" spans="1:5" s="180" customFormat="1">
      <c r="A27" s="201">
        <v>10</v>
      </c>
      <c r="B27" s="344"/>
      <c r="C27" s="83" t="s">
        <v>366</v>
      </c>
      <c r="D27" s="38">
        <v>466217</v>
      </c>
      <c r="E27" s="204"/>
    </row>
    <row r="28" spans="1:5" s="180" customFormat="1">
      <c r="A28" s="37">
        <v>11</v>
      </c>
      <c r="B28" s="344"/>
      <c r="C28" s="83" t="s">
        <v>367</v>
      </c>
      <c r="D28" s="38">
        <v>574</v>
      </c>
      <c r="E28" s="205"/>
    </row>
    <row r="29" spans="1:5" s="180" customFormat="1">
      <c r="A29" s="201">
        <v>12</v>
      </c>
      <c r="B29" s="344"/>
      <c r="C29" s="83" t="s">
        <v>368</v>
      </c>
      <c r="D29" s="38">
        <v>20000</v>
      </c>
      <c r="E29" s="200"/>
    </row>
    <row r="30" spans="1:5" s="180" customFormat="1" ht="37.5">
      <c r="A30" s="37">
        <v>13</v>
      </c>
      <c r="B30" s="345"/>
      <c r="C30" s="83" t="s">
        <v>369</v>
      </c>
      <c r="D30" s="38">
        <v>30000</v>
      </c>
      <c r="E30" s="205"/>
    </row>
    <row r="31" spans="1:5" s="180" customFormat="1" ht="75">
      <c r="A31" s="201">
        <v>14</v>
      </c>
      <c r="B31" s="29" t="s">
        <v>370</v>
      </c>
      <c r="C31" s="83" t="s">
        <v>371</v>
      </c>
      <c r="D31" s="38">
        <v>16000</v>
      </c>
      <c r="E31" s="205"/>
    </row>
    <row r="32" spans="1:5" s="180" customFormat="1" ht="36" customHeight="1">
      <c r="A32" s="37">
        <v>15</v>
      </c>
      <c r="B32" s="343" t="s">
        <v>372</v>
      </c>
      <c r="C32" s="85" t="s">
        <v>652</v>
      </c>
      <c r="D32" s="38">
        <v>1000000</v>
      </c>
      <c r="E32" s="200"/>
    </row>
    <row r="33" spans="1:5" s="180" customFormat="1" ht="37.5">
      <c r="A33" s="201">
        <v>16</v>
      </c>
      <c r="B33" s="344"/>
      <c r="C33" s="85" t="s">
        <v>373</v>
      </c>
      <c r="D33" s="38">
        <v>18861</v>
      </c>
      <c r="E33" s="206"/>
    </row>
    <row r="34" spans="1:5" s="180" customFormat="1" ht="24.75" customHeight="1">
      <c r="A34" s="37">
        <v>17</v>
      </c>
      <c r="B34" s="345"/>
      <c r="C34" s="207" t="s">
        <v>374</v>
      </c>
      <c r="D34" s="38">
        <v>18000</v>
      </c>
      <c r="E34" s="200"/>
    </row>
    <row r="35" spans="1:5" ht="37.5">
      <c r="A35" s="199">
        <v>18</v>
      </c>
      <c r="B35" s="37" t="s">
        <v>375</v>
      </c>
      <c r="C35" s="83" t="s">
        <v>376</v>
      </c>
      <c r="D35" s="38">
        <v>318998</v>
      </c>
      <c r="E35" s="49"/>
    </row>
    <row r="36" spans="1:5" s="181" customFormat="1">
      <c r="A36" s="350" t="s">
        <v>377</v>
      </c>
      <c r="B36" s="351"/>
      <c r="C36" s="352"/>
      <c r="D36" s="20">
        <f>D37+D140</f>
        <v>32344060</v>
      </c>
      <c r="E36" s="198"/>
    </row>
    <row r="37" spans="1:5">
      <c r="A37" s="353" t="s">
        <v>378</v>
      </c>
      <c r="B37" s="354"/>
      <c r="C37" s="355"/>
      <c r="D37" s="26">
        <f>D38+D58+D62+D74+D78+D105+D115+D123+D135+D137+D100+D121+D130+D127</f>
        <v>10298212</v>
      </c>
      <c r="E37" s="208"/>
    </row>
    <row r="38" spans="1:5" s="182" customFormat="1">
      <c r="A38" s="10"/>
      <c r="B38" s="27"/>
      <c r="C38" s="12" t="s">
        <v>379</v>
      </c>
      <c r="D38" s="13">
        <f>SUM(D39:D57)</f>
        <v>4670591</v>
      </c>
      <c r="E38" s="209"/>
    </row>
    <row r="39" spans="1:5" s="179" customFormat="1" ht="37.5">
      <c r="A39" s="196">
        <v>1</v>
      </c>
      <c r="B39" s="196" t="s">
        <v>380</v>
      </c>
      <c r="C39" s="82" t="s">
        <v>381</v>
      </c>
      <c r="D39" s="25">
        <v>83588</v>
      </c>
      <c r="E39" s="210"/>
    </row>
    <row r="40" spans="1:5" s="183" customFormat="1" ht="75">
      <c r="A40" s="196">
        <v>2</v>
      </c>
      <c r="B40" s="201" t="s">
        <v>360</v>
      </c>
      <c r="C40" s="86" t="s">
        <v>691</v>
      </c>
      <c r="D40" s="40">
        <v>1032036</v>
      </c>
      <c r="E40" s="199"/>
    </row>
    <row r="41" spans="1:5" s="179" customFormat="1" ht="37.5">
      <c r="A41" s="196">
        <v>3</v>
      </c>
      <c r="B41" s="29" t="s">
        <v>375</v>
      </c>
      <c r="C41" s="211" t="s">
        <v>382</v>
      </c>
      <c r="D41" s="30">
        <v>33363</v>
      </c>
      <c r="E41" s="212"/>
    </row>
    <row r="42" spans="1:5" s="184" customFormat="1" ht="37.5">
      <c r="A42" s="196">
        <v>4</v>
      </c>
      <c r="B42" s="29" t="s">
        <v>383</v>
      </c>
      <c r="C42" s="82" t="s">
        <v>384</v>
      </c>
      <c r="D42" s="25">
        <v>688</v>
      </c>
      <c r="E42" s="213"/>
    </row>
    <row r="43" spans="1:5" s="183" customFormat="1" ht="37.5">
      <c r="A43" s="196">
        <v>5</v>
      </c>
      <c r="B43" s="37" t="s">
        <v>385</v>
      </c>
      <c r="C43" s="83" t="s">
        <v>386</v>
      </c>
      <c r="D43" s="40">
        <v>5032</v>
      </c>
      <c r="E43" s="199"/>
    </row>
    <row r="44" spans="1:5" s="183" customFormat="1" ht="75">
      <c r="A44" s="196">
        <v>6</v>
      </c>
      <c r="B44" s="37" t="s">
        <v>387</v>
      </c>
      <c r="C44" s="83" t="s">
        <v>388</v>
      </c>
      <c r="D44" s="40">
        <v>211840</v>
      </c>
      <c r="E44" s="199"/>
    </row>
    <row r="45" spans="1:5" s="179" customFormat="1" ht="56.25">
      <c r="A45" s="196">
        <v>7</v>
      </c>
      <c r="B45" s="29" t="s">
        <v>389</v>
      </c>
      <c r="C45" s="83" t="s">
        <v>390</v>
      </c>
      <c r="D45" s="30">
        <v>9063</v>
      </c>
      <c r="E45" s="212"/>
    </row>
    <row r="46" spans="1:5" s="179" customFormat="1" ht="56.25">
      <c r="A46" s="196">
        <v>8</v>
      </c>
      <c r="B46" s="29" t="s">
        <v>391</v>
      </c>
      <c r="C46" s="83" t="s">
        <v>392</v>
      </c>
      <c r="D46" s="30">
        <v>9515</v>
      </c>
      <c r="E46" s="213"/>
    </row>
    <row r="47" spans="1:5" s="179" customFormat="1" ht="91.5" customHeight="1">
      <c r="A47" s="196">
        <v>9</v>
      </c>
      <c r="B47" s="29" t="s">
        <v>363</v>
      </c>
      <c r="C47" s="214" t="s">
        <v>393</v>
      </c>
      <c r="D47" s="25">
        <v>696334</v>
      </c>
      <c r="E47" s="213"/>
    </row>
    <row r="48" spans="1:5" s="184" customFormat="1" ht="75">
      <c r="A48" s="196">
        <v>10</v>
      </c>
      <c r="B48" s="196" t="s">
        <v>394</v>
      </c>
      <c r="C48" s="82" t="s">
        <v>660</v>
      </c>
      <c r="D48" s="30">
        <f>376346+758107</f>
        <v>1134453</v>
      </c>
      <c r="E48" s="210"/>
    </row>
    <row r="49" spans="1:5" s="183" customFormat="1" ht="75">
      <c r="A49" s="196">
        <v>11</v>
      </c>
      <c r="B49" s="37" t="s">
        <v>370</v>
      </c>
      <c r="C49" s="82" t="s">
        <v>395</v>
      </c>
      <c r="D49" s="40">
        <v>600</v>
      </c>
      <c r="E49" s="199"/>
    </row>
    <row r="50" spans="1:5" s="179" customFormat="1" ht="37.5">
      <c r="A50" s="196">
        <v>12</v>
      </c>
      <c r="B50" s="29" t="s">
        <v>358</v>
      </c>
      <c r="C50" s="82" t="s">
        <v>396</v>
      </c>
      <c r="D50" s="25">
        <v>50161</v>
      </c>
      <c r="E50" s="213"/>
    </row>
    <row r="51" spans="1:5" s="179" customFormat="1" ht="37.5">
      <c r="A51" s="196">
        <v>13</v>
      </c>
      <c r="B51" s="29" t="s">
        <v>397</v>
      </c>
      <c r="C51" s="82" t="s">
        <v>398</v>
      </c>
      <c r="D51" s="25">
        <v>14393</v>
      </c>
      <c r="E51" s="213"/>
    </row>
    <row r="52" spans="1:5" s="179" customFormat="1" ht="42" customHeight="1">
      <c r="A52" s="29">
        <v>14</v>
      </c>
      <c r="B52" s="29" t="s">
        <v>399</v>
      </c>
      <c r="C52" s="82" t="s">
        <v>400</v>
      </c>
      <c r="D52" s="25">
        <v>14184</v>
      </c>
      <c r="E52" s="199"/>
    </row>
    <row r="53" spans="1:5" s="185" customFormat="1" ht="81" customHeight="1">
      <c r="A53" s="196">
        <v>15</v>
      </c>
      <c r="B53" s="196" t="s">
        <v>401</v>
      </c>
      <c r="C53" s="82" t="s">
        <v>402</v>
      </c>
      <c r="D53" s="25">
        <v>408795</v>
      </c>
      <c r="E53" s="199"/>
    </row>
    <row r="54" spans="1:5" s="186" customFormat="1" ht="60.75" customHeight="1">
      <c r="A54" s="37">
        <v>16</v>
      </c>
      <c r="B54" s="37" t="s">
        <v>403</v>
      </c>
      <c r="C54" s="82" t="s">
        <v>404</v>
      </c>
      <c r="D54" s="28">
        <v>20866</v>
      </c>
      <c r="E54" s="199"/>
    </row>
    <row r="55" spans="1:5" s="179" customFormat="1" ht="56.25">
      <c r="A55" s="29">
        <v>17</v>
      </c>
      <c r="B55" s="29" t="s">
        <v>405</v>
      </c>
      <c r="C55" s="82" t="s">
        <v>626</v>
      </c>
      <c r="D55" s="28">
        <v>795942</v>
      </c>
      <c r="E55" s="212"/>
    </row>
    <row r="56" spans="1:5" s="179" customFormat="1" ht="56.25">
      <c r="A56" s="29">
        <v>18</v>
      </c>
      <c r="B56" s="29" t="s">
        <v>347</v>
      </c>
      <c r="C56" s="82" t="s">
        <v>406</v>
      </c>
      <c r="D56" s="30">
        <v>80919</v>
      </c>
      <c r="E56" s="215"/>
    </row>
    <row r="57" spans="1:5" s="183" customFormat="1" ht="56.25">
      <c r="A57" s="37">
        <v>19</v>
      </c>
      <c r="B57" s="201" t="s">
        <v>407</v>
      </c>
      <c r="C57" s="83" t="s">
        <v>662</v>
      </c>
      <c r="D57" s="40">
        <v>68819</v>
      </c>
      <c r="E57" s="216"/>
    </row>
    <row r="58" spans="1:5" s="187" customFormat="1">
      <c r="A58" s="8"/>
      <c r="B58" s="27"/>
      <c r="C58" s="12" t="s">
        <v>383</v>
      </c>
      <c r="D58" s="16">
        <f>SUM(D59:D61)</f>
        <v>634138</v>
      </c>
      <c r="E58" s="217"/>
    </row>
    <row r="59" spans="1:5" ht="37.5">
      <c r="A59" s="37">
        <v>1</v>
      </c>
      <c r="B59" s="343" t="s">
        <v>383</v>
      </c>
      <c r="C59" s="82" t="s">
        <v>408</v>
      </c>
      <c r="D59" s="25">
        <v>8857</v>
      </c>
      <c r="E59" s="213"/>
    </row>
    <row r="60" spans="1:5" ht="37.5">
      <c r="A60" s="37">
        <v>2</v>
      </c>
      <c r="B60" s="344"/>
      <c r="C60" s="82" t="s">
        <v>409</v>
      </c>
      <c r="D60" s="25">
        <v>205281</v>
      </c>
      <c r="E60" s="213"/>
    </row>
    <row r="61" spans="1:5">
      <c r="A61" s="37">
        <v>3</v>
      </c>
      <c r="B61" s="344"/>
      <c r="C61" s="88" t="s">
        <v>410</v>
      </c>
      <c r="D61" s="25">
        <v>420000</v>
      </c>
      <c r="E61" s="213"/>
    </row>
    <row r="62" spans="1:5" s="182" customFormat="1">
      <c r="A62" s="8"/>
      <c r="B62" s="27"/>
      <c r="C62" s="12" t="s">
        <v>358</v>
      </c>
      <c r="D62" s="16">
        <f>SUM(D63:D73)</f>
        <v>1011123</v>
      </c>
      <c r="E62" s="218"/>
    </row>
    <row r="63" spans="1:5" ht="56.25">
      <c r="A63" s="6">
        <v>1</v>
      </c>
      <c r="B63" s="357" t="s">
        <v>358</v>
      </c>
      <c r="C63" s="82" t="s">
        <v>653</v>
      </c>
      <c r="D63" s="25">
        <v>37800</v>
      </c>
      <c r="E63" s="213"/>
    </row>
    <row r="64" spans="1:5" ht="37.5">
      <c r="A64" s="6">
        <v>2</v>
      </c>
      <c r="B64" s="358"/>
      <c r="C64" s="89" t="s">
        <v>411</v>
      </c>
      <c r="D64" s="25">
        <v>71992</v>
      </c>
      <c r="E64" s="213"/>
    </row>
    <row r="65" spans="1:5" ht="37.5">
      <c r="A65" s="6">
        <v>3</v>
      </c>
      <c r="B65" s="358"/>
      <c r="C65" s="89" t="s">
        <v>412</v>
      </c>
      <c r="D65" s="25">
        <v>59535</v>
      </c>
      <c r="E65" s="213"/>
    </row>
    <row r="66" spans="1:5">
      <c r="A66" s="6">
        <v>4</v>
      </c>
      <c r="B66" s="358"/>
      <c r="C66" s="89" t="s">
        <v>629</v>
      </c>
      <c r="D66" s="25">
        <v>41147</v>
      </c>
      <c r="E66" s="213"/>
    </row>
    <row r="67" spans="1:5">
      <c r="A67" s="6">
        <v>5</v>
      </c>
      <c r="B67" s="358"/>
      <c r="C67" s="82" t="s">
        <v>630</v>
      </c>
      <c r="D67" s="25">
        <v>424975</v>
      </c>
      <c r="E67" s="213"/>
    </row>
    <row r="68" spans="1:5" ht="37.5">
      <c r="A68" s="6">
        <v>6</v>
      </c>
      <c r="B68" s="358"/>
      <c r="C68" s="89" t="s">
        <v>413</v>
      </c>
      <c r="D68" s="25">
        <v>13500</v>
      </c>
      <c r="E68" s="213"/>
    </row>
    <row r="69" spans="1:5" s="178" customFormat="1">
      <c r="A69" s="6">
        <v>7</v>
      </c>
      <c r="B69" s="358"/>
      <c r="C69" s="86" t="s">
        <v>628</v>
      </c>
      <c r="D69" s="25">
        <v>56544</v>
      </c>
      <c r="E69" s="199"/>
    </row>
    <row r="70" spans="1:5">
      <c r="A70" s="6">
        <v>8</v>
      </c>
      <c r="B70" s="358"/>
      <c r="C70" s="86" t="s">
        <v>627</v>
      </c>
      <c r="D70" s="28">
        <v>110302</v>
      </c>
      <c r="E70" s="199"/>
    </row>
    <row r="71" spans="1:5">
      <c r="A71" s="6">
        <v>9</v>
      </c>
      <c r="B71" s="358"/>
      <c r="C71" s="89" t="s">
        <v>633</v>
      </c>
      <c r="D71" s="28">
        <v>70798</v>
      </c>
      <c r="E71" s="199"/>
    </row>
    <row r="72" spans="1:5" ht="37.5">
      <c r="A72" s="6">
        <v>10</v>
      </c>
      <c r="B72" s="358"/>
      <c r="C72" s="89" t="s">
        <v>414</v>
      </c>
      <c r="D72" s="25">
        <v>113283</v>
      </c>
      <c r="E72" s="199"/>
    </row>
    <row r="73" spans="1:5">
      <c r="A73" s="6">
        <v>11</v>
      </c>
      <c r="B73" s="359"/>
      <c r="C73" s="89" t="s">
        <v>634</v>
      </c>
      <c r="D73" s="25">
        <v>11247</v>
      </c>
      <c r="E73" s="199"/>
    </row>
    <row r="74" spans="1:5" s="182" customFormat="1">
      <c r="A74" s="8"/>
      <c r="B74" s="27"/>
      <c r="C74" s="12" t="s">
        <v>372</v>
      </c>
      <c r="D74" s="16">
        <f>SUM(D75:D77)</f>
        <v>263362</v>
      </c>
      <c r="E74" s="218"/>
    </row>
    <row r="75" spans="1:5" ht="131.25">
      <c r="A75" s="219">
        <v>1</v>
      </c>
      <c r="B75" s="358" t="s">
        <v>372</v>
      </c>
      <c r="C75" s="90" t="s">
        <v>415</v>
      </c>
      <c r="D75" s="220">
        <v>141301</v>
      </c>
      <c r="E75" s="213"/>
    </row>
    <row r="76" spans="1:5" ht="56.25">
      <c r="A76" s="219">
        <v>2</v>
      </c>
      <c r="B76" s="358"/>
      <c r="C76" s="90" t="s">
        <v>416</v>
      </c>
      <c r="D76" s="25">
        <v>59542</v>
      </c>
      <c r="E76" s="213"/>
    </row>
    <row r="77" spans="1:5" ht="56.25">
      <c r="A77" s="219">
        <v>3</v>
      </c>
      <c r="B77" s="358"/>
      <c r="C77" s="221" t="s">
        <v>654</v>
      </c>
      <c r="D77" s="31">
        <v>62519</v>
      </c>
      <c r="E77" s="213"/>
    </row>
    <row r="78" spans="1:5">
      <c r="A78" s="10"/>
      <c r="B78" s="10"/>
      <c r="C78" s="8" t="s">
        <v>417</v>
      </c>
      <c r="D78" s="9">
        <f>SUM(D79:D99)</f>
        <v>1058450</v>
      </c>
      <c r="E78" s="218"/>
    </row>
    <row r="79" spans="1:5" s="178" customFormat="1">
      <c r="A79" s="7">
        <v>1</v>
      </c>
      <c r="B79" s="362" t="s">
        <v>417</v>
      </c>
      <c r="C79" s="222" t="s">
        <v>418</v>
      </c>
      <c r="D79" s="43">
        <v>75920</v>
      </c>
      <c r="E79" s="223"/>
    </row>
    <row r="80" spans="1:5" s="178" customFormat="1">
      <c r="A80" s="6">
        <v>2</v>
      </c>
      <c r="B80" s="362"/>
      <c r="C80" s="93" t="s">
        <v>419</v>
      </c>
      <c r="D80" s="43">
        <v>202443</v>
      </c>
      <c r="E80" s="224"/>
    </row>
    <row r="81" spans="1:5" s="178" customFormat="1" ht="37.5">
      <c r="A81" s="7">
        <v>3</v>
      </c>
      <c r="B81" s="362"/>
      <c r="C81" s="94" t="s">
        <v>636</v>
      </c>
      <c r="D81" s="38">
        <v>62087</v>
      </c>
      <c r="E81" s="224"/>
    </row>
    <row r="82" spans="1:5" s="178" customFormat="1">
      <c r="A82" s="6">
        <v>4</v>
      </c>
      <c r="B82" s="362"/>
      <c r="C82" s="225" t="s">
        <v>420</v>
      </c>
      <c r="D82" s="43">
        <v>50000</v>
      </c>
      <c r="E82" s="223"/>
    </row>
    <row r="83" spans="1:5" s="178" customFormat="1" ht="37.5">
      <c r="A83" s="7">
        <v>5</v>
      </c>
      <c r="B83" s="362"/>
      <c r="C83" s="225" t="s">
        <v>421</v>
      </c>
      <c r="D83" s="43">
        <v>70000</v>
      </c>
      <c r="E83" s="223"/>
    </row>
    <row r="84" spans="1:5" s="178" customFormat="1">
      <c r="A84" s="6">
        <v>6</v>
      </c>
      <c r="B84" s="362"/>
      <c r="C84" s="225" t="s">
        <v>422</v>
      </c>
      <c r="D84" s="43">
        <v>20000</v>
      </c>
      <c r="E84" s="223"/>
    </row>
    <row r="85" spans="1:5" s="178" customFormat="1">
      <c r="A85" s="7">
        <v>7</v>
      </c>
      <c r="B85" s="362"/>
      <c r="C85" s="225" t="s">
        <v>423</v>
      </c>
      <c r="D85" s="43">
        <v>60000</v>
      </c>
      <c r="E85" s="223"/>
    </row>
    <row r="86" spans="1:5" s="178" customFormat="1">
      <c r="A86" s="6">
        <v>8</v>
      </c>
      <c r="B86" s="362"/>
      <c r="C86" s="225" t="s">
        <v>424</v>
      </c>
      <c r="D86" s="43">
        <v>54843</v>
      </c>
      <c r="E86" s="223"/>
    </row>
    <row r="87" spans="1:5" s="178" customFormat="1" ht="37.5">
      <c r="A87" s="7">
        <v>9</v>
      </c>
      <c r="B87" s="362"/>
      <c r="C87" s="226" t="s">
        <v>655</v>
      </c>
      <c r="D87" s="43">
        <v>54000</v>
      </c>
      <c r="E87" s="223"/>
    </row>
    <row r="88" spans="1:5" s="178" customFormat="1">
      <c r="A88" s="6">
        <v>10</v>
      </c>
      <c r="B88" s="362"/>
      <c r="C88" s="226" t="s">
        <v>425</v>
      </c>
      <c r="D88" s="43">
        <v>6000</v>
      </c>
      <c r="E88" s="223"/>
    </row>
    <row r="89" spans="1:5" s="178" customFormat="1" ht="37.5">
      <c r="A89" s="7">
        <v>11</v>
      </c>
      <c r="B89" s="362"/>
      <c r="C89" s="225" t="s">
        <v>426</v>
      </c>
      <c r="D89" s="38">
        <v>6000</v>
      </c>
      <c r="E89" s="223"/>
    </row>
    <row r="90" spans="1:5" s="178" customFormat="1" ht="77.25" customHeight="1">
      <c r="A90" s="6">
        <v>12</v>
      </c>
      <c r="B90" s="362"/>
      <c r="C90" s="226" t="s">
        <v>427</v>
      </c>
      <c r="D90" s="38">
        <v>16807</v>
      </c>
      <c r="E90" s="223"/>
    </row>
    <row r="91" spans="1:5" s="178" customFormat="1" ht="37.5">
      <c r="A91" s="7">
        <v>13</v>
      </c>
      <c r="B91" s="362"/>
      <c r="C91" s="225" t="s">
        <v>428</v>
      </c>
      <c r="D91" s="38">
        <v>9000</v>
      </c>
      <c r="E91" s="223"/>
    </row>
    <row r="92" spans="1:5" s="178" customFormat="1" ht="37.5">
      <c r="A92" s="6">
        <v>14</v>
      </c>
      <c r="B92" s="362"/>
      <c r="C92" s="225" t="s">
        <v>429</v>
      </c>
      <c r="D92" s="38">
        <v>5062</v>
      </c>
      <c r="E92" s="223"/>
    </row>
    <row r="93" spans="1:5" s="178" customFormat="1" ht="37.5">
      <c r="A93" s="7">
        <v>15</v>
      </c>
      <c r="B93" s="362"/>
      <c r="C93" s="225" t="s">
        <v>430</v>
      </c>
      <c r="D93" s="38">
        <v>9000</v>
      </c>
      <c r="E93" s="224"/>
    </row>
    <row r="94" spans="1:5" s="178" customFormat="1" ht="37.5">
      <c r="A94" s="6">
        <v>16</v>
      </c>
      <c r="B94" s="362"/>
      <c r="C94" s="225" t="s">
        <v>664</v>
      </c>
      <c r="D94" s="38">
        <v>7000</v>
      </c>
      <c r="E94" s="224"/>
    </row>
    <row r="95" spans="1:5" s="178" customFormat="1" ht="37.5">
      <c r="A95" s="7">
        <v>17</v>
      </c>
      <c r="B95" s="362"/>
      <c r="C95" s="98" t="s">
        <v>431</v>
      </c>
      <c r="D95" s="44">
        <v>9350</v>
      </c>
      <c r="E95" s="224"/>
    </row>
    <row r="96" spans="1:5" s="178" customFormat="1" ht="56.25">
      <c r="A96" s="6">
        <v>18</v>
      </c>
      <c r="B96" s="362"/>
      <c r="C96" s="98" t="s">
        <v>432</v>
      </c>
      <c r="D96" s="43">
        <v>22500</v>
      </c>
      <c r="E96" s="223"/>
    </row>
    <row r="97" spans="1:5" s="178" customFormat="1">
      <c r="A97" s="7">
        <v>19</v>
      </c>
      <c r="B97" s="363"/>
      <c r="C97" s="83" t="s">
        <v>665</v>
      </c>
      <c r="D97" s="43">
        <v>26838</v>
      </c>
      <c r="E97" s="223"/>
    </row>
    <row r="98" spans="1:5" s="178" customFormat="1" ht="37.5">
      <c r="A98" s="6">
        <v>20</v>
      </c>
      <c r="B98" s="363"/>
      <c r="C98" s="98" t="s">
        <v>666</v>
      </c>
      <c r="D98" s="43">
        <v>18600</v>
      </c>
      <c r="E98" s="224"/>
    </row>
    <row r="99" spans="1:5" s="178" customFormat="1" ht="37.5">
      <c r="A99" s="7">
        <v>21</v>
      </c>
      <c r="B99" s="363"/>
      <c r="C99" s="98" t="s">
        <v>433</v>
      </c>
      <c r="D99" s="44">
        <v>273000</v>
      </c>
      <c r="E99" s="224"/>
    </row>
    <row r="100" spans="1:5">
      <c r="A100" s="227"/>
      <c r="B100" s="227"/>
      <c r="C100" s="228" t="s">
        <v>434</v>
      </c>
      <c r="D100" s="9">
        <f>SUM(D101:D104)</f>
        <v>55309</v>
      </c>
      <c r="E100" s="218"/>
    </row>
    <row r="101" spans="1:5">
      <c r="A101" s="6">
        <v>1</v>
      </c>
      <c r="B101" s="357" t="s">
        <v>434</v>
      </c>
      <c r="C101" s="84" t="s">
        <v>435</v>
      </c>
      <c r="D101" s="11">
        <v>18290</v>
      </c>
      <c r="E101" s="224"/>
    </row>
    <row r="102" spans="1:5">
      <c r="A102" s="7">
        <v>2</v>
      </c>
      <c r="B102" s="358"/>
      <c r="C102" s="85" t="s">
        <v>671</v>
      </c>
      <c r="D102" s="38">
        <v>32</v>
      </c>
      <c r="E102" s="223"/>
    </row>
    <row r="103" spans="1:5" ht="37.5">
      <c r="A103" s="6">
        <v>3</v>
      </c>
      <c r="B103" s="358"/>
      <c r="C103" s="84" t="s">
        <v>667</v>
      </c>
      <c r="D103" s="11">
        <f>5750+5750+1325+649</f>
        <v>13474</v>
      </c>
      <c r="E103" s="229"/>
    </row>
    <row r="104" spans="1:5" ht="37.5">
      <c r="A104" s="6">
        <v>4</v>
      </c>
      <c r="B104" s="359"/>
      <c r="C104" s="84" t="s">
        <v>668</v>
      </c>
      <c r="D104" s="11">
        <v>23513</v>
      </c>
      <c r="E104" s="229"/>
    </row>
    <row r="105" spans="1:5">
      <c r="A105" s="10"/>
      <c r="B105" s="10"/>
      <c r="C105" s="8" t="s">
        <v>436</v>
      </c>
      <c r="D105" s="9">
        <f>SUM(D106:D114)</f>
        <v>433542</v>
      </c>
      <c r="E105" s="218"/>
    </row>
    <row r="106" spans="1:5" ht="112.5">
      <c r="A106" s="6">
        <v>1</v>
      </c>
      <c r="B106" s="357" t="s">
        <v>436</v>
      </c>
      <c r="C106" s="230" t="s">
        <v>672</v>
      </c>
      <c r="D106" s="69">
        <v>57175</v>
      </c>
      <c r="E106" s="216"/>
    </row>
    <row r="107" spans="1:5" ht="112.5">
      <c r="A107" s="231">
        <v>2</v>
      </c>
      <c r="B107" s="358"/>
      <c r="C107" s="82" t="s">
        <v>673</v>
      </c>
      <c r="D107" s="33">
        <v>24860</v>
      </c>
      <c r="E107" s="213"/>
    </row>
    <row r="108" spans="1:5" ht="37.5">
      <c r="A108" s="6">
        <v>3</v>
      </c>
      <c r="B108" s="358"/>
      <c r="C108" s="100" t="s">
        <v>437</v>
      </c>
      <c r="D108" s="33">
        <v>22949</v>
      </c>
      <c r="E108" s="213"/>
    </row>
    <row r="109" spans="1:5" ht="113.25" customHeight="1">
      <c r="A109" s="231">
        <v>4</v>
      </c>
      <c r="B109" s="358"/>
      <c r="C109" s="83" t="s">
        <v>438</v>
      </c>
      <c r="D109" s="33">
        <v>180108</v>
      </c>
      <c r="E109" s="232"/>
    </row>
    <row r="110" spans="1:5" ht="37.5">
      <c r="A110" s="6">
        <v>5</v>
      </c>
      <c r="B110" s="358"/>
      <c r="C110" s="100" t="s">
        <v>674</v>
      </c>
      <c r="D110" s="33">
        <v>15026</v>
      </c>
      <c r="E110" s="213"/>
    </row>
    <row r="111" spans="1:5" ht="56.25">
      <c r="A111" s="231">
        <v>6</v>
      </c>
      <c r="B111" s="358"/>
      <c r="C111" s="100" t="s">
        <v>439</v>
      </c>
      <c r="D111" s="33">
        <v>27226</v>
      </c>
      <c r="E111" s="233"/>
    </row>
    <row r="112" spans="1:5" ht="57.75" customHeight="1">
      <c r="A112" s="6">
        <v>7</v>
      </c>
      <c r="B112" s="358"/>
      <c r="C112" s="100" t="s">
        <v>684</v>
      </c>
      <c r="D112" s="33">
        <v>15432</v>
      </c>
      <c r="E112" s="213"/>
    </row>
    <row r="113" spans="1:5" s="188" customFormat="1">
      <c r="A113" s="231">
        <v>8</v>
      </c>
      <c r="B113" s="358"/>
      <c r="C113" s="83" t="s">
        <v>637</v>
      </c>
      <c r="D113" s="11">
        <v>9940</v>
      </c>
      <c r="E113" s="212"/>
    </row>
    <row r="114" spans="1:5" s="188" customFormat="1" ht="56.25">
      <c r="A114" s="6">
        <v>9</v>
      </c>
      <c r="B114" s="358"/>
      <c r="C114" s="98" t="s">
        <v>440</v>
      </c>
      <c r="D114" s="11">
        <v>80826</v>
      </c>
      <c r="E114" s="212"/>
    </row>
    <row r="115" spans="1:5" s="187" customFormat="1">
      <c r="A115" s="8"/>
      <c r="B115" s="27"/>
      <c r="C115" s="12" t="s">
        <v>385</v>
      </c>
      <c r="D115" s="9">
        <f>SUM(D116:D120)</f>
        <v>27125</v>
      </c>
      <c r="E115" s="217"/>
    </row>
    <row r="116" spans="1:5" ht="37.5">
      <c r="A116" s="6">
        <v>1</v>
      </c>
      <c r="B116" s="357" t="s">
        <v>385</v>
      </c>
      <c r="C116" s="89" t="s">
        <v>441</v>
      </c>
      <c r="D116" s="34">
        <v>23280</v>
      </c>
      <c r="E116" s="229"/>
    </row>
    <row r="117" spans="1:5">
      <c r="A117" s="6">
        <v>2</v>
      </c>
      <c r="B117" s="358"/>
      <c r="C117" s="89" t="s">
        <v>442</v>
      </c>
      <c r="D117" s="34">
        <v>885</v>
      </c>
      <c r="E117" s="234"/>
    </row>
    <row r="118" spans="1:5">
      <c r="A118" s="6">
        <v>3</v>
      </c>
      <c r="B118" s="358"/>
      <c r="C118" s="89" t="s">
        <v>443</v>
      </c>
      <c r="D118" s="34">
        <v>618</v>
      </c>
      <c r="E118" s="234"/>
    </row>
    <row r="119" spans="1:5">
      <c r="A119" s="6">
        <v>4</v>
      </c>
      <c r="B119" s="358"/>
      <c r="C119" s="89" t="s">
        <v>444</v>
      </c>
      <c r="D119" s="34">
        <v>1500</v>
      </c>
      <c r="E119" s="234"/>
    </row>
    <row r="120" spans="1:5">
      <c r="A120" s="6">
        <v>5</v>
      </c>
      <c r="B120" s="359"/>
      <c r="C120" s="89" t="s">
        <v>445</v>
      </c>
      <c r="D120" s="34">
        <v>842</v>
      </c>
      <c r="E120" s="213"/>
    </row>
    <row r="121" spans="1:5" s="187" customFormat="1">
      <c r="A121" s="8"/>
      <c r="B121" s="27"/>
      <c r="C121" s="12" t="s">
        <v>446</v>
      </c>
      <c r="D121" s="9">
        <f>D122</f>
        <v>25253</v>
      </c>
      <c r="E121" s="217"/>
    </row>
    <row r="122" spans="1:5" ht="93.75">
      <c r="A122" s="6">
        <v>1</v>
      </c>
      <c r="B122" s="45" t="s">
        <v>446</v>
      </c>
      <c r="C122" s="82" t="s">
        <v>692</v>
      </c>
      <c r="D122" s="33">
        <v>25253</v>
      </c>
      <c r="E122" s="213"/>
    </row>
    <row r="123" spans="1:5" s="187" customFormat="1">
      <c r="A123" s="8"/>
      <c r="B123" s="27"/>
      <c r="C123" s="12" t="s">
        <v>447</v>
      </c>
      <c r="D123" s="9">
        <f>SUM(D124:D126)</f>
        <v>250600</v>
      </c>
      <c r="E123" s="217"/>
    </row>
    <row r="124" spans="1:5" ht="40.5" customHeight="1">
      <c r="A124" s="7">
        <v>1</v>
      </c>
      <c r="B124" s="343" t="s">
        <v>447</v>
      </c>
      <c r="C124" s="83" t="s">
        <v>676</v>
      </c>
      <c r="D124" s="28">
        <v>35000</v>
      </c>
      <c r="E124" s="199"/>
    </row>
    <row r="125" spans="1:5" ht="37.5">
      <c r="A125" s="7">
        <v>2</v>
      </c>
      <c r="B125" s="344"/>
      <c r="C125" s="83" t="s">
        <v>448</v>
      </c>
      <c r="D125" s="28">
        <v>165600</v>
      </c>
      <c r="E125" s="199"/>
    </row>
    <row r="126" spans="1:5">
      <c r="A126" s="7">
        <v>3</v>
      </c>
      <c r="B126" s="345"/>
      <c r="C126" s="83" t="s">
        <v>449</v>
      </c>
      <c r="D126" s="28">
        <v>50000</v>
      </c>
      <c r="E126" s="199"/>
    </row>
    <row r="127" spans="1:5" s="187" customFormat="1">
      <c r="A127" s="8"/>
      <c r="B127" s="27"/>
      <c r="C127" s="12" t="s">
        <v>387</v>
      </c>
      <c r="D127" s="9">
        <f>SUM(D128:D129)</f>
        <v>207169</v>
      </c>
      <c r="E127" s="217"/>
    </row>
    <row r="128" spans="1:5" ht="75" customHeight="1">
      <c r="A128" s="51">
        <v>1</v>
      </c>
      <c r="B128" s="343" t="s">
        <v>387</v>
      </c>
      <c r="C128" s="86" t="s">
        <v>450</v>
      </c>
      <c r="D128" s="28">
        <v>13581</v>
      </c>
      <c r="E128" s="235"/>
    </row>
    <row r="129" spans="1:5">
      <c r="A129" s="51">
        <v>2</v>
      </c>
      <c r="B129" s="345"/>
      <c r="C129" s="82" t="s">
        <v>687</v>
      </c>
      <c r="D129" s="25">
        <v>193588</v>
      </c>
      <c r="E129" s="235"/>
    </row>
    <row r="130" spans="1:5" s="187" customFormat="1">
      <c r="A130" s="8"/>
      <c r="B130" s="27"/>
      <c r="C130" s="12" t="s">
        <v>370</v>
      </c>
      <c r="D130" s="9">
        <f>SUM(D131:D134)</f>
        <v>725850</v>
      </c>
      <c r="E130" s="217"/>
    </row>
    <row r="131" spans="1:5" ht="37.5">
      <c r="A131" s="7">
        <v>1</v>
      </c>
      <c r="B131" s="344" t="s">
        <v>370</v>
      </c>
      <c r="C131" s="83" t="s">
        <v>451</v>
      </c>
      <c r="D131" s="25">
        <v>2220</v>
      </c>
      <c r="E131" s="199"/>
    </row>
    <row r="132" spans="1:5" ht="37.5">
      <c r="A132" s="7">
        <v>2</v>
      </c>
      <c r="B132" s="344"/>
      <c r="C132" s="83" t="s">
        <v>677</v>
      </c>
      <c r="D132" s="25">
        <v>406290</v>
      </c>
      <c r="E132" s="199"/>
    </row>
    <row r="133" spans="1:5" ht="56.25">
      <c r="A133" s="7">
        <v>3</v>
      </c>
      <c r="B133" s="344"/>
      <c r="C133" s="83" t="s">
        <v>678</v>
      </c>
      <c r="D133" s="25">
        <v>276410</v>
      </c>
      <c r="E133" s="213"/>
    </row>
    <row r="134" spans="1:5">
      <c r="A134" s="7">
        <v>4</v>
      </c>
      <c r="B134" s="345"/>
      <c r="C134" s="83" t="s">
        <v>452</v>
      </c>
      <c r="D134" s="28">
        <v>40930</v>
      </c>
      <c r="E134" s="199"/>
    </row>
    <row r="135" spans="1:5" s="187" customFormat="1">
      <c r="A135" s="8"/>
      <c r="B135" s="27"/>
      <c r="C135" s="12" t="s">
        <v>360</v>
      </c>
      <c r="D135" s="9">
        <f>SUM(D136:D136)</f>
        <v>500000</v>
      </c>
      <c r="E135" s="217"/>
    </row>
    <row r="136" spans="1:5" ht="75">
      <c r="A136" s="7">
        <v>1</v>
      </c>
      <c r="B136" s="201" t="s">
        <v>360</v>
      </c>
      <c r="C136" s="83" t="s">
        <v>453</v>
      </c>
      <c r="D136" s="28">
        <v>500000</v>
      </c>
      <c r="E136" s="199"/>
    </row>
    <row r="137" spans="1:5" s="187" customFormat="1">
      <c r="A137" s="8"/>
      <c r="B137" s="27"/>
      <c r="C137" s="12" t="s">
        <v>454</v>
      </c>
      <c r="D137" s="9">
        <f>SUM(D138:D139)</f>
        <v>435700</v>
      </c>
      <c r="E137" s="217"/>
    </row>
    <row r="138" spans="1:5" ht="37.5">
      <c r="A138" s="6">
        <v>1</v>
      </c>
      <c r="B138" s="357" t="s">
        <v>454</v>
      </c>
      <c r="C138" s="82" t="s">
        <v>455</v>
      </c>
      <c r="D138" s="11">
        <v>424500</v>
      </c>
      <c r="E138" s="213"/>
    </row>
    <row r="139" spans="1:5" ht="37.5">
      <c r="A139" s="6">
        <v>2</v>
      </c>
      <c r="B139" s="359"/>
      <c r="C139" s="82" t="s">
        <v>685</v>
      </c>
      <c r="D139" s="11">
        <v>11200</v>
      </c>
      <c r="E139" s="213"/>
    </row>
    <row r="140" spans="1:5">
      <c r="A140" s="32"/>
      <c r="B140" s="32"/>
      <c r="C140" s="32" t="s">
        <v>8</v>
      </c>
      <c r="D140" s="17">
        <f>D141+D176+D236</f>
        <v>22045848</v>
      </c>
      <c r="E140" s="197"/>
    </row>
    <row r="141" spans="1:5">
      <c r="A141" s="236"/>
      <c r="B141" s="237"/>
      <c r="C141" s="238" t="s">
        <v>456</v>
      </c>
      <c r="D141" s="239">
        <f>D142+D155+D165+D171+D173</f>
        <v>2815108</v>
      </c>
      <c r="E141" s="240"/>
    </row>
    <row r="142" spans="1:5">
      <c r="A142" s="241"/>
      <c r="B142" s="242"/>
      <c r="C142" s="243" t="s">
        <v>457</v>
      </c>
      <c r="D142" s="244">
        <f>SUM(D143:D154)</f>
        <v>1218944</v>
      </c>
      <c r="E142" s="245"/>
    </row>
    <row r="143" spans="1:5">
      <c r="A143" s="246">
        <v>1</v>
      </c>
      <c r="B143" s="368" t="s">
        <v>375</v>
      </c>
      <c r="C143" s="248" t="s">
        <v>458</v>
      </c>
      <c r="D143" s="249">
        <v>214058</v>
      </c>
      <c r="E143" s="250"/>
    </row>
    <row r="144" spans="1:5">
      <c r="A144" s="246">
        <v>2</v>
      </c>
      <c r="B144" s="369"/>
      <c r="C144" s="248" t="s">
        <v>459</v>
      </c>
      <c r="D144" s="249">
        <v>178382</v>
      </c>
      <c r="E144" s="250"/>
    </row>
    <row r="145" spans="1:5">
      <c r="A145" s="246">
        <v>3</v>
      </c>
      <c r="B145" s="369"/>
      <c r="C145" s="248" t="s">
        <v>679</v>
      </c>
      <c r="D145" s="249">
        <v>89191</v>
      </c>
      <c r="E145" s="250"/>
    </row>
    <row r="146" spans="1:5">
      <c r="A146" s="246">
        <v>4</v>
      </c>
      <c r="B146" s="369"/>
      <c r="C146" s="248" t="s">
        <v>460</v>
      </c>
      <c r="D146" s="249">
        <v>65407</v>
      </c>
      <c r="E146" s="250"/>
    </row>
    <row r="147" spans="1:5">
      <c r="A147" s="246">
        <v>5</v>
      </c>
      <c r="B147" s="369"/>
      <c r="C147" s="248" t="s">
        <v>461</v>
      </c>
      <c r="D147" s="249">
        <v>89191</v>
      </c>
      <c r="E147" s="250"/>
    </row>
    <row r="148" spans="1:5">
      <c r="A148" s="246">
        <v>6</v>
      </c>
      <c r="B148" s="369"/>
      <c r="C148" s="248" t="s">
        <v>462</v>
      </c>
      <c r="D148" s="249">
        <v>83245</v>
      </c>
      <c r="E148" s="250"/>
    </row>
    <row r="149" spans="1:5">
      <c r="A149" s="246">
        <v>7</v>
      </c>
      <c r="B149" s="369"/>
      <c r="C149" s="248" t="s">
        <v>463</v>
      </c>
      <c r="D149" s="249">
        <v>59461</v>
      </c>
      <c r="E149" s="250"/>
    </row>
    <row r="150" spans="1:5">
      <c r="A150" s="246">
        <v>8</v>
      </c>
      <c r="B150" s="369"/>
      <c r="C150" s="248" t="s">
        <v>464</v>
      </c>
      <c r="D150" s="249">
        <v>107029</v>
      </c>
      <c r="E150" s="250"/>
    </row>
    <row r="151" spans="1:5">
      <c r="A151" s="246">
        <v>9</v>
      </c>
      <c r="B151" s="369"/>
      <c r="C151" s="248" t="s">
        <v>465</v>
      </c>
      <c r="D151" s="249">
        <v>71353</v>
      </c>
      <c r="E151" s="250"/>
    </row>
    <row r="152" spans="1:5">
      <c r="A152" s="246">
        <v>10</v>
      </c>
      <c r="B152" s="369"/>
      <c r="C152" s="248" t="s">
        <v>466</v>
      </c>
      <c r="D152" s="249">
        <v>83245</v>
      </c>
      <c r="E152" s="250"/>
    </row>
    <row r="153" spans="1:5">
      <c r="A153" s="246">
        <v>11</v>
      </c>
      <c r="B153" s="369"/>
      <c r="C153" s="248" t="s">
        <v>467</v>
      </c>
      <c r="D153" s="249">
        <v>89191</v>
      </c>
      <c r="E153" s="250"/>
    </row>
    <row r="154" spans="1:5">
      <c r="A154" s="246">
        <v>12</v>
      </c>
      <c r="B154" s="370"/>
      <c r="C154" s="248" t="s">
        <v>468</v>
      </c>
      <c r="D154" s="249">
        <v>89191</v>
      </c>
      <c r="E154" s="250"/>
    </row>
    <row r="155" spans="1:5">
      <c r="A155" s="241"/>
      <c r="B155" s="242"/>
      <c r="C155" s="253" t="s">
        <v>469</v>
      </c>
      <c r="D155" s="244">
        <f>SUM(D156:D164)</f>
        <v>1035507</v>
      </c>
      <c r="E155" s="254"/>
    </row>
    <row r="156" spans="1:5">
      <c r="A156" s="247">
        <v>1</v>
      </c>
      <c r="B156" s="371" t="s">
        <v>375</v>
      </c>
      <c r="C156" s="248" t="s">
        <v>470</v>
      </c>
      <c r="D156" s="67">
        <v>73675</v>
      </c>
      <c r="E156" s="256"/>
    </row>
    <row r="157" spans="1:5">
      <c r="A157" s="247">
        <v>2</v>
      </c>
      <c r="B157" s="369"/>
      <c r="C157" s="248" t="s">
        <v>471</v>
      </c>
      <c r="D157" s="67">
        <v>78035</v>
      </c>
      <c r="E157" s="256"/>
    </row>
    <row r="158" spans="1:5">
      <c r="A158" s="247">
        <v>3</v>
      </c>
      <c r="B158" s="369"/>
      <c r="C158" s="248" t="s">
        <v>472</v>
      </c>
      <c r="D158" s="67">
        <v>180823</v>
      </c>
      <c r="E158" s="256"/>
    </row>
    <row r="159" spans="1:5">
      <c r="A159" s="247">
        <v>4</v>
      </c>
      <c r="B159" s="369"/>
      <c r="C159" s="248" t="s">
        <v>473</v>
      </c>
      <c r="D159" s="67">
        <v>189200</v>
      </c>
      <c r="E159" s="256"/>
    </row>
    <row r="160" spans="1:5">
      <c r="A160" s="247">
        <v>5</v>
      </c>
      <c r="B160" s="369"/>
      <c r="C160" s="248" t="s">
        <v>474</v>
      </c>
      <c r="D160" s="67">
        <v>134029</v>
      </c>
      <c r="E160" s="256"/>
    </row>
    <row r="161" spans="1:5">
      <c r="A161" s="247">
        <v>6</v>
      </c>
      <c r="B161" s="369"/>
      <c r="C161" s="248" t="s">
        <v>475</v>
      </c>
      <c r="D161" s="67">
        <v>76150</v>
      </c>
      <c r="E161" s="256"/>
    </row>
    <row r="162" spans="1:5">
      <c r="A162" s="247">
        <v>7</v>
      </c>
      <c r="B162" s="369"/>
      <c r="C162" s="248" t="s">
        <v>476</v>
      </c>
      <c r="D162" s="67">
        <v>93168</v>
      </c>
      <c r="E162" s="256"/>
    </row>
    <row r="163" spans="1:5">
      <c r="A163" s="247">
        <v>8</v>
      </c>
      <c r="B163" s="369"/>
      <c r="C163" s="248" t="s">
        <v>680</v>
      </c>
      <c r="D163" s="67">
        <v>129251</v>
      </c>
      <c r="E163" s="256"/>
    </row>
    <row r="164" spans="1:5">
      <c r="A164" s="247">
        <v>9</v>
      </c>
      <c r="B164" s="369"/>
      <c r="C164" s="248" t="s">
        <v>477</v>
      </c>
      <c r="D164" s="67">
        <v>81176</v>
      </c>
      <c r="E164" s="256"/>
    </row>
    <row r="165" spans="1:5" s="189" customFormat="1">
      <c r="A165" s="257"/>
      <c r="B165" s="257"/>
      <c r="C165" s="244" t="s">
        <v>478</v>
      </c>
      <c r="D165" s="244">
        <f t="shared" ref="D165" si="0">D166+D169</f>
        <v>193281</v>
      </c>
      <c r="E165" s="258"/>
    </row>
    <row r="166" spans="1:5">
      <c r="A166" s="259"/>
      <c r="B166" s="259"/>
      <c r="C166" s="260" t="s">
        <v>479</v>
      </c>
      <c r="D166" s="260">
        <f t="shared" ref="D166" si="1">D167+D168</f>
        <v>137797</v>
      </c>
      <c r="E166" s="261"/>
    </row>
    <row r="167" spans="1:5" ht="37.5">
      <c r="A167" s="259">
        <v>1</v>
      </c>
      <c r="B167" s="364" t="s">
        <v>387</v>
      </c>
      <c r="C167" s="262" t="s">
        <v>682</v>
      </c>
      <c r="D167" s="263">
        <v>51604</v>
      </c>
      <c r="E167" s="264"/>
    </row>
    <row r="168" spans="1:5">
      <c r="A168" s="259">
        <v>2</v>
      </c>
      <c r="B168" s="367"/>
      <c r="C168" s="262" t="s">
        <v>681</v>
      </c>
      <c r="D168" s="263">
        <v>86193</v>
      </c>
      <c r="E168" s="264"/>
    </row>
    <row r="169" spans="1:5">
      <c r="A169" s="259"/>
      <c r="B169" s="367"/>
      <c r="C169" s="265" t="s">
        <v>480</v>
      </c>
      <c r="D169" s="260">
        <f t="shared" ref="D169" si="2">D170</f>
        <v>55484</v>
      </c>
      <c r="E169" s="264"/>
    </row>
    <row r="170" spans="1:5">
      <c r="A170" s="259">
        <v>3</v>
      </c>
      <c r="B170" s="365"/>
      <c r="C170" s="262" t="s">
        <v>481</v>
      </c>
      <c r="D170" s="263">
        <v>55484</v>
      </c>
      <c r="E170" s="264"/>
    </row>
    <row r="171" spans="1:5">
      <c r="A171" s="241"/>
      <c r="B171" s="242"/>
      <c r="C171" s="253" t="s">
        <v>482</v>
      </c>
      <c r="D171" s="244">
        <f>D172</f>
        <v>276259</v>
      </c>
      <c r="E171" s="266"/>
    </row>
    <row r="172" spans="1:5" ht="112.5">
      <c r="A172" s="267">
        <v>1</v>
      </c>
      <c r="B172" s="251" t="s">
        <v>483</v>
      </c>
      <c r="C172" s="268" t="s">
        <v>484</v>
      </c>
      <c r="D172" s="269">
        <v>276259</v>
      </c>
      <c r="E172" s="270"/>
    </row>
    <row r="173" spans="1:5">
      <c r="A173" s="271"/>
      <c r="B173" s="242"/>
      <c r="C173" s="272" t="s">
        <v>485</v>
      </c>
      <c r="D173" s="244">
        <f>SUM(D174:D175)</f>
        <v>91117</v>
      </c>
      <c r="E173" s="245"/>
    </row>
    <row r="174" spans="1:5" ht="67.5" customHeight="1">
      <c r="A174" s="259">
        <v>1</v>
      </c>
      <c r="B174" s="364" t="s">
        <v>483</v>
      </c>
      <c r="C174" s="268" t="s">
        <v>486</v>
      </c>
      <c r="D174" s="263">
        <v>50000</v>
      </c>
      <c r="E174" s="270"/>
    </row>
    <row r="175" spans="1:5" ht="45.75" customHeight="1">
      <c r="A175" s="259">
        <v>2</v>
      </c>
      <c r="B175" s="365"/>
      <c r="C175" s="268" t="s">
        <v>487</v>
      </c>
      <c r="D175" s="263">
        <v>41117</v>
      </c>
      <c r="E175" s="264"/>
    </row>
    <row r="176" spans="1:5" s="180" customFormat="1">
      <c r="A176" s="273"/>
      <c r="B176" s="274"/>
      <c r="C176" s="274" t="s">
        <v>488</v>
      </c>
      <c r="D176" s="275">
        <f>SUM(D177+D182+D188+D191+D201+D212+D215+D217+D229+D231)</f>
        <v>3853760</v>
      </c>
      <c r="E176" s="276"/>
    </row>
    <row r="177" spans="1:5">
      <c r="A177" s="241"/>
      <c r="B177" s="253"/>
      <c r="C177" s="253" t="s">
        <v>489</v>
      </c>
      <c r="D177" s="277">
        <f>D178+D180</f>
        <v>234720</v>
      </c>
      <c r="E177" s="278"/>
    </row>
    <row r="178" spans="1:5" s="180" customFormat="1" ht="37.5">
      <c r="A178" s="246"/>
      <c r="B178" s="366" t="s">
        <v>375</v>
      </c>
      <c r="C178" s="279" t="s">
        <v>490</v>
      </c>
      <c r="D178" s="280">
        <f>D179</f>
        <v>137335</v>
      </c>
      <c r="E178" s="281"/>
    </row>
    <row r="179" spans="1:5" s="180" customFormat="1" ht="37.5">
      <c r="A179" s="267">
        <v>1</v>
      </c>
      <c r="B179" s="367"/>
      <c r="C179" s="262" t="s">
        <v>491</v>
      </c>
      <c r="D179" s="263">
        <v>137335</v>
      </c>
      <c r="E179" s="282"/>
    </row>
    <row r="180" spans="1:5">
      <c r="A180" s="267"/>
      <c r="B180" s="367"/>
      <c r="C180" s="283" t="s">
        <v>492</v>
      </c>
      <c r="D180" s="284">
        <f t="shared" ref="D180" si="3">D181</f>
        <v>97385</v>
      </c>
      <c r="E180" s="285"/>
    </row>
    <row r="181" spans="1:5" ht="37.5">
      <c r="A181" s="267">
        <v>1</v>
      </c>
      <c r="B181" s="365"/>
      <c r="C181" s="262" t="s">
        <v>493</v>
      </c>
      <c r="D181" s="43">
        <v>97385</v>
      </c>
      <c r="E181" s="264"/>
    </row>
    <row r="182" spans="1:5">
      <c r="A182" s="241"/>
      <c r="B182" s="286"/>
      <c r="C182" s="253" t="s">
        <v>494</v>
      </c>
      <c r="D182" s="277">
        <f t="shared" ref="D182" si="4">D183+D186</f>
        <v>317027</v>
      </c>
      <c r="E182" s="287"/>
    </row>
    <row r="183" spans="1:5" s="180" customFormat="1">
      <c r="A183" s="246"/>
      <c r="B183" s="368" t="s">
        <v>375</v>
      </c>
      <c r="C183" s="279" t="s">
        <v>495</v>
      </c>
      <c r="D183" s="280">
        <f>D184+D185</f>
        <v>2007</v>
      </c>
      <c r="E183" s="281"/>
    </row>
    <row r="184" spans="1:5" ht="56.25">
      <c r="A184" s="246">
        <v>1</v>
      </c>
      <c r="B184" s="369"/>
      <c r="C184" s="288" t="s">
        <v>686</v>
      </c>
      <c r="D184" s="249">
        <v>214</v>
      </c>
      <c r="E184" s="270"/>
    </row>
    <row r="185" spans="1:5" ht="56.25">
      <c r="A185" s="246">
        <v>2</v>
      </c>
      <c r="B185" s="370"/>
      <c r="C185" s="288" t="s">
        <v>496</v>
      </c>
      <c r="D185" s="249">
        <v>1793</v>
      </c>
      <c r="E185" s="270"/>
    </row>
    <row r="186" spans="1:5" s="180" customFormat="1">
      <c r="A186" s="246"/>
      <c r="B186" s="252"/>
      <c r="C186" s="283" t="s">
        <v>492</v>
      </c>
      <c r="D186" s="280">
        <f t="shared" ref="D186" si="5">D187</f>
        <v>315020</v>
      </c>
      <c r="E186" s="281"/>
    </row>
    <row r="187" spans="1:5" ht="37.5">
      <c r="A187" s="246">
        <v>1</v>
      </c>
      <c r="B187" s="252" t="s">
        <v>375</v>
      </c>
      <c r="C187" s="288" t="s">
        <v>497</v>
      </c>
      <c r="D187" s="38">
        <v>315020</v>
      </c>
      <c r="E187" s="289"/>
    </row>
    <row r="188" spans="1:5">
      <c r="A188" s="241"/>
      <c r="B188" s="253"/>
      <c r="C188" s="253" t="s">
        <v>498</v>
      </c>
      <c r="D188" s="277">
        <f>D189</f>
        <v>70000</v>
      </c>
      <c r="E188" s="278"/>
    </row>
    <row r="189" spans="1:5">
      <c r="A189" s="267"/>
      <c r="B189" s="265"/>
      <c r="C189" s="283" t="s">
        <v>499</v>
      </c>
      <c r="D189" s="284">
        <f>SUM(D190)</f>
        <v>70000</v>
      </c>
      <c r="E189" s="285"/>
    </row>
    <row r="190" spans="1:5" ht="37.5">
      <c r="A190" s="267">
        <v>1</v>
      </c>
      <c r="B190" s="259" t="s">
        <v>375</v>
      </c>
      <c r="C190" s="262" t="s">
        <v>500</v>
      </c>
      <c r="D190" s="290">
        <v>70000</v>
      </c>
      <c r="E190" s="264"/>
    </row>
    <row r="191" spans="1:5">
      <c r="A191" s="241"/>
      <c r="B191" s="241"/>
      <c r="C191" s="253" t="s">
        <v>501</v>
      </c>
      <c r="D191" s="277">
        <f>D192+D195+D199</f>
        <v>109428</v>
      </c>
      <c r="E191" s="287"/>
    </row>
    <row r="192" spans="1:5" s="180" customFormat="1">
      <c r="A192" s="246"/>
      <c r="B192" s="371" t="s">
        <v>375</v>
      </c>
      <c r="C192" s="279" t="s">
        <v>502</v>
      </c>
      <c r="D192" s="280">
        <f>D193+D194</f>
        <v>29006</v>
      </c>
      <c r="E192" s="281"/>
    </row>
    <row r="193" spans="1:5" ht="37.5">
      <c r="A193" s="246">
        <v>1</v>
      </c>
      <c r="B193" s="369"/>
      <c r="C193" s="291" t="s">
        <v>503</v>
      </c>
      <c r="D193" s="249">
        <v>4616</v>
      </c>
      <c r="E193" s="270"/>
    </row>
    <row r="194" spans="1:5" ht="37.5">
      <c r="A194" s="246">
        <v>2</v>
      </c>
      <c r="B194" s="369"/>
      <c r="C194" s="291" t="s">
        <v>504</v>
      </c>
      <c r="D194" s="249">
        <v>24390</v>
      </c>
      <c r="E194" s="270"/>
    </row>
    <row r="195" spans="1:5" s="180" customFormat="1">
      <c r="A195" s="246"/>
      <c r="B195" s="369"/>
      <c r="C195" s="279" t="s">
        <v>505</v>
      </c>
      <c r="D195" s="280">
        <f>D196+D198+D197</f>
        <v>80421</v>
      </c>
      <c r="E195" s="281"/>
    </row>
    <row r="196" spans="1:5" ht="37.5">
      <c r="A196" s="246">
        <v>1</v>
      </c>
      <c r="B196" s="369"/>
      <c r="C196" s="291" t="s">
        <v>506</v>
      </c>
      <c r="D196" s="249">
        <v>34880</v>
      </c>
      <c r="E196" s="270"/>
    </row>
    <row r="197" spans="1:5" ht="37.5">
      <c r="A197" s="246">
        <v>2</v>
      </c>
      <c r="B197" s="369"/>
      <c r="C197" s="291" t="s">
        <v>507</v>
      </c>
      <c r="D197" s="249">
        <v>24132</v>
      </c>
      <c r="E197" s="270"/>
    </row>
    <row r="198" spans="1:5" ht="37.5">
      <c r="A198" s="246">
        <v>3</v>
      </c>
      <c r="B198" s="369"/>
      <c r="C198" s="291" t="s">
        <v>508</v>
      </c>
      <c r="D198" s="249">
        <v>21409</v>
      </c>
      <c r="E198" s="270"/>
    </row>
    <row r="199" spans="1:5" s="180" customFormat="1">
      <c r="A199" s="246"/>
      <c r="B199" s="369"/>
      <c r="C199" s="279" t="s">
        <v>495</v>
      </c>
      <c r="D199" s="280">
        <f>D200</f>
        <v>1</v>
      </c>
      <c r="E199" s="281"/>
    </row>
    <row r="200" spans="1:5" ht="37.5">
      <c r="A200" s="246">
        <v>1</v>
      </c>
      <c r="B200" s="369"/>
      <c r="C200" s="291" t="s">
        <v>509</v>
      </c>
      <c r="D200" s="249">
        <v>1</v>
      </c>
      <c r="E200" s="270"/>
    </row>
    <row r="201" spans="1:5" s="189" customFormat="1">
      <c r="A201" s="292"/>
      <c r="B201" s="55"/>
      <c r="C201" s="293" t="s">
        <v>478</v>
      </c>
      <c r="D201" s="294">
        <f>D202+D208</f>
        <v>1388944</v>
      </c>
      <c r="E201" s="295"/>
    </row>
    <row r="202" spans="1:5">
      <c r="A202" s="267"/>
      <c r="B202" s="296"/>
      <c r="C202" s="265" t="s">
        <v>510</v>
      </c>
      <c r="D202" s="284">
        <f>SUM(D203:D207)</f>
        <v>560209</v>
      </c>
      <c r="E202" s="285"/>
    </row>
    <row r="203" spans="1:5">
      <c r="A203" s="267">
        <v>1</v>
      </c>
      <c r="B203" s="367" t="s">
        <v>387</v>
      </c>
      <c r="C203" s="262" t="s">
        <v>511</v>
      </c>
      <c r="D203" s="263">
        <v>200000</v>
      </c>
      <c r="E203" s="264"/>
    </row>
    <row r="204" spans="1:5">
      <c r="A204" s="267">
        <v>2</v>
      </c>
      <c r="B204" s="367"/>
      <c r="C204" s="262" t="s">
        <v>512</v>
      </c>
      <c r="D204" s="263">
        <v>168487</v>
      </c>
      <c r="E204" s="264"/>
    </row>
    <row r="205" spans="1:5">
      <c r="A205" s="267">
        <v>3</v>
      </c>
      <c r="B205" s="367"/>
      <c r="C205" s="262" t="s">
        <v>513</v>
      </c>
      <c r="D205" s="263">
        <v>52653</v>
      </c>
      <c r="E205" s="264"/>
    </row>
    <row r="206" spans="1:5">
      <c r="A206" s="267">
        <v>4</v>
      </c>
      <c r="B206" s="367"/>
      <c r="C206" s="262" t="s">
        <v>514</v>
      </c>
      <c r="D206" s="263">
        <v>51408</v>
      </c>
      <c r="E206" s="264"/>
    </row>
    <row r="207" spans="1:5">
      <c r="A207" s="267">
        <v>5</v>
      </c>
      <c r="B207" s="365"/>
      <c r="C207" s="262" t="s">
        <v>515</v>
      </c>
      <c r="D207" s="263">
        <v>87661</v>
      </c>
      <c r="E207" s="264"/>
    </row>
    <row r="208" spans="1:5">
      <c r="A208" s="267"/>
      <c r="B208" s="265"/>
      <c r="C208" s="265" t="s">
        <v>516</v>
      </c>
      <c r="D208" s="260">
        <f>SUM(D209:D211)</f>
        <v>828735</v>
      </c>
      <c r="E208" s="23"/>
    </row>
    <row r="209" spans="1:5">
      <c r="A209" s="267">
        <v>1</v>
      </c>
      <c r="B209" s="366" t="s">
        <v>387</v>
      </c>
      <c r="C209" s="262" t="s">
        <v>517</v>
      </c>
      <c r="D209" s="263">
        <v>53498</v>
      </c>
      <c r="E209" s="264"/>
    </row>
    <row r="210" spans="1:5">
      <c r="A210" s="267">
        <v>2</v>
      </c>
      <c r="B210" s="367"/>
      <c r="C210" s="262" t="s">
        <v>518</v>
      </c>
      <c r="D210" s="263">
        <v>482916</v>
      </c>
      <c r="E210" s="264"/>
    </row>
    <row r="211" spans="1:5">
      <c r="A211" s="267">
        <v>3</v>
      </c>
      <c r="B211" s="367"/>
      <c r="C211" s="262" t="s">
        <v>519</v>
      </c>
      <c r="D211" s="263">
        <v>292321</v>
      </c>
      <c r="E211" s="264"/>
    </row>
    <row r="212" spans="1:5">
      <c r="A212" s="271"/>
      <c r="B212" s="242"/>
      <c r="C212" s="272" t="s">
        <v>520</v>
      </c>
      <c r="D212" s="244">
        <f>D213</f>
        <v>2108</v>
      </c>
      <c r="E212" s="266"/>
    </row>
    <row r="213" spans="1:5" s="190" customFormat="1">
      <c r="A213" s="259"/>
      <c r="B213" s="262"/>
      <c r="C213" s="283" t="s">
        <v>521</v>
      </c>
      <c r="D213" s="297">
        <f>SUM(D214)</f>
        <v>2108</v>
      </c>
      <c r="E213" s="264"/>
    </row>
    <row r="214" spans="1:5" ht="112.5">
      <c r="A214" s="259">
        <v>1</v>
      </c>
      <c r="B214" s="255" t="s">
        <v>483</v>
      </c>
      <c r="C214" s="291" t="s">
        <v>522</v>
      </c>
      <c r="D214" s="249">
        <v>2108</v>
      </c>
      <c r="E214" s="264"/>
    </row>
    <row r="215" spans="1:5">
      <c r="A215" s="241"/>
      <c r="B215" s="286"/>
      <c r="C215" s="253" t="s">
        <v>482</v>
      </c>
      <c r="D215" s="277">
        <f>D216</f>
        <v>400000</v>
      </c>
      <c r="E215" s="287"/>
    </row>
    <row r="216" spans="1:5" ht="112.5">
      <c r="A216" s="267">
        <v>1</v>
      </c>
      <c r="B216" s="255" t="s">
        <v>483</v>
      </c>
      <c r="C216" s="248" t="s">
        <v>523</v>
      </c>
      <c r="D216" s="269">
        <v>400000</v>
      </c>
      <c r="E216" s="270"/>
    </row>
    <row r="217" spans="1:5">
      <c r="A217" s="271"/>
      <c r="B217" s="242"/>
      <c r="C217" s="272" t="s">
        <v>485</v>
      </c>
      <c r="D217" s="244">
        <f>SUM(D218:D220)</f>
        <v>370201</v>
      </c>
      <c r="E217" s="245"/>
    </row>
    <row r="218" spans="1:5" ht="56.25">
      <c r="A218" s="267">
        <v>1</v>
      </c>
      <c r="B218" s="368" t="s">
        <v>483</v>
      </c>
      <c r="C218" s="248" t="s">
        <v>524</v>
      </c>
      <c r="D218" s="269">
        <v>155417</v>
      </c>
      <c r="E218" s="270"/>
    </row>
    <row r="219" spans="1:5" ht="56.25">
      <c r="A219" s="267">
        <v>2</v>
      </c>
      <c r="B219" s="369"/>
      <c r="C219" s="248" t="s">
        <v>525</v>
      </c>
      <c r="D219" s="269">
        <v>33989</v>
      </c>
      <c r="E219" s="270"/>
    </row>
    <row r="220" spans="1:5" s="180" customFormat="1">
      <c r="A220" s="267"/>
      <c r="B220" s="369"/>
      <c r="C220" s="298" t="s">
        <v>521</v>
      </c>
      <c r="D220" s="297">
        <f>SUM(D221:D228)</f>
        <v>180795</v>
      </c>
      <c r="E220" s="299"/>
    </row>
    <row r="221" spans="1:5" s="180" customFormat="1" ht="37.5">
      <c r="A221" s="267">
        <v>1</v>
      </c>
      <c r="B221" s="369"/>
      <c r="C221" s="248" t="s">
        <v>526</v>
      </c>
      <c r="D221" s="249">
        <v>45805</v>
      </c>
      <c r="E221" s="270"/>
    </row>
    <row r="222" spans="1:5" s="180" customFormat="1" ht="56.25">
      <c r="A222" s="267">
        <v>2</v>
      </c>
      <c r="B222" s="369"/>
      <c r="C222" s="248" t="s">
        <v>527</v>
      </c>
      <c r="D222" s="249">
        <v>17231</v>
      </c>
      <c r="E222" s="270"/>
    </row>
    <row r="223" spans="1:5" s="180" customFormat="1" ht="56.25">
      <c r="A223" s="267">
        <v>3</v>
      </c>
      <c r="B223" s="369"/>
      <c r="C223" s="248" t="s">
        <v>528</v>
      </c>
      <c r="D223" s="249">
        <v>1896</v>
      </c>
      <c r="E223" s="270"/>
    </row>
    <row r="224" spans="1:5" s="180" customFormat="1" ht="56.25">
      <c r="A224" s="267">
        <v>4</v>
      </c>
      <c r="B224" s="369"/>
      <c r="C224" s="248" t="s">
        <v>529</v>
      </c>
      <c r="D224" s="249">
        <v>2907</v>
      </c>
      <c r="E224" s="270"/>
    </row>
    <row r="225" spans="1:5" s="180" customFormat="1" ht="37.5">
      <c r="A225" s="267">
        <v>5</v>
      </c>
      <c r="B225" s="369"/>
      <c r="C225" s="248" t="s">
        <v>530</v>
      </c>
      <c r="D225" s="249">
        <v>2568</v>
      </c>
      <c r="E225" s="270"/>
    </row>
    <row r="226" spans="1:5" s="180" customFormat="1" ht="37.5">
      <c r="A226" s="267">
        <v>6</v>
      </c>
      <c r="B226" s="369"/>
      <c r="C226" s="248" t="s">
        <v>531</v>
      </c>
      <c r="D226" s="249">
        <v>5701</v>
      </c>
      <c r="E226" s="270"/>
    </row>
    <row r="227" spans="1:5" s="180" customFormat="1" ht="37.5">
      <c r="A227" s="267">
        <v>7</v>
      </c>
      <c r="B227" s="369"/>
      <c r="C227" s="248" t="s">
        <v>532</v>
      </c>
      <c r="D227" s="249">
        <v>4687</v>
      </c>
      <c r="E227" s="270"/>
    </row>
    <row r="228" spans="1:5" s="180" customFormat="1">
      <c r="A228" s="267">
        <v>8</v>
      </c>
      <c r="B228" s="370"/>
      <c r="C228" s="248" t="s">
        <v>533</v>
      </c>
      <c r="D228" s="249">
        <v>100000</v>
      </c>
      <c r="E228" s="270"/>
    </row>
    <row r="229" spans="1:5">
      <c r="A229" s="271"/>
      <c r="B229" s="242"/>
      <c r="C229" s="272" t="s">
        <v>534</v>
      </c>
      <c r="D229" s="244">
        <f>SUM(D230:D230)</f>
        <v>213891</v>
      </c>
      <c r="E229" s="245"/>
    </row>
    <row r="230" spans="1:5" s="191" customFormat="1" ht="75">
      <c r="A230" s="300">
        <v>1</v>
      </c>
      <c r="B230" s="301" t="s">
        <v>370</v>
      </c>
      <c r="C230" s="248" t="s">
        <v>535</v>
      </c>
      <c r="D230" s="302">
        <v>213891</v>
      </c>
      <c r="E230" s="303"/>
    </row>
    <row r="231" spans="1:5">
      <c r="A231" s="54"/>
      <c r="B231" s="55"/>
      <c r="C231" s="101" t="s">
        <v>536</v>
      </c>
      <c r="D231" s="277">
        <f t="shared" ref="D231" si="6">D232+D234</f>
        <v>747441</v>
      </c>
      <c r="E231" s="304"/>
    </row>
    <row r="232" spans="1:5">
      <c r="A232" s="56"/>
      <c r="B232" s="37"/>
      <c r="C232" s="57" t="s">
        <v>510</v>
      </c>
      <c r="D232" s="297">
        <f>SUM(D233)</f>
        <v>215206</v>
      </c>
      <c r="E232" s="305"/>
    </row>
    <row r="233" spans="1:5" ht="56.25">
      <c r="A233" s="56">
        <v>1</v>
      </c>
      <c r="B233" s="37" t="s">
        <v>436</v>
      </c>
      <c r="C233" s="90" t="s">
        <v>537</v>
      </c>
      <c r="D233" s="263">
        <v>215206</v>
      </c>
      <c r="E233" s="306"/>
    </row>
    <row r="234" spans="1:5">
      <c r="A234" s="56"/>
      <c r="B234" s="37"/>
      <c r="C234" s="57" t="s">
        <v>492</v>
      </c>
      <c r="D234" s="297">
        <f t="shared" ref="D234" si="7">D235</f>
        <v>532235</v>
      </c>
      <c r="E234" s="305"/>
    </row>
    <row r="235" spans="1:5" ht="37.5">
      <c r="A235" s="56">
        <v>1</v>
      </c>
      <c r="B235" s="37" t="s">
        <v>375</v>
      </c>
      <c r="C235" s="90" t="s">
        <v>538</v>
      </c>
      <c r="D235" s="25">
        <v>532235</v>
      </c>
      <c r="E235" s="306"/>
    </row>
    <row r="236" spans="1:5" s="180" customFormat="1">
      <c r="A236" s="274"/>
      <c r="B236" s="274"/>
      <c r="C236" s="274" t="s">
        <v>539</v>
      </c>
      <c r="D236" s="307">
        <f>SUM(D237+D240+D249+D253+D300+D307+D309+D326+D333+D246+D305)</f>
        <v>15376980</v>
      </c>
      <c r="E236" s="308"/>
    </row>
    <row r="237" spans="1:5">
      <c r="A237" s="241"/>
      <c r="B237" s="242"/>
      <c r="C237" s="243" t="s">
        <v>540</v>
      </c>
      <c r="D237" s="244">
        <f t="shared" ref="D237:D238" si="8">D238</f>
        <v>10649177</v>
      </c>
      <c r="E237" s="245"/>
    </row>
    <row r="238" spans="1:5" s="180" customFormat="1">
      <c r="A238" s="246"/>
      <c r="B238" s="309"/>
      <c r="C238" s="310" t="s">
        <v>541</v>
      </c>
      <c r="D238" s="297">
        <f t="shared" si="8"/>
        <v>10649177</v>
      </c>
      <c r="E238" s="299"/>
    </row>
    <row r="239" spans="1:5" ht="37.5">
      <c r="A239" s="246">
        <v>1</v>
      </c>
      <c r="B239" s="247" t="s">
        <v>375</v>
      </c>
      <c r="C239" s="248" t="s">
        <v>542</v>
      </c>
      <c r="D239" s="249">
        <v>10649177</v>
      </c>
      <c r="E239" s="250"/>
    </row>
    <row r="240" spans="1:5" s="180" customFormat="1">
      <c r="A240" s="311"/>
      <c r="B240" s="311"/>
      <c r="C240" s="312" t="s">
        <v>489</v>
      </c>
      <c r="D240" s="313">
        <f>SUM(D242:D245)</f>
        <v>719526</v>
      </c>
      <c r="E240" s="314"/>
    </row>
    <row r="241" spans="1:5" s="192" customFormat="1">
      <c r="A241" s="315"/>
      <c r="B241" s="316"/>
      <c r="C241" s="317" t="s">
        <v>510</v>
      </c>
      <c r="D241" s="318">
        <f>SUM(D242:D245)</f>
        <v>719526</v>
      </c>
      <c r="E241" s="319"/>
    </row>
    <row r="242" spans="1:5" ht="37.5">
      <c r="A242" s="246">
        <v>1</v>
      </c>
      <c r="B242" s="375" t="s">
        <v>358</v>
      </c>
      <c r="C242" s="262" t="s">
        <v>543</v>
      </c>
      <c r="D242" s="38">
        <v>151652</v>
      </c>
      <c r="E242" s="320"/>
    </row>
    <row r="243" spans="1:5" ht="37.5">
      <c r="A243" s="246">
        <v>2</v>
      </c>
      <c r="B243" s="375"/>
      <c r="C243" s="262" t="s">
        <v>544</v>
      </c>
      <c r="D243" s="38">
        <v>218497</v>
      </c>
      <c r="E243" s="320"/>
    </row>
    <row r="244" spans="1:5" ht="37.5">
      <c r="A244" s="246">
        <v>3</v>
      </c>
      <c r="B244" s="375"/>
      <c r="C244" s="262" t="s">
        <v>545</v>
      </c>
      <c r="D244" s="38">
        <v>166347</v>
      </c>
      <c r="E244" s="320"/>
    </row>
    <row r="245" spans="1:5">
      <c r="A245" s="246">
        <v>4</v>
      </c>
      <c r="B245" s="376"/>
      <c r="C245" s="262" t="s">
        <v>546</v>
      </c>
      <c r="D245" s="38">
        <v>183030</v>
      </c>
      <c r="E245" s="320"/>
    </row>
    <row r="246" spans="1:5">
      <c r="A246" s="54"/>
      <c r="B246" s="55"/>
      <c r="C246" s="101" t="s">
        <v>536</v>
      </c>
      <c r="D246" s="58">
        <f>D247</f>
        <v>201898</v>
      </c>
      <c r="E246" s="304"/>
    </row>
    <row r="247" spans="1:5">
      <c r="A247" s="56"/>
      <c r="B247" s="37"/>
      <c r="C247" s="57" t="s">
        <v>510</v>
      </c>
      <c r="D247" s="48">
        <f>SUM(D248)</f>
        <v>201898</v>
      </c>
      <c r="E247" s="305"/>
    </row>
    <row r="248" spans="1:5" ht="56.25">
      <c r="A248" s="7">
        <v>1</v>
      </c>
      <c r="B248" s="37" t="s">
        <v>436</v>
      </c>
      <c r="C248" s="90" t="s">
        <v>547</v>
      </c>
      <c r="D248" s="38">
        <v>201898</v>
      </c>
      <c r="E248" s="321"/>
    </row>
    <row r="249" spans="1:5" s="189" customFormat="1">
      <c r="A249" s="54"/>
      <c r="B249" s="55"/>
      <c r="C249" s="101" t="s">
        <v>478</v>
      </c>
      <c r="D249" s="58">
        <f>D250</f>
        <v>564450</v>
      </c>
      <c r="E249" s="304"/>
    </row>
    <row r="250" spans="1:5">
      <c r="A250" s="259"/>
      <c r="B250" s="367" t="s">
        <v>387</v>
      </c>
      <c r="C250" s="296" t="s">
        <v>548</v>
      </c>
      <c r="D250" s="322">
        <f t="shared" ref="D250" si="9">D251+D252</f>
        <v>564450</v>
      </c>
      <c r="E250" s="261"/>
    </row>
    <row r="251" spans="1:5">
      <c r="A251" s="259">
        <v>1</v>
      </c>
      <c r="B251" s="367"/>
      <c r="C251" s="90" t="s">
        <v>549</v>
      </c>
      <c r="D251" s="46">
        <v>244229</v>
      </c>
      <c r="E251" s="323"/>
    </row>
    <row r="252" spans="1:5" ht="37.5">
      <c r="A252" s="259">
        <v>2</v>
      </c>
      <c r="B252" s="367"/>
      <c r="C252" s="90" t="s">
        <v>550</v>
      </c>
      <c r="D252" s="46">
        <v>320221</v>
      </c>
      <c r="E252" s="199"/>
    </row>
    <row r="253" spans="1:5" s="190" customFormat="1">
      <c r="A253" s="271"/>
      <c r="B253" s="242"/>
      <c r="C253" s="272" t="s">
        <v>551</v>
      </c>
      <c r="D253" s="294">
        <f t="shared" ref="D253" si="10">D254+D295</f>
        <v>1527897</v>
      </c>
      <c r="E253" s="245"/>
    </row>
    <row r="254" spans="1:5" s="181" customFormat="1">
      <c r="A254" s="324"/>
      <c r="B254" s="325"/>
      <c r="C254" s="326" t="s">
        <v>552</v>
      </c>
      <c r="D254" s="66">
        <f t="shared" ref="D254" si="11">SUM(D255:D294)</f>
        <v>703840</v>
      </c>
      <c r="E254" s="327"/>
    </row>
    <row r="255" spans="1:5" s="190" customFormat="1">
      <c r="A255" s="259">
        <v>1</v>
      </c>
      <c r="B255" s="371" t="s">
        <v>375</v>
      </c>
      <c r="C255" s="262" t="s">
        <v>553</v>
      </c>
      <c r="D255" s="328">
        <v>14000</v>
      </c>
      <c r="E255" s="329"/>
    </row>
    <row r="256" spans="1:5" s="190" customFormat="1">
      <c r="A256" s="247">
        <v>2</v>
      </c>
      <c r="B256" s="369"/>
      <c r="C256" s="262" t="s">
        <v>554</v>
      </c>
      <c r="D256" s="40">
        <v>20160</v>
      </c>
      <c r="E256" s="329"/>
    </row>
    <row r="257" spans="1:5" s="190" customFormat="1">
      <c r="A257" s="247">
        <v>3</v>
      </c>
      <c r="B257" s="369"/>
      <c r="C257" s="262" t="s">
        <v>555</v>
      </c>
      <c r="D257" s="40">
        <v>20160</v>
      </c>
      <c r="E257" s="329"/>
    </row>
    <row r="258" spans="1:5" s="190" customFormat="1">
      <c r="A258" s="259">
        <v>4</v>
      </c>
      <c r="B258" s="369"/>
      <c r="C258" s="262" t="s">
        <v>556</v>
      </c>
      <c r="D258" s="40">
        <v>20160</v>
      </c>
      <c r="E258" s="329"/>
    </row>
    <row r="259" spans="1:5" s="190" customFormat="1">
      <c r="A259" s="247">
        <v>5</v>
      </c>
      <c r="B259" s="369"/>
      <c r="C259" s="262" t="s">
        <v>557</v>
      </c>
      <c r="D259" s="40">
        <v>20160</v>
      </c>
      <c r="E259" s="329"/>
    </row>
    <row r="260" spans="1:5" s="190" customFormat="1">
      <c r="A260" s="247">
        <v>6</v>
      </c>
      <c r="B260" s="369"/>
      <c r="C260" s="262" t="s">
        <v>558</v>
      </c>
      <c r="D260" s="40">
        <v>18000</v>
      </c>
      <c r="E260" s="329"/>
    </row>
    <row r="261" spans="1:5" s="190" customFormat="1">
      <c r="A261" s="259">
        <v>7</v>
      </c>
      <c r="B261" s="369"/>
      <c r="C261" s="262" t="s">
        <v>559</v>
      </c>
      <c r="D261" s="40">
        <v>18000</v>
      </c>
      <c r="E261" s="329"/>
    </row>
    <row r="262" spans="1:5" s="190" customFormat="1">
      <c r="A262" s="247">
        <v>8</v>
      </c>
      <c r="B262" s="369"/>
      <c r="C262" s="262" t="s">
        <v>560</v>
      </c>
      <c r="D262" s="40">
        <v>18000</v>
      </c>
      <c r="E262" s="329"/>
    </row>
    <row r="263" spans="1:5" s="190" customFormat="1">
      <c r="A263" s="247">
        <v>9</v>
      </c>
      <c r="B263" s="369"/>
      <c r="C263" s="262" t="s">
        <v>561</v>
      </c>
      <c r="D263" s="40">
        <v>18000</v>
      </c>
      <c r="E263" s="329"/>
    </row>
    <row r="264" spans="1:5" s="190" customFormat="1">
      <c r="A264" s="259">
        <v>10</v>
      </c>
      <c r="B264" s="369"/>
      <c r="C264" s="262" t="s">
        <v>562</v>
      </c>
      <c r="D264" s="40">
        <v>18000</v>
      </c>
      <c r="E264" s="329"/>
    </row>
    <row r="265" spans="1:5" s="190" customFormat="1">
      <c r="A265" s="247">
        <v>11</v>
      </c>
      <c r="B265" s="369"/>
      <c r="C265" s="262" t="s">
        <v>563</v>
      </c>
      <c r="D265" s="40">
        <v>22000</v>
      </c>
      <c r="E265" s="329"/>
    </row>
    <row r="266" spans="1:5" s="190" customFormat="1">
      <c r="A266" s="247">
        <v>12</v>
      </c>
      <c r="B266" s="369"/>
      <c r="C266" s="262" t="s">
        <v>564</v>
      </c>
      <c r="D266" s="40">
        <v>22000</v>
      </c>
      <c r="E266" s="329"/>
    </row>
    <row r="267" spans="1:5" s="190" customFormat="1">
      <c r="A267" s="259">
        <v>13</v>
      </c>
      <c r="B267" s="369"/>
      <c r="C267" s="262" t="s">
        <v>565</v>
      </c>
      <c r="D267" s="40">
        <v>22000</v>
      </c>
      <c r="E267" s="329"/>
    </row>
    <row r="268" spans="1:5" s="190" customFormat="1">
      <c r="A268" s="247">
        <v>14</v>
      </c>
      <c r="B268" s="369"/>
      <c r="C268" s="262" t="s">
        <v>566</v>
      </c>
      <c r="D268" s="40">
        <v>22000</v>
      </c>
      <c r="E268" s="329"/>
    </row>
    <row r="269" spans="1:5" s="190" customFormat="1">
      <c r="A269" s="247">
        <v>15</v>
      </c>
      <c r="B269" s="369"/>
      <c r="C269" s="262" t="s">
        <v>567</v>
      </c>
      <c r="D269" s="40">
        <v>22000</v>
      </c>
      <c r="E269" s="330"/>
    </row>
    <row r="270" spans="1:5" s="190" customFormat="1">
      <c r="A270" s="259">
        <v>16</v>
      </c>
      <c r="B270" s="369"/>
      <c r="C270" s="262" t="s">
        <v>568</v>
      </c>
      <c r="D270" s="40">
        <v>17700</v>
      </c>
      <c r="E270" s="329"/>
    </row>
    <row r="271" spans="1:5" s="190" customFormat="1">
      <c r="A271" s="247">
        <v>17</v>
      </c>
      <c r="B271" s="369"/>
      <c r="C271" s="262" t="s">
        <v>569</v>
      </c>
      <c r="D271" s="40">
        <v>17700</v>
      </c>
      <c r="E271" s="329"/>
    </row>
    <row r="272" spans="1:5" s="190" customFormat="1">
      <c r="A272" s="247">
        <v>18</v>
      </c>
      <c r="B272" s="369"/>
      <c r="C272" s="262" t="s">
        <v>570</v>
      </c>
      <c r="D272" s="40">
        <v>17700</v>
      </c>
      <c r="E272" s="329"/>
    </row>
    <row r="273" spans="1:5" s="190" customFormat="1">
      <c r="A273" s="259">
        <v>19</v>
      </c>
      <c r="B273" s="369"/>
      <c r="C273" s="262" t="s">
        <v>571</v>
      </c>
      <c r="D273" s="40">
        <v>17700</v>
      </c>
      <c r="E273" s="329"/>
    </row>
    <row r="274" spans="1:5" s="190" customFormat="1">
      <c r="A274" s="247">
        <v>20</v>
      </c>
      <c r="B274" s="369"/>
      <c r="C274" s="262" t="s">
        <v>572</v>
      </c>
      <c r="D274" s="40">
        <v>17700</v>
      </c>
      <c r="E274" s="329"/>
    </row>
    <row r="275" spans="1:5" s="190" customFormat="1">
      <c r="A275" s="247">
        <v>21</v>
      </c>
      <c r="B275" s="369"/>
      <c r="C275" s="262" t="s">
        <v>573</v>
      </c>
      <c r="D275" s="40">
        <v>17700</v>
      </c>
      <c r="E275" s="329"/>
    </row>
    <row r="276" spans="1:5" s="190" customFormat="1">
      <c r="A276" s="259">
        <v>22</v>
      </c>
      <c r="B276" s="369"/>
      <c r="C276" s="262" t="s">
        <v>574</v>
      </c>
      <c r="D276" s="40">
        <v>17700</v>
      </c>
      <c r="E276" s="329"/>
    </row>
    <row r="277" spans="1:5" s="190" customFormat="1">
      <c r="A277" s="247">
        <v>23</v>
      </c>
      <c r="B277" s="369"/>
      <c r="C277" s="262" t="s">
        <v>575</v>
      </c>
      <c r="D277" s="40">
        <v>17700</v>
      </c>
      <c r="E277" s="329"/>
    </row>
    <row r="278" spans="1:5" s="190" customFormat="1">
      <c r="A278" s="247">
        <v>24</v>
      </c>
      <c r="B278" s="369"/>
      <c r="C278" s="262" t="s">
        <v>576</v>
      </c>
      <c r="D278" s="40">
        <v>17700</v>
      </c>
      <c r="E278" s="329"/>
    </row>
    <row r="279" spans="1:5" s="190" customFormat="1">
      <c r="A279" s="259">
        <v>25</v>
      </c>
      <c r="B279" s="369"/>
      <c r="C279" s="262" t="s">
        <v>577</v>
      </c>
      <c r="D279" s="40">
        <v>17700</v>
      </c>
      <c r="E279" s="329"/>
    </row>
    <row r="280" spans="1:5" s="190" customFormat="1">
      <c r="A280" s="247">
        <v>26</v>
      </c>
      <c r="B280" s="369"/>
      <c r="C280" s="262" t="s">
        <v>578</v>
      </c>
      <c r="D280" s="40">
        <v>17700</v>
      </c>
      <c r="E280" s="329"/>
    </row>
    <row r="281" spans="1:5" s="190" customFormat="1">
      <c r="A281" s="247">
        <v>27</v>
      </c>
      <c r="B281" s="369"/>
      <c r="C281" s="262" t="s">
        <v>579</v>
      </c>
      <c r="D281" s="40">
        <v>17700</v>
      </c>
      <c r="E281" s="329"/>
    </row>
    <row r="282" spans="1:5" s="190" customFormat="1">
      <c r="A282" s="259">
        <v>28</v>
      </c>
      <c r="B282" s="369"/>
      <c r="C282" s="262" t="s">
        <v>580</v>
      </c>
      <c r="D282" s="40">
        <v>17700</v>
      </c>
      <c r="E282" s="329"/>
    </row>
    <row r="283" spans="1:5" s="190" customFormat="1">
      <c r="A283" s="247">
        <v>29</v>
      </c>
      <c r="B283" s="369"/>
      <c r="C283" s="262" t="s">
        <v>581</v>
      </c>
      <c r="D283" s="40">
        <v>17700</v>
      </c>
      <c r="E283" s="329"/>
    </row>
    <row r="284" spans="1:5" s="190" customFormat="1">
      <c r="A284" s="247">
        <v>30</v>
      </c>
      <c r="B284" s="369"/>
      <c r="C284" s="262" t="s">
        <v>582</v>
      </c>
      <c r="D284" s="40">
        <v>17700</v>
      </c>
      <c r="E284" s="329"/>
    </row>
    <row r="285" spans="1:5" s="190" customFormat="1">
      <c r="A285" s="259">
        <v>31</v>
      </c>
      <c r="B285" s="369"/>
      <c r="C285" s="262" t="s">
        <v>583</v>
      </c>
      <c r="D285" s="40">
        <v>17700</v>
      </c>
      <c r="E285" s="329"/>
    </row>
    <row r="286" spans="1:5" s="190" customFormat="1">
      <c r="A286" s="247">
        <v>32</v>
      </c>
      <c r="B286" s="369"/>
      <c r="C286" s="262" t="s">
        <v>584</v>
      </c>
      <c r="D286" s="40">
        <v>14000</v>
      </c>
      <c r="E286" s="329"/>
    </row>
    <row r="287" spans="1:5" s="190" customFormat="1">
      <c r="A287" s="259">
        <v>33</v>
      </c>
      <c r="B287" s="369"/>
      <c r="C287" s="262" t="s">
        <v>585</v>
      </c>
      <c r="D287" s="40">
        <v>14000</v>
      </c>
      <c r="E287" s="329"/>
    </row>
    <row r="288" spans="1:5" s="190" customFormat="1">
      <c r="A288" s="247">
        <v>34</v>
      </c>
      <c r="B288" s="369"/>
      <c r="C288" s="262" t="s">
        <v>586</v>
      </c>
      <c r="D288" s="40">
        <v>14000</v>
      </c>
      <c r="E288" s="329"/>
    </row>
    <row r="289" spans="1:5" s="190" customFormat="1">
      <c r="A289" s="259">
        <v>35</v>
      </c>
      <c r="B289" s="369"/>
      <c r="C289" s="262" t="s">
        <v>587</v>
      </c>
      <c r="D289" s="40">
        <v>14000</v>
      </c>
      <c r="E289" s="329"/>
    </row>
    <row r="290" spans="1:5" s="190" customFormat="1">
      <c r="A290" s="247">
        <v>36</v>
      </c>
      <c r="B290" s="369"/>
      <c r="C290" s="262" t="s">
        <v>588</v>
      </c>
      <c r="D290" s="40">
        <v>14000</v>
      </c>
      <c r="E290" s="329"/>
    </row>
    <row r="291" spans="1:5" s="190" customFormat="1">
      <c r="A291" s="259">
        <v>37</v>
      </c>
      <c r="B291" s="369"/>
      <c r="C291" s="262" t="s">
        <v>589</v>
      </c>
      <c r="D291" s="40">
        <v>14000</v>
      </c>
      <c r="E291" s="329"/>
    </row>
    <row r="292" spans="1:5" s="190" customFormat="1">
      <c r="A292" s="247">
        <v>38</v>
      </c>
      <c r="B292" s="369"/>
      <c r="C292" s="262" t="s">
        <v>590</v>
      </c>
      <c r="D292" s="40">
        <v>14000</v>
      </c>
      <c r="E292" s="329"/>
    </row>
    <row r="293" spans="1:5" s="190" customFormat="1">
      <c r="A293" s="259">
        <v>39</v>
      </c>
      <c r="B293" s="369"/>
      <c r="C293" s="262" t="s">
        <v>591</v>
      </c>
      <c r="D293" s="40">
        <v>14000</v>
      </c>
      <c r="E293" s="329"/>
    </row>
    <row r="294" spans="1:5" s="190" customFormat="1">
      <c r="A294" s="247">
        <v>40</v>
      </c>
      <c r="B294" s="370"/>
      <c r="C294" s="262" t="s">
        <v>592</v>
      </c>
      <c r="D294" s="331">
        <v>14000</v>
      </c>
      <c r="E294" s="329"/>
    </row>
    <row r="295" spans="1:5" s="190" customFormat="1">
      <c r="A295" s="247"/>
      <c r="B295" s="252"/>
      <c r="C295" s="332" t="s">
        <v>492</v>
      </c>
      <c r="D295" s="68">
        <f t="shared" ref="D295" si="12">SUM(D296:D299)</f>
        <v>824057</v>
      </c>
      <c r="E295" s="333"/>
    </row>
    <row r="296" spans="1:5" s="190" customFormat="1">
      <c r="A296" s="247">
        <v>1</v>
      </c>
      <c r="B296" s="371" t="s">
        <v>375</v>
      </c>
      <c r="C296" s="262" t="s">
        <v>593</v>
      </c>
      <c r="D296" s="334">
        <v>136624</v>
      </c>
      <c r="E296" s="256"/>
    </row>
    <row r="297" spans="1:5" s="190" customFormat="1">
      <c r="A297" s="247">
        <v>2</v>
      </c>
      <c r="B297" s="369"/>
      <c r="C297" s="262" t="s">
        <v>594</v>
      </c>
      <c r="D297" s="67">
        <v>117984</v>
      </c>
      <c r="E297" s="256"/>
    </row>
    <row r="298" spans="1:5" s="190" customFormat="1">
      <c r="A298" s="247">
        <v>3</v>
      </c>
      <c r="B298" s="369"/>
      <c r="C298" s="262" t="s">
        <v>595</v>
      </c>
      <c r="D298" s="67">
        <v>125865</v>
      </c>
      <c r="E298" s="256"/>
    </row>
    <row r="299" spans="1:5" s="190" customFormat="1" ht="37.5">
      <c r="A299" s="247">
        <v>4</v>
      </c>
      <c r="B299" s="370"/>
      <c r="C299" s="262" t="s">
        <v>596</v>
      </c>
      <c r="D299" s="67">
        <v>443584</v>
      </c>
      <c r="E299" s="256"/>
    </row>
    <row r="300" spans="1:5">
      <c r="A300" s="271"/>
      <c r="B300" s="242"/>
      <c r="C300" s="272" t="s">
        <v>597</v>
      </c>
      <c r="D300" s="244">
        <f>SUM(D301:D304)</f>
        <v>412836</v>
      </c>
      <c r="E300" s="266"/>
    </row>
    <row r="301" spans="1:5" ht="37.5">
      <c r="A301" s="259">
        <v>1</v>
      </c>
      <c r="B301" s="369" t="s">
        <v>483</v>
      </c>
      <c r="C301" s="262" t="s">
        <v>598</v>
      </c>
      <c r="D301" s="249">
        <v>111037</v>
      </c>
      <c r="E301" s="270"/>
    </row>
    <row r="302" spans="1:5" ht="37.5">
      <c r="A302" s="259">
        <v>2</v>
      </c>
      <c r="B302" s="369"/>
      <c r="C302" s="262" t="s">
        <v>599</v>
      </c>
      <c r="D302" s="249">
        <v>175957</v>
      </c>
      <c r="E302" s="270"/>
    </row>
    <row r="303" spans="1:5" ht="37.5">
      <c r="A303" s="259">
        <v>3</v>
      </c>
      <c r="B303" s="369"/>
      <c r="C303" s="262" t="s">
        <v>600</v>
      </c>
      <c r="D303" s="249">
        <v>62591</v>
      </c>
      <c r="E303" s="270"/>
    </row>
    <row r="304" spans="1:5" ht="37.5">
      <c r="A304" s="259">
        <v>4</v>
      </c>
      <c r="B304" s="369"/>
      <c r="C304" s="262" t="s">
        <v>601</v>
      </c>
      <c r="D304" s="249">
        <v>63251</v>
      </c>
      <c r="E304" s="270"/>
    </row>
    <row r="305" spans="1:5" s="189" customFormat="1">
      <c r="A305" s="335"/>
      <c r="B305" s="55"/>
      <c r="C305" s="336" t="s">
        <v>482</v>
      </c>
      <c r="D305" s="244">
        <f>D306</f>
        <v>370000</v>
      </c>
      <c r="E305" s="335"/>
    </row>
    <row r="306" spans="1:5" ht="112.5">
      <c r="A306" s="264">
        <v>1</v>
      </c>
      <c r="B306" s="75" t="s">
        <v>483</v>
      </c>
      <c r="C306" s="337" t="s">
        <v>602</v>
      </c>
      <c r="D306" s="249">
        <v>370000</v>
      </c>
      <c r="E306" s="270"/>
    </row>
    <row r="307" spans="1:5" s="189" customFormat="1">
      <c r="A307" s="335"/>
      <c r="B307" s="55"/>
      <c r="C307" s="336" t="s">
        <v>485</v>
      </c>
      <c r="D307" s="244">
        <f>SUM(D308:D308)</f>
        <v>212168</v>
      </c>
      <c r="E307" s="335"/>
    </row>
    <row r="308" spans="1:5" ht="112.5">
      <c r="A308" s="259">
        <v>4</v>
      </c>
      <c r="B308" s="338" t="s">
        <v>483</v>
      </c>
      <c r="C308" s="291" t="s">
        <v>603</v>
      </c>
      <c r="D308" s="249">
        <v>212168</v>
      </c>
      <c r="E308" s="270"/>
    </row>
    <row r="309" spans="1:5" s="193" customFormat="1">
      <c r="A309" s="253"/>
      <c r="B309" s="312"/>
      <c r="C309" s="339" t="s">
        <v>604</v>
      </c>
      <c r="D309" s="244">
        <f>SUM(D310:D325)</f>
        <v>323240</v>
      </c>
      <c r="E309" s="245"/>
    </row>
    <row r="310" spans="1:5" ht="37.5">
      <c r="A310" s="259">
        <v>1</v>
      </c>
      <c r="B310" s="366" t="s">
        <v>483</v>
      </c>
      <c r="C310" s="291" t="s">
        <v>638</v>
      </c>
      <c r="D310" s="263">
        <v>21613</v>
      </c>
      <c r="E310" s="264"/>
    </row>
    <row r="311" spans="1:5" ht="37.5">
      <c r="A311" s="259">
        <v>2</v>
      </c>
      <c r="B311" s="367"/>
      <c r="C311" s="291" t="s">
        <v>639</v>
      </c>
      <c r="D311" s="263">
        <v>24276</v>
      </c>
      <c r="E311" s="264"/>
    </row>
    <row r="312" spans="1:5" ht="37.5">
      <c r="A312" s="259">
        <v>3</v>
      </c>
      <c r="B312" s="367"/>
      <c r="C312" s="291" t="s">
        <v>640</v>
      </c>
      <c r="D312" s="263">
        <v>24324</v>
      </c>
      <c r="E312" s="264"/>
    </row>
    <row r="313" spans="1:5" ht="37.5">
      <c r="A313" s="259">
        <v>4</v>
      </c>
      <c r="B313" s="367"/>
      <c r="C313" s="291" t="s">
        <v>641</v>
      </c>
      <c r="D313" s="263">
        <v>21485</v>
      </c>
      <c r="E313" s="264"/>
    </row>
    <row r="314" spans="1:5" ht="37.5">
      <c r="A314" s="259">
        <v>5</v>
      </c>
      <c r="B314" s="367"/>
      <c r="C314" s="291" t="s">
        <v>642</v>
      </c>
      <c r="D314" s="263">
        <v>29533</v>
      </c>
      <c r="E314" s="264"/>
    </row>
    <row r="315" spans="1:5" ht="37.5">
      <c r="A315" s="259">
        <v>6</v>
      </c>
      <c r="B315" s="367"/>
      <c r="C315" s="291" t="s">
        <v>643</v>
      </c>
      <c r="D315" s="263">
        <v>21523</v>
      </c>
      <c r="E315" s="264"/>
    </row>
    <row r="316" spans="1:5" ht="37.5">
      <c r="A316" s="259">
        <v>7</v>
      </c>
      <c r="B316" s="367"/>
      <c r="C316" s="291" t="s">
        <v>644</v>
      </c>
      <c r="D316" s="263">
        <v>22682</v>
      </c>
      <c r="E316" s="264"/>
    </row>
    <row r="317" spans="1:5" ht="37.5">
      <c r="A317" s="259">
        <v>8</v>
      </c>
      <c r="B317" s="367"/>
      <c r="C317" s="291" t="s">
        <v>645</v>
      </c>
      <c r="D317" s="263">
        <v>20251</v>
      </c>
      <c r="E317" s="264"/>
    </row>
    <row r="318" spans="1:5" ht="37.5">
      <c r="A318" s="259">
        <v>9</v>
      </c>
      <c r="B318" s="367"/>
      <c r="C318" s="291" t="s">
        <v>646</v>
      </c>
      <c r="D318" s="263">
        <v>19953</v>
      </c>
      <c r="E318" s="264"/>
    </row>
    <row r="319" spans="1:5" ht="37.5">
      <c r="A319" s="259">
        <v>10</v>
      </c>
      <c r="B319" s="367"/>
      <c r="C319" s="291" t="s">
        <v>647</v>
      </c>
      <c r="D319" s="263">
        <v>19953</v>
      </c>
      <c r="E319" s="264"/>
    </row>
    <row r="320" spans="1:5" ht="37.5">
      <c r="A320" s="259">
        <v>11</v>
      </c>
      <c r="B320" s="367"/>
      <c r="C320" s="291" t="s">
        <v>648</v>
      </c>
      <c r="D320" s="263">
        <v>19953</v>
      </c>
      <c r="E320" s="264"/>
    </row>
    <row r="321" spans="1:5" ht="37.5">
      <c r="A321" s="259">
        <v>12</v>
      </c>
      <c r="B321" s="367"/>
      <c r="C321" s="291" t="s">
        <v>605</v>
      </c>
      <c r="D321" s="249">
        <v>14294</v>
      </c>
      <c r="E321" s="264"/>
    </row>
    <row r="322" spans="1:5" ht="37.5">
      <c r="A322" s="259">
        <v>13</v>
      </c>
      <c r="B322" s="367"/>
      <c r="C322" s="291" t="s">
        <v>606</v>
      </c>
      <c r="D322" s="263">
        <v>14110</v>
      </c>
      <c r="E322" s="264"/>
    </row>
    <row r="323" spans="1:5" ht="37.5">
      <c r="A323" s="259">
        <v>14</v>
      </c>
      <c r="B323" s="367"/>
      <c r="C323" s="291" t="s">
        <v>607</v>
      </c>
      <c r="D323" s="249">
        <v>14555</v>
      </c>
      <c r="E323" s="264"/>
    </row>
    <row r="324" spans="1:5" ht="37.5">
      <c r="A324" s="259">
        <v>15</v>
      </c>
      <c r="B324" s="367"/>
      <c r="C324" s="291" t="s">
        <v>608</v>
      </c>
      <c r="D324" s="263">
        <v>20180</v>
      </c>
      <c r="E324" s="264"/>
    </row>
    <row r="325" spans="1:5" ht="37.5">
      <c r="A325" s="259">
        <v>16</v>
      </c>
      <c r="B325" s="367"/>
      <c r="C325" s="291" t="s">
        <v>609</v>
      </c>
      <c r="D325" s="249">
        <v>14555</v>
      </c>
      <c r="E325" s="264"/>
    </row>
    <row r="326" spans="1:5" s="190" customFormat="1">
      <c r="A326" s="271"/>
      <c r="B326" s="242"/>
      <c r="C326" s="272" t="s">
        <v>610</v>
      </c>
      <c r="D326" s="244">
        <f>SUM(D327:D332)</f>
        <v>328725</v>
      </c>
      <c r="E326" s="245"/>
    </row>
    <row r="327" spans="1:5" s="181" customFormat="1">
      <c r="A327" s="259">
        <v>1</v>
      </c>
      <c r="B327" s="366" t="s">
        <v>483</v>
      </c>
      <c r="C327" s="248" t="s">
        <v>611</v>
      </c>
      <c r="D327" s="263">
        <v>128986</v>
      </c>
      <c r="E327" s="264"/>
    </row>
    <row r="328" spans="1:5" s="181" customFormat="1">
      <c r="A328" s="259">
        <v>2</v>
      </c>
      <c r="B328" s="367"/>
      <c r="C328" s="248" t="s">
        <v>612</v>
      </c>
      <c r="D328" s="249">
        <v>32029</v>
      </c>
      <c r="E328" s="264"/>
    </row>
    <row r="329" spans="1:5" s="181" customFormat="1">
      <c r="A329" s="259">
        <v>3</v>
      </c>
      <c r="B329" s="367"/>
      <c r="C329" s="248" t="s">
        <v>613</v>
      </c>
      <c r="D329" s="249">
        <v>30566</v>
      </c>
      <c r="E329" s="264"/>
    </row>
    <row r="330" spans="1:5" s="181" customFormat="1">
      <c r="A330" s="259">
        <v>4</v>
      </c>
      <c r="B330" s="367"/>
      <c r="C330" s="248" t="s">
        <v>614</v>
      </c>
      <c r="D330" s="249">
        <v>27597</v>
      </c>
      <c r="E330" s="264"/>
    </row>
    <row r="331" spans="1:5" s="181" customFormat="1">
      <c r="A331" s="259">
        <v>5</v>
      </c>
      <c r="B331" s="367"/>
      <c r="C331" s="248" t="s">
        <v>615</v>
      </c>
      <c r="D331" s="249">
        <v>65463</v>
      </c>
      <c r="E331" s="264"/>
    </row>
    <row r="332" spans="1:5" s="181" customFormat="1">
      <c r="A332" s="259">
        <v>6</v>
      </c>
      <c r="B332" s="365"/>
      <c r="C332" s="248" t="s">
        <v>616</v>
      </c>
      <c r="D332" s="249">
        <v>44084</v>
      </c>
      <c r="E332" s="264"/>
    </row>
    <row r="333" spans="1:5" s="190" customFormat="1">
      <c r="A333" s="271"/>
      <c r="B333" s="242"/>
      <c r="C333" s="272" t="s">
        <v>534</v>
      </c>
      <c r="D333" s="244">
        <f>SUM(D334:D334)</f>
        <v>67063</v>
      </c>
      <c r="E333" s="245"/>
    </row>
    <row r="334" spans="1:5" s="190" customFormat="1">
      <c r="A334" s="259"/>
      <c r="B334" s="262"/>
      <c r="C334" s="283" t="s">
        <v>521</v>
      </c>
      <c r="D334" s="297">
        <f>SUM(D335:D340)</f>
        <v>67063</v>
      </c>
      <c r="E334" s="264"/>
    </row>
    <row r="335" spans="1:5" s="190" customFormat="1" ht="37.5">
      <c r="A335" s="247">
        <v>1</v>
      </c>
      <c r="B335" s="372" t="s">
        <v>370</v>
      </c>
      <c r="C335" s="248" t="s">
        <v>617</v>
      </c>
      <c r="D335" s="249">
        <v>27425</v>
      </c>
      <c r="E335" s="340"/>
    </row>
    <row r="336" spans="1:5" s="190" customFormat="1">
      <c r="A336" s="247">
        <v>2</v>
      </c>
      <c r="B336" s="373"/>
      <c r="C336" s="248" t="s">
        <v>618</v>
      </c>
      <c r="D336" s="249">
        <v>30000</v>
      </c>
      <c r="E336" s="340"/>
    </row>
    <row r="337" spans="1:5" s="190" customFormat="1" ht="37.5">
      <c r="A337" s="247">
        <v>3</v>
      </c>
      <c r="B337" s="373"/>
      <c r="C337" s="248" t="s">
        <v>619</v>
      </c>
      <c r="D337" s="71">
        <v>2365</v>
      </c>
      <c r="E337" s="341"/>
    </row>
    <row r="338" spans="1:5" s="190" customFormat="1" ht="37.5">
      <c r="A338" s="247">
        <v>4</v>
      </c>
      <c r="B338" s="373"/>
      <c r="C338" s="248" t="s">
        <v>620</v>
      </c>
      <c r="D338" s="71">
        <v>2365</v>
      </c>
      <c r="E338" s="341"/>
    </row>
    <row r="339" spans="1:5" s="190" customFormat="1" ht="37.5">
      <c r="A339" s="247">
        <v>5</v>
      </c>
      <c r="B339" s="373"/>
      <c r="C339" s="248" t="s">
        <v>621</v>
      </c>
      <c r="D339" s="71">
        <v>2454</v>
      </c>
      <c r="E339" s="341"/>
    </row>
    <row r="340" spans="1:5" s="190" customFormat="1" ht="37.5">
      <c r="A340" s="247">
        <v>6</v>
      </c>
      <c r="B340" s="374"/>
      <c r="C340" s="248" t="s">
        <v>622</v>
      </c>
      <c r="D340" s="71">
        <v>2454</v>
      </c>
      <c r="E340" s="341"/>
    </row>
    <row r="341" spans="1:5">
      <c r="A341" s="350" t="s">
        <v>6</v>
      </c>
      <c r="B341" s="351"/>
      <c r="C341" s="352"/>
      <c r="D341" s="20">
        <f>D7-D36</f>
        <v>0</v>
      </c>
      <c r="E341" s="198"/>
    </row>
  </sheetData>
  <mergeCells count="44">
    <mergeCell ref="B192:B200"/>
    <mergeCell ref="B296:B299"/>
    <mergeCell ref="B301:B304"/>
    <mergeCell ref="B310:B325"/>
    <mergeCell ref="B327:B332"/>
    <mergeCell ref="B335:B340"/>
    <mergeCell ref="A341:C341"/>
    <mergeCell ref="B203:B207"/>
    <mergeCell ref="B209:B211"/>
    <mergeCell ref="B218:B228"/>
    <mergeCell ref="B242:B245"/>
    <mergeCell ref="B250:B252"/>
    <mergeCell ref="B255:B294"/>
    <mergeCell ref="B174:B175"/>
    <mergeCell ref="B178:B181"/>
    <mergeCell ref="B183:B185"/>
    <mergeCell ref="B131:B134"/>
    <mergeCell ref="B138:B139"/>
    <mergeCell ref="B143:B154"/>
    <mergeCell ref="B156:B164"/>
    <mergeCell ref="B167:B170"/>
    <mergeCell ref="B101:B104"/>
    <mergeCell ref="B106:B114"/>
    <mergeCell ref="B116:B120"/>
    <mergeCell ref="B59:B61"/>
    <mergeCell ref="B75:B77"/>
    <mergeCell ref="B79:B99"/>
    <mergeCell ref="B63:B73"/>
    <mergeCell ref="B124:B126"/>
    <mergeCell ref="B128:B129"/>
    <mergeCell ref="A3:E3"/>
    <mergeCell ref="A5:A6"/>
    <mergeCell ref="B5:B6"/>
    <mergeCell ref="C5:C6"/>
    <mergeCell ref="D5:D6"/>
    <mergeCell ref="E5:E6"/>
    <mergeCell ref="B32:B34"/>
    <mergeCell ref="A36:C36"/>
    <mergeCell ref="A37:C37"/>
    <mergeCell ref="A7:C7"/>
    <mergeCell ref="B8:B16"/>
    <mergeCell ref="B19:B21"/>
    <mergeCell ref="B23:B24"/>
    <mergeCell ref="B25:B30"/>
  </mergeCells>
  <pageMargins left="0.43307086614173229" right="0.43307086614173229" top="0.62992125984251968" bottom="0.47244094488188981" header="0.31496062992125984" footer="0.31496062992125984"/>
  <pageSetup paperSize="9" scale="60" fitToHeight="0"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EF900-88A3-46D1-9B3C-2EFB9563A25B}">
  <sheetPr>
    <tabColor theme="0"/>
    <pageSetUpPr fitToPage="1"/>
  </sheetPr>
  <dimension ref="A1:F341"/>
  <sheetViews>
    <sheetView tabSelected="1" showWhiteSpace="0" view="pageBreakPreview" zoomScaleNormal="98" zoomScaleSheetLayoutView="100" zoomScalePageLayoutView="70" workbookViewId="0">
      <selection activeCell="A5" sqref="A5:A6"/>
    </sheetView>
  </sheetViews>
  <sheetFormatPr defaultColWidth="9.140625" defaultRowHeight="18.75"/>
  <cols>
    <col min="1" max="1" width="4.7109375" style="23" customWidth="1"/>
    <col min="2" max="2" width="27" style="23" customWidth="1"/>
    <col min="3" max="3" width="127" style="80" customWidth="1"/>
    <col min="4" max="4" width="20.5703125" style="21" customWidth="1"/>
    <col min="5" max="5" width="44.42578125" style="24" customWidth="1"/>
    <col min="6" max="16384" width="9.140625" style="4"/>
  </cols>
  <sheetData>
    <row r="1" spans="1:5">
      <c r="C1" s="23"/>
      <c r="E1" s="72" t="s">
        <v>224</v>
      </c>
    </row>
    <row r="2" spans="1:5">
      <c r="E2" s="72"/>
    </row>
    <row r="3" spans="1:5">
      <c r="A3" s="346" t="s">
        <v>225</v>
      </c>
      <c r="B3" s="346"/>
      <c r="C3" s="346"/>
      <c r="D3" s="346"/>
      <c r="E3" s="346"/>
    </row>
    <row r="4" spans="1:5">
      <c r="B4" s="18"/>
      <c r="C4" s="81"/>
      <c r="D4" s="19"/>
      <c r="E4" s="22"/>
    </row>
    <row r="5" spans="1:5" s="1" customFormat="1">
      <c r="A5" s="347" t="s">
        <v>0</v>
      </c>
      <c r="B5" s="347" t="s">
        <v>1</v>
      </c>
      <c r="C5" s="347" t="s">
        <v>694</v>
      </c>
      <c r="D5" s="348" t="s">
        <v>263</v>
      </c>
      <c r="E5" s="347" t="s">
        <v>2</v>
      </c>
    </row>
    <row r="6" spans="1:5" s="1" customFormat="1" ht="31.5" customHeight="1">
      <c r="A6" s="347"/>
      <c r="B6" s="347"/>
      <c r="C6" s="347"/>
      <c r="D6" s="348"/>
      <c r="E6" s="347"/>
    </row>
    <row r="7" spans="1:5" s="2" customFormat="1">
      <c r="A7" s="356" t="s">
        <v>3</v>
      </c>
      <c r="B7" s="356"/>
      <c r="C7" s="356"/>
      <c r="D7" s="20">
        <f>SUM(D8:D17)</f>
        <v>32344060</v>
      </c>
      <c r="E7" s="105"/>
    </row>
    <row r="8" spans="1:5" s="2" customFormat="1">
      <c r="A8" s="29">
        <v>1</v>
      </c>
      <c r="B8" s="378" t="s">
        <v>10</v>
      </c>
      <c r="C8" s="82" t="s">
        <v>13</v>
      </c>
      <c r="D8" s="25">
        <v>5202142</v>
      </c>
      <c r="E8" s="106"/>
    </row>
    <row r="9" spans="1:5" s="2" customFormat="1">
      <c r="A9" s="29">
        <v>2</v>
      </c>
      <c r="B9" s="378"/>
      <c r="C9" s="82" t="s">
        <v>21</v>
      </c>
      <c r="D9" s="25">
        <f>11592077-3753-1806412</f>
        <v>9781912</v>
      </c>
      <c r="E9" s="106"/>
    </row>
    <row r="10" spans="1:5" s="2" customFormat="1" ht="93.75">
      <c r="A10" s="29">
        <v>3</v>
      </c>
      <c r="B10" s="378"/>
      <c r="C10" s="82" t="s">
        <v>302</v>
      </c>
      <c r="D10" s="25">
        <v>10649177</v>
      </c>
      <c r="E10" s="106"/>
    </row>
    <row r="11" spans="1:5" s="2" customFormat="1" ht="37.5">
      <c r="A11" s="29">
        <v>4</v>
      </c>
      <c r="B11" s="378"/>
      <c r="C11" s="82" t="s">
        <v>297</v>
      </c>
      <c r="D11" s="25">
        <v>1200000</v>
      </c>
      <c r="E11" s="106"/>
    </row>
    <row r="12" spans="1:5" s="2" customFormat="1" ht="38.25" customHeight="1">
      <c r="A12" s="29">
        <v>5</v>
      </c>
      <c r="B12" s="378"/>
      <c r="C12" s="82" t="s">
        <v>341</v>
      </c>
      <c r="D12" s="25">
        <v>36600</v>
      </c>
      <c r="E12" s="106"/>
    </row>
    <row r="13" spans="1:5" s="2" customFormat="1" ht="37.5">
      <c r="A13" s="29">
        <v>6</v>
      </c>
      <c r="B13" s="378"/>
      <c r="C13" s="82" t="s">
        <v>256</v>
      </c>
      <c r="D13" s="25">
        <v>1548000</v>
      </c>
      <c r="E13" s="106"/>
    </row>
    <row r="14" spans="1:5" s="2" customFormat="1" ht="75">
      <c r="A14" s="29">
        <v>7</v>
      </c>
      <c r="B14" s="378"/>
      <c r="C14" s="82" t="s">
        <v>257</v>
      </c>
      <c r="D14" s="25">
        <f>66+4914+720+66+521+47179</f>
        <v>53466</v>
      </c>
      <c r="E14" s="106"/>
    </row>
    <row r="15" spans="1:5" s="2" customFormat="1">
      <c r="A15" s="29">
        <v>8</v>
      </c>
      <c r="B15" s="378"/>
      <c r="C15" s="82" t="s">
        <v>211</v>
      </c>
      <c r="D15" s="25">
        <v>10492</v>
      </c>
      <c r="E15" s="106"/>
    </row>
    <row r="16" spans="1:5" s="2" customFormat="1" ht="37.5">
      <c r="A16" s="29">
        <v>9</v>
      </c>
      <c r="B16" s="378"/>
      <c r="C16" s="82" t="s">
        <v>258</v>
      </c>
      <c r="D16" s="25">
        <v>18331</v>
      </c>
      <c r="E16" s="106"/>
    </row>
    <row r="17" spans="1:5" s="2" customFormat="1">
      <c r="A17" s="32"/>
      <c r="B17" s="32"/>
      <c r="C17" s="32" t="s">
        <v>19</v>
      </c>
      <c r="D17" s="17">
        <f>SUM(D18:D35)</f>
        <v>3843940</v>
      </c>
      <c r="E17" s="107"/>
    </row>
    <row r="18" spans="1:5" s="2" customFormat="1" ht="37.5">
      <c r="A18" s="37">
        <v>1</v>
      </c>
      <c r="B18" s="29" t="s">
        <v>10</v>
      </c>
      <c r="C18" s="83" t="s">
        <v>22</v>
      </c>
      <c r="D18" s="31">
        <v>1780040</v>
      </c>
      <c r="E18" s="106"/>
    </row>
    <row r="19" spans="1:5" s="2" customFormat="1" ht="37.5">
      <c r="A19" s="37">
        <v>2</v>
      </c>
      <c r="B19" s="378" t="s">
        <v>30</v>
      </c>
      <c r="C19" s="83" t="s">
        <v>31</v>
      </c>
      <c r="D19" s="28">
        <v>3</v>
      </c>
      <c r="E19" s="106"/>
    </row>
    <row r="20" spans="1:5" s="2" customFormat="1">
      <c r="A20" s="37">
        <v>3</v>
      </c>
      <c r="B20" s="378"/>
      <c r="C20" s="83" t="s">
        <v>212</v>
      </c>
      <c r="D20" s="28">
        <v>1999</v>
      </c>
      <c r="E20" s="108"/>
    </row>
    <row r="21" spans="1:5" s="2" customFormat="1">
      <c r="A21" s="37">
        <v>4</v>
      </c>
      <c r="B21" s="378"/>
      <c r="C21" s="83" t="s">
        <v>213</v>
      </c>
      <c r="D21" s="28">
        <v>4026</v>
      </c>
      <c r="E21" s="108"/>
    </row>
    <row r="22" spans="1:5" s="60" customFormat="1" ht="37.5">
      <c r="A22" s="37">
        <v>5</v>
      </c>
      <c r="B22" s="37" t="s">
        <v>214</v>
      </c>
      <c r="C22" s="83" t="s">
        <v>185</v>
      </c>
      <c r="D22" s="38">
        <v>28522</v>
      </c>
      <c r="E22" s="109"/>
    </row>
    <row r="23" spans="1:5" s="60" customFormat="1" ht="41.25" customHeight="1">
      <c r="A23" s="37">
        <v>6</v>
      </c>
      <c r="B23" s="362" t="s">
        <v>16</v>
      </c>
      <c r="C23" s="83" t="s">
        <v>215</v>
      </c>
      <c r="D23" s="38">
        <v>700</v>
      </c>
      <c r="E23" s="108"/>
    </row>
    <row r="24" spans="1:5" s="60" customFormat="1" ht="54" customHeight="1">
      <c r="A24" s="37">
        <v>7</v>
      </c>
      <c r="B24" s="362"/>
      <c r="C24" s="83" t="s">
        <v>216</v>
      </c>
      <c r="D24" s="38">
        <v>70000</v>
      </c>
      <c r="E24" s="108"/>
    </row>
    <row r="25" spans="1:5" s="60" customFormat="1">
      <c r="A25" s="37">
        <v>8</v>
      </c>
      <c r="B25" s="362" t="s">
        <v>222</v>
      </c>
      <c r="C25" s="83" t="s">
        <v>217</v>
      </c>
      <c r="D25" s="38">
        <v>60000</v>
      </c>
      <c r="E25" s="108"/>
    </row>
    <row r="26" spans="1:5" s="60" customFormat="1">
      <c r="A26" s="37">
        <v>9</v>
      </c>
      <c r="B26" s="362"/>
      <c r="C26" s="83" t="s">
        <v>218</v>
      </c>
      <c r="D26" s="38">
        <v>10000</v>
      </c>
      <c r="E26" s="108"/>
    </row>
    <row r="27" spans="1:5" s="60" customFormat="1">
      <c r="A27" s="37">
        <v>10</v>
      </c>
      <c r="B27" s="362"/>
      <c r="C27" s="83" t="s">
        <v>219</v>
      </c>
      <c r="D27" s="38">
        <v>466217</v>
      </c>
      <c r="E27" s="110"/>
    </row>
    <row r="28" spans="1:5" s="60" customFormat="1">
      <c r="A28" s="37">
        <v>11</v>
      </c>
      <c r="B28" s="362"/>
      <c r="C28" s="83" t="s">
        <v>220</v>
      </c>
      <c r="D28" s="38">
        <v>574</v>
      </c>
      <c r="E28" s="111"/>
    </row>
    <row r="29" spans="1:5" s="60" customFormat="1">
      <c r="A29" s="37">
        <v>12</v>
      </c>
      <c r="B29" s="362"/>
      <c r="C29" s="83" t="s">
        <v>259</v>
      </c>
      <c r="D29" s="38">
        <v>20000</v>
      </c>
      <c r="E29" s="108"/>
    </row>
    <row r="30" spans="1:5" s="60" customFormat="1" ht="37.5">
      <c r="A30" s="37">
        <v>13</v>
      </c>
      <c r="B30" s="362"/>
      <c r="C30" s="83" t="s">
        <v>221</v>
      </c>
      <c r="D30" s="38">
        <v>30000</v>
      </c>
      <c r="E30" s="111"/>
    </row>
    <row r="31" spans="1:5" s="60" customFormat="1" ht="92.25" customHeight="1">
      <c r="A31" s="37">
        <v>14</v>
      </c>
      <c r="B31" s="37" t="s">
        <v>18</v>
      </c>
      <c r="C31" s="89" t="s">
        <v>260</v>
      </c>
      <c r="D31" s="38">
        <v>16000</v>
      </c>
      <c r="E31" s="111"/>
    </row>
    <row r="32" spans="1:5" s="60" customFormat="1">
      <c r="A32" s="37">
        <v>15</v>
      </c>
      <c r="B32" s="362" t="s">
        <v>24</v>
      </c>
      <c r="C32" s="85" t="s">
        <v>261</v>
      </c>
      <c r="D32" s="38">
        <v>1000000</v>
      </c>
      <c r="E32" s="112"/>
    </row>
    <row r="33" spans="1:5" s="60" customFormat="1" ht="37.5">
      <c r="A33" s="37">
        <v>16</v>
      </c>
      <c r="B33" s="362"/>
      <c r="C33" s="85" t="s">
        <v>223</v>
      </c>
      <c r="D33" s="38">
        <v>18861</v>
      </c>
      <c r="E33" s="113"/>
    </row>
    <row r="34" spans="1:5" s="60" customFormat="1">
      <c r="A34" s="37">
        <v>17</v>
      </c>
      <c r="B34" s="362"/>
      <c r="C34" s="85" t="s">
        <v>239</v>
      </c>
      <c r="D34" s="38">
        <v>18000</v>
      </c>
      <c r="E34" s="113"/>
    </row>
    <row r="35" spans="1:5" ht="56.25">
      <c r="A35" s="37">
        <v>18</v>
      </c>
      <c r="B35" s="37" t="s">
        <v>210</v>
      </c>
      <c r="C35" s="83" t="s">
        <v>209</v>
      </c>
      <c r="D35" s="11">
        <v>318998</v>
      </c>
      <c r="E35" s="109"/>
    </row>
    <row r="36" spans="1:5" s="3" customFormat="1">
      <c r="A36" s="356" t="s">
        <v>4</v>
      </c>
      <c r="B36" s="356"/>
      <c r="C36" s="356"/>
      <c r="D36" s="20">
        <f>D37+D140</f>
        <v>32344060</v>
      </c>
      <c r="E36" s="105"/>
    </row>
    <row r="37" spans="1:5">
      <c r="A37" s="379" t="s">
        <v>5</v>
      </c>
      <c r="B37" s="379"/>
      <c r="C37" s="379"/>
      <c r="D37" s="26">
        <f>D38+D58+D62+D74+D78+D105+D115+D123+D135+D137+D100+D121+D130+D127</f>
        <v>10298212</v>
      </c>
      <c r="E37" s="114"/>
    </row>
    <row r="38" spans="1:5" s="14" customFormat="1">
      <c r="A38" s="10"/>
      <c r="B38" s="27"/>
      <c r="C38" s="12" t="s">
        <v>7</v>
      </c>
      <c r="D38" s="13">
        <f>SUM(D39:D57)</f>
        <v>4670591</v>
      </c>
      <c r="E38" s="115"/>
    </row>
    <row r="39" spans="1:5" s="2" customFormat="1" ht="37.5">
      <c r="A39" s="29">
        <v>1</v>
      </c>
      <c r="B39" s="29" t="s">
        <v>226</v>
      </c>
      <c r="C39" s="82" t="s">
        <v>310</v>
      </c>
      <c r="D39" s="25">
        <f>21220+52840+9528</f>
        <v>83588</v>
      </c>
      <c r="E39" s="106"/>
    </row>
    <row r="40" spans="1:5" s="41" customFormat="1" ht="93.75">
      <c r="A40" s="37">
        <v>2</v>
      </c>
      <c r="B40" s="37" t="s">
        <v>16</v>
      </c>
      <c r="C40" s="89" t="s">
        <v>689</v>
      </c>
      <c r="D40" s="30">
        <v>1032036</v>
      </c>
      <c r="E40" s="106"/>
    </row>
    <row r="41" spans="1:5" s="2" customFormat="1" ht="56.25">
      <c r="A41" s="29">
        <v>3</v>
      </c>
      <c r="B41" s="29" t="s">
        <v>227</v>
      </c>
      <c r="C41" s="82" t="s">
        <v>338</v>
      </c>
      <c r="D41" s="30">
        <f>17373+15990</f>
        <v>33363</v>
      </c>
      <c r="E41" s="106"/>
    </row>
    <row r="42" spans="1:5" s="36" customFormat="1" ht="56.25">
      <c r="A42" s="29">
        <v>4</v>
      </c>
      <c r="B42" s="29" t="s">
        <v>228</v>
      </c>
      <c r="C42" s="82" t="s">
        <v>311</v>
      </c>
      <c r="D42" s="25">
        <v>688</v>
      </c>
      <c r="E42" s="106"/>
    </row>
    <row r="43" spans="1:5" s="41" customFormat="1" ht="37.5">
      <c r="A43" s="29">
        <v>5</v>
      </c>
      <c r="B43" s="37" t="s">
        <v>229</v>
      </c>
      <c r="C43" s="83" t="s">
        <v>312</v>
      </c>
      <c r="D43" s="40">
        <v>5032</v>
      </c>
      <c r="E43" s="106"/>
    </row>
    <row r="44" spans="1:5" s="41" customFormat="1" ht="93.75">
      <c r="A44" s="29">
        <v>6</v>
      </c>
      <c r="B44" s="37" t="s">
        <v>230</v>
      </c>
      <c r="C44" s="83" t="s">
        <v>28</v>
      </c>
      <c r="D44" s="40">
        <v>211840</v>
      </c>
      <c r="E44" s="106"/>
    </row>
    <row r="45" spans="1:5" s="2" customFormat="1" ht="75">
      <c r="A45" s="29">
        <v>7</v>
      </c>
      <c r="B45" s="37" t="s">
        <v>231</v>
      </c>
      <c r="C45" s="83" t="s">
        <v>313</v>
      </c>
      <c r="D45" s="30">
        <v>9063</v>
      </c>
      <c r="E45" s="116"/>
    </row>
    <row r="46" spans="1:5" s="2" customFormat="1" ht="56.25">
      <c r="A46" s="29">
        <v>8</v>
      </c>
      <c r="B46" s="37" t="s">
        <v>12</v>
      </c>
      <c r="C46" s="83" t="s">
        <v>314</v>
      </c>
      <c r="D46" s="30">
        <v>9515</v>
      </c>
      <c r="E46" s="117"/>
    </row>
    <row r="47" spans="1:5" s="2" customFormat="1" ht="102.75" customHeight="1">
      <c r="A47" s="29">
        <v>9</v>
      </c>
      <c r="B47" s="29" t="s">
        <v>222</v>
      </c>
      <c r="C47" s="82" t="s">
        <v>315</v>
      </c>
      <c r="D47" s="25">
        <v>696334</v>
      </c>
      <c r="E47" s="117"/>
    </row>
    <row r="48" spans="1:5" s="36" customFormat="1" ht="75">
      <c r="A48" s="29">
        <v>10</v>
      </c>
      <c r="B48" s="29" t="s">
        <v>232</v>
      </c>
      <c r="C48" s="82" t="s">
        <v>659</v>
      </c>
      <c r="D48" s="25">
        <f>376346+758107</f>
        <v>1134453</v>
      </c>
      <c r="E48" s="117"/>
    </row>
    <row r="49" spans="1:5" s="41" customFormat="1" ht="95.25" customHeight="1">
      <c r="A49" s="37">
        <v>11</v>
      </c>
      <c r="B49" s="37" t="s">
        <v>233</v>
      </c>
      <c r="C49" s="86" t="s">
        <v>316</v>
      </c>
      <c r="D49" s="40">
        <v>600</v>
      </c>
      <c r="E49" s="106"/>
    </row>
    <row r="50" spans="1:5" s="2" customFormat="1" ht="37.5">
      <c r="A50" s="29">
        <v>12</v>
      </c>
      <c r="B50" s="29" t="s">
        <v>166</v>
      </c>
      <c r="C50" s="83" t="s">
        <v>324</v>
      </c>
      <c r="D50" s="25">
        <f>12375+37786</f>
        <v>50161</v>
      </c>
      <c r="E50" s="117"/>
    </row>
    <row r="51" spans="1:5" s="2" customFormat="1" ht="37.5">
      <c r="A51" s="29">
        <v>13</v>
      </c>
      <c r="B51" s="29" t="s">
        <v>234</v>
      </c>
      <c r="C51" s="83" t="s">
        <v>317</v>
      </c>
      <c r="D51" s="25">
        <v>14393</v>
      </c>
      <c r="E51" s="117"/>
    </row>
    <row r="52" spans="1:5" s="2" customFormat="1">
      <c r="A52" s="29">
        <v>14</v>
      </c>
      <c r="B52" s="29" t="s">
        <v>235</v>
      </c>
      <c r="C52" s="83" t="s">
        <v>318</v>
      </c>
      <c r="D52" s="25">
        <v>14184</v>
      </c>
      <c r="E52" s="106"/>
    </row>
    <row r="53" spans="1:5" s="87" customFormat="1" ht="112.5">
      <c r="A53" s="29">
        <v>15</v>
      </c>
      <c r="B53" s="29" t="s">
        <v>236</v>
      </c>
      <c r="C53" s="82" t="s">
        <v>319</v>
      </c>
      <c r="D53" s="25">
        <f>8800+23118+376877</f>
        <v>408795</v>
      </c>
      <c r="E53" s="106"/>
    </row>
    <row r="54" spans="1:5" s="42" customFormat="1" ht="93.75">
      <c r="A54" s="37">
        <v>16</v>
      </c>
      <c r="B54" s="37" t="s">
        <v>237</v>
      </c>
      <c r="C54" s="82" t="s">
        <v>320</v>
      </c>
      <c r="D54" s="25">
        <f>1376+19490</f>
        <v>20866</v>
      </c>
      <c r="E54" s="106"/>
    </row>
    <row r="55" spans="1:5" s="2" customFormat="1" ht="63" customHeight="1">
      <c r="A55" s="29">
        <v>17</v>
      </c>
      <c r="B55" s="29" t="s">
        <v>683</v>
      </c>
      <c r="C55" s="82" t="s">
        <v>321</v>
      </c>
      <c r="D55" s="28">
        <v>795942</v>
      </c>
      <c r="E55" s="116"/>
    </row>
    <row r="56" spans="1:5" s="2" customFormat="1" ht="56.25">
      <c r="A56" s="29">
        <v>18</v>
      </c>
      <c r="B56" s="137" t="s">
        <v>10</v>
      </c>
      <c r="C56" s="82" t="s">
        <v>322</v>
      </c>
      <c r="D56" s="30">
        <v>80919</v>
      </c>
      <c r="E56" s="118"/>
    </row>
    <row r="57" spans="1:5" s="70" customFormat="1" ht="56.25">
      <c r="A57" s="29">
        <v>19</v>
      </c>
      <c r="B57" s="29" t="s">
        <v>238</v>
      </c>
      <c r="C57" s="82" t="s">
        <v>323</v>
      </c>
      <c r="D57" s="30">
        <v>68819</v>
      </c>
      <c r="E57" s="116"/>
    </row>
    <row r="58" spans="1:5" s="15" customFormat="1">
      <c r="A58" s="8"/>
      <c r="B58" s="27"/>
      <c r="C58" s="12" t="s">
        <v>9</v>
      </c>
      <c r="D58" s="16">
        <f>SUM(D59:D61)</f>
        <v>634138</v>
      </c>
      <c r="E58" s="119"/>
    </row>
    <row r="59" spans="1:5" ht="37.5">
      <c r="A59" s="37">
        <v>1</v>
      </c>
      <c r="B59" s="362" t="s">
        <v>228</v>
      </c>
      <c r="C59" s="82" t="s">
        <v>184</v>
      </c>
      <c r="D59" s="25">
        <v>8857</v>
      </c>
      <c r="E59" s="117"/>
    </row>
    <row r="60" spans="1:5" ht="37.5">
      <c r="A60" s="37">
        <v>2</v>
      </c>
      <c r="B60" s="362"/>
      <c r="C60" s="82" t="s">
        <v>265</v>
      </c>
      <c r="D60" s="25">
        <v>205281</v>
      </c>
      <c r="E60" s="52"/>
    </row>
    <row r="61" spans="1:5">
      <c r="A61" s="37">
        <v>3</v>
      </c>
      <c r="B61" s="362"/>
      <c r="C61" s="88" t="s">
        <v>298</v>
      </c>
      <c r="D61" s="25">
        <v>420000</v>
      </c>
      <c r="E61" s="117"/>
    </row>
    <row r="62" spans="1:5" s="14" customFormat="1">
      <c r="A62" s="8"/>
      <c r="B62" s="27"/>
      <c r="C62" s="12" t="s">
        <v>166</v>
      </c>
      <c r="D62" s="16">
        <f>SUM(D63:D73)</f>
        <v>1011123</v>
      </c>
      <c r="E62" s="120"/>
    </row>
    <row r="63" spans="1:5" ht="56.25">
      <c r="A63" s="6">
        <v>1</v>
      </c>
      <c r="B63" s="357" t="s">
        <v>166</v>
      </c>
      <c r="C63" s="82" t="s">
        <v>286</v>
      </c>
      <c r="D63" s="25">
        <v>37800</v>
      </c>
      <c r="E63" s="117"/>
    </row>
    <row r="64" spans="1:5" ht="37.5">
      <c r="A64" s="6">
        <v>2</v>
      </c>
      <c r="B64" s="358"/>
      <c r="C64" s="89" t="s">
        <v>336</v>
      </c>
      <c r="D64" s="25">
        <v>71992</v>
      </c>
      <c r="E64" s="117"/>
    </row>
    <row r="65" spans="1:5" ht="37.5">
      <c r="A65" s="6">
        <v>3</v>
      </c>
      <c r="B65" s="358"/>
      <c r="C65" s="89" t="s">
        <v>27</v>
      </c>
      <c r="D65" s="25">
        <v>59535</v>
      </c>
      <c r="E65" s="117"/>
    </row>
    <row r="66" spans="1:5">
      <c r="A66" s="6">
        <v>4</v>
      </c>
      <c r="B66" s="358"/>
      <c r="C66" s="89" t="s">
        <v>287</v>
      </c>
      <c r="D66" s="25">
        <v>41147</v>
      </c>
      <c r="E66" s="117"/>
    </row>
    <row r="67" spans="1:5">
      <c r="A67" s="6">
        <v>5</v>
      </c>
      <c r="B67" s="358"/>
      <c r="C67" s="82" t="s">
        <v>342</v>
      </c>
      <c r="D67" s="25">
        <v>424975</v>
      </c>
      <c r="E67" s="117"/>
    </row>
    <row r="68" spans="1:5" ht="37.5">
      <c r="A68" s="6">
        <v>6</v>
      </c>
      <c r="B68" s="358"/>
      <c r="C68" s="89" t="s">
        <v>288</v>
      </c>
      <c r="D68" s="25">
        <v>13500</v>
      </c>
      <c r="E68" s="117"/>
    </row>
    <row r="69" spans="1:5" s="1" customFormat="1">
      <c r="A69" s="6">
        <v>7</v>
      </c>
      <c r="B69" s="358"/>
      <c r="C69" s="86" t="s">
        <v>325</v>
      </c>
      <c r="D69" s="25">
        <v>56544</v>
      </c>
      <c r="E69" s="106"/>
    </row>
    <row r="70" spans="1:5" s="1" customFormat="1">
      <c r="A70" s="6">
        <v>8</v>
      </c>
      <c r="B70" s="358"/>
      <c r="C70" s="89" t="s">
        <v>663</v>
      </c>
      <c r="D70" s="25">
        <v>110302</v>
      </c>
      <c r="E70" s="117"/>
    </row>
    <row r="71" spans="1:5" s="1" customFormat="1" ht="20.25">
      <c r="A71" s="6">
        <v>9</v>
      </c>
      <c r="B71" s="358"/>
      <c r="C71" s="342" t="s">
        <v>635</v>
      </c>
      <c r="D71" s="25">
        <v>70798</v>
      </c>
      <c r="E71" s="117"/>
    </row>
    <row r="72" spans="1:5" s="1" customFormat="1" ht="37.5">
      <c r="A72" s="6">
        <v>10</v>
      </c>
      <c r="B72" s="358"/>
      <c r="C72" s="89" t="s">
        <v>631</v>
      </c>
      <c r="D72" s="25">
        <v>113283</v>
      </c>
      <c r="E72" s="117"/>
    </row>
    <row r="73" spans="1:5" s="1" customFormat="1" ht="20.25">
      <c r="A73" s="6">
        <v>11</v>
      </c>
      <c r="B73" s="359"/>
      <c r="C73" s="342" t="s">
        <v>632</v>
      </c>
      <c r="D73" s="25">
        <v>11247</v>
      </c>
      <c r="E73" s="117"/>
    </row>
    <row r="74" spans="1:5" s="14" customFormat="1">
      <c r="A74" s="8"/>
      <c r="B74" s="27"/>
      <c r="C74" s="12" t="s">
        <v>24</v>
      </c>
      <c r="D74" s="16">
        <f>SUM(D75:D77)</f>
        <v>263362</v>
      </c>
      <c r="E74" s="120"/>
    </row>
    <row r="75" spans="1:5" ht="131.25">
      <c r="A75" s="7">
        <v>1</v>
      </c>
      <c r="B75" s="378" t="s">
        <v>240</v>
      </c>
      <c r="C75" s="90" t="s">
        <v>326</v>
      </c>
      <c r="D75" s="34">
        <v>141301</v>
      </c>
      <c r="E75" s="117"/>
    </row>
    <row r="76" spans="1:5" ht="56.25">
      <c r="A76" s="7">
        <v>2</v>
      </c>
      <c r="B76" s="378"/>
      <c r="C76" s="90" t="s">
        <v>289</v>
      </c>
      <c r="D76" s="25">
        <v>59542</v>
      </c>
      <c r="E76" s="117"/>
    </row>
    <row r="77" spans="1:5" ht="56.25">
      <c r="A77" s="7">
        <v>3</v>
      </c>
      <c r="B77" s="378"/>
      <c r="C77" s="90" t="s">
        <v>262</v>
      </c>
      <c r="D77" s="31">
        <v>62519</v>
      </c>
      <c r="E77" s="117"/>
    </row>
    <row r="78" spans="1:5">
      <c r="A78" s="10"/>
      <c r="B78" s="10"/>
      <c r="C78" s="8" t="s">
        <v>11</v>
      </c>
      <c r="D78" s="9">
        <f>SUM(D79:D99)</f>
        <v>1058450</v>
      </c>
      <c r="E78" s="120"/>
    </row>
    <row r="79" spans="1:5" s="92" customFormat="1">
      <c r="A79" s="6">
        <v>1</v>
      </c>
      <c r="B79" s="362" t="s">
        <v>241</v>
      </c>
      <c r="C79" s="91" t="s">
        <v>283</v>
      </c>
      <c r="D79" s="44">
        <v>75920</v>
      </c>
      <c r="E79" s="121"/>
    </row>
    <row r="80" spans="1:5" s="92" customFormat="1">
      <c r="A80" s="6">
        <v>2</v>
      </c>
      <c r="B80" s="362"/>
      <c r="C80" s="93" t="s">
        <v>266</v>
      </c>
      <c r="D80" s="44">
        <v>202443</v>
      </c>
      <c r="E80" s="121"/>
    </row>
    <row r="81" spans="1:5" s="92" customFormat="1" ht="37.5">
      <c r="A81" s="6">
        <v>3</v>
      </c>
      <c r="B81" s="362"/>
      <c r="C81" s="94" t="s">
        <v>327</v>
      </c>
      <c r="D81" s="44">
        <v>62087</v>
      </c>
      <c r="E81" s="121"/>
    </row>
    <row r="82" spans="1:5" s="92" customFormat="1">
      <c r="A82" s="6">
        <v>4</v>
      </c>
      <c r="B82" s="362"/>
      <c r="C82" s="93" t="s">
        <v>267</v>
      </c>
      <c r="D82" s="44">
        <v>50000</v>
      </c>
      <c r="E82" s="121"/>
    </row>
    <row r="83" spans="1:5" s="92" customFormat="1" ht="37.5">
      <c r="A83" s="6">
        <v>5</v>
      </c>
      <c r="B83" s="362"/>
      <c r="C83" s="93" t="s">
        <v>268</v>
      </c>
      <c r="D83" s="44">
        <v>70000</v>
      </c>
      <c r="E83" s="121"/>
    </row>
    <row r="84" spans="1:5" s="92" customFormat="1">
      <c r="A84" s="6">
        <v>6</v>
      </c>
      <c r="B84" s="362"/>
      <c r="C84" s="93" t="s">
        <v>269</v>
      </c>
      <c r="D84" s="44">
        <v>20000</v>
      </c>
      <c r="E84" s="121"/>
    </row>
    <row r="85" spans="1:5" s="92" customFormat="1">
      <c r="A85" s="6">
        <v>7</v>
      </c>
      <c r="B85" s="362"/>
      <c r="C85" s="93" t="s">
        <v>270</v>
      </c>
      <c r="D85" s="44">
        <v>60000</v>
      </c>
      <c r="E85" s="121"/>
    </row>
    <row r="86" spans="1:5" s="92" customFormat="1">
      <c r="A86" s="6">
        <v>8</v>
      </c>
      <c r="B86" s="362"/>
      <c r="C86" s="93" t="s">
        <v>271</v>
      </c>
      <c r="D86" s="44">
        <v>54843</v>
      </c>
      <c r="E86" s="121"/>
    </row>
    <row r="87" spans="1:5" s="95" customFormat="1" ht="56.25">
      <c r="A87" s="6">
        <v>9</v>
      </c>
      <c r="B87" s="362"/>
      <c r="C87" s="94" t="s">
        <v>337</v>
      </c>
      <c r="D87" s="44">
        <v>54000</v>
      </c>
      <c r="E87" s="121"/>
    </row>
    <row r="88" spans="1:5" s="95" customFormat="1" ht="37.5">
      <c r="A88" s="6">
        <v>10</v>
      </c>
      <c r="B88" s="362"/>
      <c r="C88" s="93" t="s">
        <v>272</v>
      </c>
      <c r="D88" s="44">
        <v>6000</v>
      </c>
      <c r="E88" s="121"/>
    </row>
    <row r="89" spans="1:5" s="95" customFormat="1" ht="37.5">
      <c r="A89" s="6">
        <v>11</v>
      </c>
      <c r="B89" s="362"/>
      <c r="C89" s="96" t="s">
        <v>281</v>
      </c>
      <c r="D89" s="11">
        <v>6000</v>
      </c>
      <c r="E89" s="121"/>
    </row>
    <row r="90" spans="1:5" s="95" customFormat="1" ht="75">
      <c r="A90" s="6">
        <v>12</v>
      </c>
      <c r="B90" s="362"/>
      <c r="C90" s="96" t="s">
        <v>299</v>
      </c>
      <c r="D90" s="11">
        <v>16807</v>
      </c>
      <c r="E90" s="121"/>
    </row>
    <row r="91" spans="1:5" s="1" customFormat="1" ht="37.5">
      <c r="A91" s="6">
        <v>13</v>
      </c>
      <c r="B91" s="362"/>
      <c r="C91" s="96" t="s">
        <v>280</v>
      </c>
      <c r="D91" s="11">
        <v>9000</v>
      </c>
      <c r="E91" s="121"/>
    </row>
    <row r="92" spans="1:5" s="95" customFormat="1" ht="37.5">
      <c r="A92" s="6">
        <v>14</v>
      </c>
      <c r="B92" s="362"/>
      <c r="C92" s="96" t="s">
        <v>279</v>
      </c>
      <c r="D92" s="11">
        <v>5062</v>
      </c>
      <c r="E92" s="121"/>
    </row>
    <row r="93" spans="1:5" s="1" customFormat="1" ht="37.5">
      <c r="A93" s="6">
        <v>15</v>
      </c>
      <c r="B93" s="362"/>
      <c r="C93" s="97" t="s">
        <v>278</v>
      </c>
      <c r="D93" s="38">
        <v>9000</v>
      </c>
      <c r="E93" s="121"/>
    </row>
    <row r="94" spans="1:5" s="1" customFormat="1" ht="37.5">
      <c r="A94" s="6">
        <v>16</v>
      </c>
      <c r="B94" s="362"/>
      <c r="C94" s="97" t="s">
        <v>273</v>
      </c>
      <c r="D94" s="38">
        <v>7000</v>
      </c>
      <c r="E94" s="121"/>
    </row>
    <row r="95" spans="1:5" s="1" customFormat="1" ht="37.5">
      <c r="A95" s="6">
        <v>17</v>
      </c>
      <c r="B95" s="362"/>
      <c r="C95" s="98" t="s">
        <v>274</v>
      </c>
      <c r="D95" s="44">
        <v>9350</v>
      </c>
      <c r="E95" s="121"/>
    </row>
    <row r="96" spans="1:5" s="95" customFormat="1" ht="56.25">
      <c r="A96" s="6">
        <v>18</v>
      </c>
      <c r="B96" s="362"/>
      <c r="C96" s="99" t="s">
        <v>275</v>
      </c>
      <c r="D96" s="44">
        <v>22500</v>
      </c>
      <c r="E96" s="121"/>
    </row>
    <row r="97" spans="1:5" s="1" customFormat="1">
      <c r="A97" s="6">
        <v>19</v>
      </c>
      <c r="B97" s="362"/>
      <c r="C97" s="99" t="s">
        <v>300</v>
      </c>
      <c r="D97" s="44">
        <v>26838</v>
      </c>
      <c r="E97" s="121"/>
    </row>
    <row r="98" spans="1:5" s="1" customFormat="1" ht="37.5">
      <c r="A98" s="6">
        <v>20</v>
      </c>
      <c r="B98" s="362"/>
      <c r="C98" s="98" t="s">
        <v>276</v>
      </c>
      <c r="D98" s="43">
        <v>18600</v>
      </c>
      <c r="E98" s="121"/>
    </row>
    <row r="99" spans="1:5" s="1" customFormat="1" ht="37.5">
      <c r="A99" s="6">
        <v>21</v>
      </c>
      <c r="B99" s="362"/>
      <c r="C99" s="98" t="s">
        <v>277</v>
      </c>
      <c r="D99" s="44">
        <v>273000</v>
      </c>
      <c r="E99" s="121"/>
    </row>
    <row r="100" spans="1:5">
      <c r="A100" s="10"/>
      <c r="B100" s="10"/>
      <c r="C100" s="8" t="s">
        <v>164</v>
      </c>
      <c r="D100" s="9">
        <f>SUM(D101:D104)</f>
        <v>55309</v>
      </c>
      <c r="E100" s="120"/>
    </row>
    <row r="101" spans="1:5">
      <c r="A101" s="6">
        <v>1</v>
      </c>
      <c r="B101" s="378" t="s">
        <v>242</v>
      </c>
      <c r="C101" s="84" t="s">
        <v>328</v>
      </c>
      <c r="D101" s="11">
        <v>18290</v>
      </c>
      <c r="E101" s="121"/>
    </row>
    <row r="102" spans="1:5">
      <c r="A102" s="7">
        <v>2</v>
      </c>
      <c r="B102" s="378"/>
      <c r="C102" s="85" t="s">
        <v>670</v>
      </c>
      <c r="D102" s="38">
        <v>32</v>
      </c>
      <c r="E102" s="122"/>
    </row>
    <row r="103" spans="1:5" ht="37.5">
      <c r="A103" s="6">
        <v>3</v>
      </c>
      <c r="B103" s="378"/>
      <c r="C103" s="84" t="s">
        <v>658</v>
      </c>
      <c r="D103" s="11">
        <f>5750+5750+1325+649</f>
        <v>13474</v>
      </c>
      <c r="E103" s="112"/>
    </row>
    <row r="104" spans="1:5">
      <c r="A104" s="6">
        <v>4</v>
      </c>
      <c r="B104" s="378"/>
      <c r="C104" s="84" t="s">
        <v>669</v>
      </c>
      <c r="D104" s="11">
        <v>23513</v>
      </c>
      <c r="E104" s="112"/>
    </row>
    <row r="105" spans="1:5">
      <c r="A105" s="10"/>
      <c r="B105" s="10"/>
      <c r="C105" s="8" t="s">
        <v>20</v>
      </c>
      <c r="D105" s="9">
        <f>SUM(D106:D114)</f>
        <v>433542</v>
      </c>
      <c r="E105" s="120"/>
    </row>
    <row r="106" spans="1:5" ht="112.5">
      <c r="A106" s="6">
        <v>1</v>
      </c>
      <c r="B106" s="378" t="s">
        <v>285</v>
      </c>
      <c r="C106" s="83" t="s">
        <v>329</v>
      </c>
      <c r="D106" s="69">
        <v>57175</v>
      </c>
      <c r="E106" s="132"/>
    </row>
    <row r="107" spans="1:5" ht="112.5">
      <c r="A107" s="6">
        <v>2</v>
      </c>
      <c r="B107" s="378"/>
      <c r="C107" s="82" t="s">
        <v>290</v>
      </c>
      <c r="D107" s="33">
        <v>24860</v>
      </c>
      <c r="E107" s="133"/>
    </row>
    <row r="108" spans="1:5" ht="37.5">
      <c r="A108" s="6">
        <v>3</v>
      </c>
      <c r="B108" s="378"/>
      <c r="C108" s="100" t="s">
        <v>291</v>
      </c>
      <c r="D108" s="33">
        <v>22949</v>
      </c>
      <c r="E108" s="117"/>
    </row>
    <row r="109" spans="1:5" ht="131.25">
      <c r="A109" s="6">
        <v>4</v>
      </c>
      <c r="B109" s="378"/>
      <c r="C109" s="83" t="s">
        <v>339</v>
      </c>
      <c r="D109" s="33">
        <v>180108</v>
      </c>
      <c r="E109" s="134"/>
    </row>
    <row r="110" spans="1:5" ht="37.5">
      <c r="A110" s="6">
        <v>5</v>
      </c>
      <c r="B110" s="378"/>
      <c r="C110" s="100" t="s">
        <v>245</v>
      </c>
      <c r="D110" s="33">
        <v>15026</v>
      </c>
      <c r="E110" s="117"/>
    </row>
    <row r="111" spans="1:5" ht="56.25">
      <c r="A111" s="6">
        <v>6</v>
      </c>
      <c r="B111" s="378"/>
      <c r="C111" s="130" t="s">
        <v>282</v>
      </c>
      <c r="D111" s="33">
        <v>27226</v>
      </c>
      <c r="E111" s="138"/>
    </row>
    <row r="112" spans="1:5" ht="75">
      <c r="A112" s="6">
        <v>7</v>
      </c>
      <c r="B112" s="378"/>
      <c r="C112" s="100" t="s">
        <v>675</v>
      </c>
      <c r="D112" s="33">
        <v>15432</v>
      </c>
      <c r="E112" s="138"/>
    </row>
    <row r="113" spans="1:5">
      <c r="A113" s="6">
        <v>8</v>
      </c>
      <c r="B113" s="378"/>
      <c r="C113" s="100" t="s">
        <v>330</v>
      </c>
      <c r="D113" s="69">
        <v>9940</v>
      </c>
      <c r="E113" s="138"/>
    </row>
    <row r="114" spans="1:5" ht="56.25">
      <c r="A114" s="6">
        <v>9</v>
      </c>
      <c r="B114" s="378"/>
      <c r="C114" s="100" t="s">
        <v>331</v>
      </c>
      <c r="D114" s="69">
        <v>80826</v>
      </c>
      <c r="E114" s="138"/>
    </row>
    <row r="115" spans="1:5" s="15" customFormat="1">
      <c r="A115" s="8"/>
      <c r="B115" s="27"/>
      <c r="C115" s="12" t="s">
        <v>14</v>
      </c>
      <c r="D115" s="9">
        <f>SUM(D116:D120)</f>
        <v>27125</v>
      </c>
      <c r="E115" s="119"/>
    </row>
    <row r="116" spans="1:5" ht="37.5">
      <c r="A116" s="6">
        <v>1</v>
      </c>
      <c r="B116" s="378" t="s">
        <v>229</v>
      </c>
      <c r="C116" s="89" t="s">
        <v>292</v>
      </c>
      <c r="D116" s="34">
        <v>23280</v>
      </c>
      <c r="E116" s="112"/>
    </row>
    <row r="117" spans="1:5">
      <c r="A117" s="6">
        <v>2</v>
      </c>
      <c r="B117" s="378"/>
      <c r="C117" s="89" t="s">
        <v>293</v>
      </c>
      <c r="D117" s="34">
        <v>885</v>
      </c>
      <c r="E117" s="117"/>
    </row>
    <row r="118" spans="1:5">
      <c r="A118" s="6">
        <v>3</v>
      </c>
      <c r="B118" s="378"/>
      <c r="C118" s="89" t="s">
        <v>294</v>
      </c>
      <c r="D118" s="34">
        <v>618</v>
      </c>
      <c r="E118" s="117"/>
    </row>
    <row r="119" spans="1:5">
      <c r="A119" s="6">
        <v>4</v>
      </c>
      <c r="B119" s="378"/>
      <c r="C119" s="89" t="s">
        <v>296</v>
      </c>
      <c r="D119" s="34">
        <v>1500</v>
      </c>
      <c r="E119" s="117"/>
    </row>
    <row r="120" spans="1:5">
      <c r="A120" s="6">
        <v>5</v>
      </c>
      <c r="B120" s="378"/>
      <c r="C120" s="89" t="s">
        <v>295</v>
      </c>
      <c r="D120" s="34">
        <v>842</v>
      </c>
      <c r="E120" s="117"/>
    </row>
    <row r="121" spans="1:5" s="15" customFormat="1">
      <c r="A121" s="8"/>
      <c r="B121" s="27"/>
      <c r="C121" s="12" t="s">
        <v>29</v>
      </c>
      <c r="D121" s="9">
        <f>D122</f>
        <v>25253</v>
      </c>
      <c r="E121" s="119"/>
    </row>
    <row r="122" spans="1:5" ht="93.75">
      <c r="A122" s="6">
        <v>1</v>
      </c>
      <c r="B122" s="45" t="s">
        <v>243</v>
      </c>
      <c r="C122" s="82" t="s">
        <v>690</v>
      </c>
      <c r="D122" s="33">
        <v>25253</v>
      </c>
      <c r="E122" s="117"/>
    </row>
    <row r="123" spans="1:5" s="15" customFormat="1">
      <c r="A123" s="8"/>
      <c r="B123" s="27"/>
      <c r="C123" s="12" t="s">
        <v>15</v>
      </c>
      <c r="D123" s="9">
        <f>SUM(D124:D126)</f>
        <v>250600</v>
      </c>
      <c r="E123" s="119"/>
    </row>
    <row r="124" spans="1:5" ht="51" customHeight="1">
      <c r="A124" s="7">
        <v>1</v>
      </c>
      <c r="B124" s="343" t="s">
        <v>244</v>
      </c>
      <c r="C124" s="83" t="s">
        <v>332</v>
      </c>
      <c r="D124" s="28">
        <v>35000</v>
      </c>
      <c r="E124" s="106"/>
    </row>
    <row r="125" spans="1:5" ht="37.5">
      <c r="A125" s="7">
        <v>2</v>
      </c>
      <c r="B125" s="344"/>
      <c r="C125" s="83" t="s">
        <v>333</v>
      </c>
      <c r="D125" s="28">
        <v>165600</v>
      </c>
      <c r="E125" s="106"/>
    </row>
    <row r="126" spans="1:5">
      <c r="A126" s="7">
        <v>3</v>
      </c>
      <c r="B126" s="345"/>
      <c r="C126" s="82" t="s">
        <v>334</v>
      </c>
      <c r="D126" s="25">
        <v>50000</v>
      </c>
      <c r="E126" s="117"/>
    </row>
    <row r="127" spans="1:5" s="15" customFormat="1">
      <c r="A127" s="8"/>
      <c r="B127" s="27"/>
      <c r="C127" s="12" t="s">
        <v>167</v>
      </c>
      <c r="D127" s="9">
        <f>SUM(D128:D129)</f>
        <v>207169</v>
      </c>
      <c r="E127" s="119"/>
    </row>
    <row r="128" spans="1:5" ht="93.75" customHeight="1">
      <c r="A128" s="7">
        <v>1</v>
      </c>
      <c r="B128" s="343" t="s">
        <v>230</v>
      </c>
      <c r="C128" s="83" t="s">
        <v>335</v>
      </c>
      <c r="D128" s="28">
        <v>13581</v>
      </c>
      <c r="E128" s="106"/>
    </row>
    <row r="129" spans="1:5">
      <c r="A129" s="7">
        <v>2</v>
      </c>
      <c r="B129" s="345"/>
      <c r="C129" s="82" t="s">
        <v>688</v>
      </c>
      <c r="D129" s="25">
        <v>193588</v>
      </c>
      <c r="E129" s="106"/>
    </row>
    <row r="130" spans="1:5" s="15" customFormat="1">
      <c r="A130" s="8"/>
      <c r="B130" s="27"/>
      <c r="C130" s="12" t="s">
        <v>18</v>
      </c>
      <c r="D130" s="9">
        <f>SUM(D131:D134)</f>
        <v>725850</v>
      </c>
      <c r="E130" s="119"/>
    </row>
    <row r="131" spans="1:5" ht="37.5">
      <c r="A131" s="7">
        <v>1</v>
      </c>
      <c r="B131" s="362" t="s">
        <v>233</v>
      </c>
      <c r="C131" s="83" t="s">
        <v>183</v>
      </c>
      <c r="D131" s="25">
        <v>2220</v>
      </c>
      <c r="E131" s="106"/>
    </row>
    <row r="132" spans="1:5" ht="37.5">
      <c r="A132" s="7">
        <v>2</v>
      </c>
      <c r="B132" s="362"/>
      <c r="C132" s="82" t="s">
        <v>656</v>
      </c>
      <c r="D132" s="25">
        <v>406290</v>
      </c>
      <c r="E132" s="106"/>
    </row>
    <row r="133" spans="1:5" ht="56.25">
      <c r="A133" s="7">
        <v>3</v>
      </c>
      <c r="B133" s="362"/>
      <c r="C133" s="82" t="s">
        <v>657</v>
      </c>
      <c r="D133" s="25">
        <v>276410</v>
      </c>
      <c r="E133" s="117"/>
    </row>
    <row r="134" spans="1:5">
      <c r="A134" s="7">
        <v>4</v>
      </c>
      <c r="B134" s="362"/>
      <c r="C134" s="82" t="s">
        <v>165</v>
      </c>
      <c r="D134" s="25">
        <v>40930</v>
      </c>
      <c r="E134" s="117"/>
    </row>
    <row r="135" spans="1:5" s="15" customFormat="1">
      <c r="A135" s="8"/>
      <c r="B135" s="27"/>
      <c r="C135" s="12" t="s">
        <v>16</v>
      </c>
      <c r="D135" s="9">
        <f>SUM(D136:D136)</f>
        <v>500000</v>
      </c>
      <c r="E135" s="119"/>
    </row>
    <row r="136" spans="1:5" ht="93.75">
      <c r="A136" s="7">
        <v>1</v>
      </c>
      <c r="B136" s="37" t="s">
        <v>246</v>
      </c>
      <c r="C136" s="83" t="s">
        <v>23</v>
      </c>
      <c r="D136" s="28">
        <v>500000</v>
      </c>
      <c r="E136" s="106"/>
    </row>
    <row r="137" spans="1:5" s="15" customFormat="1">
      <c r="A137" s="8"/>
      <c r="B137" s="27"/>
      <c r="C137" s="12" t="s">
        <v>17</v>
      </c>
      <c r="D137" s="9">
        <f>SUM(D138:D139)</f>
        <v>435700</v>
      </c>
      <c r="E137" s="119"/>
    </row>
    <row r="138" spans="1:5" ht="37.5">
      <c r="A138" s="6">
        <v>1</v>
      </c>
      <c r="B138" s="378" t="s">
        <v>247</v>
      </c>
      <c r="C138" s="82" t="s">
        <v>180</v>
      </c>
      <c r="D138" s="11">
        <v>424500</v>
      </c>
      <c r="E138" s="117"/>
    </row>
    <row r="139" spans="1:5" ht="37.5">
      <c r="A139" s="6">
        <v>2</v>
      </c>
      <c r="B139" s="378"/>
      <c r="C139" s="82" t="s">
        <v>168</v>
      </c>
      <c r="D139" s="11">
        <v>11200</v>
      </c>
      <c r="E139" s="117"/>
    </row>
    <row r="140" spans="1:5">
      <c r="A140" s="32"/>
      <c r="B140" s="32"/>
      <c r="C140" s="32" t="s">
        <v>8</v>
      </c>
      <c r="D140" s="17">
        <f>D141+D176+D236</f>
        <v>22045848</v>
      </c>
      <c r="E140" s="107"/>
    </row>
    <row r="141" spans="1:5">
      <c r="A141" s="139"/>
      <c r="B141" s="73"/>
      <c r="C141" s="140" t="s">
        <v>32</v>
      </c>
      <c r="D141" s="141">
        <f>D142+D155+D165+D171+D173</f>
        <v>2815108</v>
      </c>
      <c r="E141" s="142"/>
    </row>
    <row r="142" spans="1:5">
      <c r="A142" s="54"/>
      <c r="B142" s="79"/>
      <c r="C142" s="143" t="s">
        <v>33</v>
      </c>
      <c r="D142" s="74">
        <f>SUM(D143:D154)</f>
        <v>1218944</v>
      </c>
      <c r="E142" s="144"/>
    </row>
    <row r="143" spans="1:5">
      <c r="A143" s="56">
        <v>1</v>
      </c>
      <c r="B143" s="377" t="s">
        <v>210</v>
      </c>
      <c r="C143" s="83" t="s">
        <v>34</v>
      </c>
      <c r="D143" s="71">
        <v>214058</v>
      </c>
      <c r="E143" s="145"/>
    </row>
    <row r="144" spans="1:5">
      <c r="A144" s="56">
        <v>2</v>
      </c>
      <c r="B144" s="377"/>
      <c r="C144" s="83" t="s">
        <v>35</v>
      </c>
      <c r="D144" s="71">
        <v>178382</v>
      </c>
      <c r="E144" s="145"/>
    </row>
    <row r="145" spans="1:5">
      <c r="A145" s="56">
        <v>3</v>
      </c>
      <c r="B145" s="377"/>
      <c r="C145" s="83" t="s">
        <v>36</v>
      </c>
      <c r="D145" s="71">
        <v>89191</v>
      </c>
      <c r="E145" s="145"/>
    </row>
    <row r="146" spans="1:5">
      <c r="A146" s="56">
        <v>4</v>
      </c>
      <c r="B146" s="377"/>
      <c r="C146" s="83" t="s">
        <v>37</v>
      </c>
      <c r="D146" s="71">
        <v>65407</v>
      </c>
      <c r="E146" s="145"/>
    </row>
    <row r="147" spans="1:5">
      <c r="A147" s="56">
        <v>5</v>
      </c>
      <c r="B147" s="377"/>
      <c r="C147" s="83" t="s">
        <v>38</v>
      </c>
      <c r="D147" s="71">
        <v>89191</v>
      </c>
      <c r="E147" s="145"/>
    </row>
    <row r="148" spans="1:5">
      <c r="A148" s="56">
        <v>6</v>
      </c>
      <c r="B148" s="377"/>
      <c r="C148" s="83" t="s">
        <v>173</v>
      </c>
      <c r="D148" s="71">
        <v>83245</v>
      </c>
      <c r="E148" s="145"/>
    </row>
    <row r="149" spans="1:5">
      <c r="A149" s="56">
        <v>7</v>
      </c>
      <c r="B149" s="377"/>
      <c r="C149" s="83" t="s">
        <v>39</v>
      </c>
      <c r="D149" s="71">
        <v>59461</v>
      </c>
      <c r="E149" s="145"/>
    </row>
    <row r="150" spans="1:5">
      <c r="A150" s="56">
        <v>8</v>
      </c>
      <c r="B150" s="377"/>
      <c r="C150" s="83" t="s">
        <v>40</v>
      </c>
      <c r="D150" s="71">
        <v>107029</v>
      </c>
      <c r="E150" s="145"/>
    </row>
    <row r="151" spans="1:5">
      <c r="A151" s="56">
        <v>9</v>
      </c>
      <c r="B151" s="377"/>
      <c r="C151" s="83" t="s">
        <v>41</v>
      </c>
      <c r="D151" s="71">
        <v>71353</v>
      </c>
      <c r="E151" s="145"/>
    </row>
    <row r="152" spans="1:5">
      <c r="A152" s="56">
        <v>10</v>
      </c>
      <c r="B152" s="377"/>
      <c r="C152" s="83" t="s">
        <v>42</v>
      </c>
      <c r="D152" s="71">
        <v>83245</v>
      </c>
      <c r="E152" s="145"/>
    </row>
    <row r="153" spans="1:5">
      <c r="A153" s="56">
        <v>11</v>
      </c>
      <c r="B153" s="377"/>
      <c r="C153" s="83" t="s">
        <v>43</v>
      </c>
      <c r="D153" s="71">
        <v>89191</v>
      </c>
      <c r="E153" s="145"/>
    </row>
    <row r="154" spans="1:5">
      <c r="A154" s="56">
        <v>12</v>
      </c>
      <c r="B154" s="377"/>
      <c r="C154" s="83" t="s">
        <v>44</v>
      </c>
      <c r="D154" s="71">
        <v>89191</v>
      </c>
      <c r="E154" s="145"/>
    </row>
    <row r="155" spans="1:5">
      <c r="A155" s="54"/>
      <c r="B155" s="79"/>
      <c r="C155" s="101" t="s">
        <v>174</v>
      </c>
      <c r="D155" s="74">
        <f>SUM(D156:D164)</f>
        <v>1035507</v>
      </c>
      <c r="E155" s="146"/>
    </row>
    <row r="156" spans="1:5">
      <c r="A156" s="75">
        <v>1</v>
      </c>
      <c r="B156" s="377" t="s">
        <v>227</v>
      </c>
      <c r="C156" s="83" t="s">
        <v>45</v>
      </c>
      <c r="D156" s="67">
        <v>73675</v>
      </c>
      <c r="E156" s="123"/>
    </row>
    <row r="157" spans="1:5">
      <c r="A157" s="75">
        <v>2</v>
      </c>
      <c r="B157" s="377"/>
      <c r="C157" s="83" t="s">
        <v>46</v>
      </c>
      <c r="D157" s="67">
        <v>78035</v>
      </c>
      <c r="E157" s="135"/>
    </row>
    <row r="158" spans="1:5">
      <c r="A158" s="75">
        <v>3</v>
      </c>
      <c r="B158" s="377"/>
      <c r="C158" s="83" t="s">
        <v>47</v>
      </c>
      <c r="D158" s="67">
        <v>180823</v>
      </c>
      <c r="E158" s="135"/>
    </row>
    <row r="159" spans="1:5">
      <c r="A159" s="75">
        <v>4</v>
      </c>
      <c r="B159" s="377"/>
      <c r="C159" s="83" t="s">
        <v>48</v>
      </c>
      <c r="D159" s="67">
        <v>189200</v>
      </c>
      <c r="E159" s="135"/>
    </row>
    <row r="160" spans="1:5">
      <c r="A160" s="75">
        <v>5</v>
      </c>
      <c r="B160" s="377"/>
      <c r="C160" s="83" t="s">
        <v>49</v>
      </c>
      <c r="D160" s="67">
        <v>134029</v>
      </c>
      <c r="E160" s="135"/>
    </row>
    <row r="161" spans="1:5">
      <c r="A161" s="75">
        <v>6</v>
      </c>
      <c r="B161" s="377"/>
      <c r="C161" s="83" t="s">
        <v>50</v>
      </c>
      <c r="D161" s="67">
        <v>76150</v>
      </c>
      <c r="E161" s="135"/>
    </row>
    <row r="162" spans="1:5">
      <c r="A162" s="75">
        <v>7</v>
      </c>
      <c r="B162" s="377"/>
      <c r="C162" s="83" t="s">
        <v>51</v>
      </c>
      <c r="D162" s="67">
        <v>93168</v>
      </c>
      <c r="E162" s="135"/>
    </row>
    <row r="163" spans="1:5">
      <c r="A163" s="75">
        <v>8</v>
      </c>
      <c r="B163" s="377"/>
      <c r="C163" s="83" t="s">
        <v>52</v>
      </c>
      <c r="D163" s="67">
        <v>129251</v>
      </c>
      <c r="E163" s="135"/>
    </row>
    <row r="164" spans="1:5">
      <c r="A164" s="75">
        <v>9</v>
      </c>
      <c r="B164" s="377"/>
      <c r="C164" s="83" t="s">
        <v>53</v>
      </c>
      <c r="D164" s="67">
        <v>81176</v>
      </c>
      <c r="E164" s="135"/>
    </row>
    <row r="165" spans="1:5" s="59" customFormat="1">
      <c r="A165" s="55"/>
      <c r="B165" s="55"/>
      <c r="C165" s="74" t="s">
        <v>54</v>
      </c>
      <c r="D165" s="74">
        <f t="shared" ref="D165" si="0">D166+D169</f>
        <v>193281</v>
      </c>
      <c r="E165" s="147"/>
    </row>
    <row r="166" spans="1:5">
      <c r="A166" s="37"/>
      <c r="B166" s="37"/>
      <c r="C166" s="66" t="s">
        <v>55</v>
      </c>
      <c r="D166" s="66">
        <f t="shared" ref="D166" si="1">D167+D168</f>
        <v>137797</v>
      </c>
      <c r="E166" s="109"/>
    </row>
    <row r="167" spans="1:5" ht="37.5">
      <c r="A167" s="37">
        <v>1</v>
      </c>
      <c r="B167" s="362" t="s">
        <v>248</v>
      </c>
      <c r="C167" s="86" t="s">
        <v>340</v>
      </c>
      <c r="D167" s="28">
        <v>51604</v>
      </c>
      <c r="E167" s="117"/>
    </row>
    <row r="168" spans="1:5">
      <c r="A168" s="37">
        <v>2</v>
      </c>
      <c r="B168" s="362"/>
      <c r="C168" s="86" t="s">
        <v>56</v>
      </c>
      <c r="D168" s="28">
        <v>86193</v>
      </c>
      <c r="E168" s="117"/>
    </row>
    <row r="169" spans="1:5">
      <c r="A169" s="37"/>
      <c r="B169" s="362"/>
      <c r="C169" s="57" t="s">
        <v>57</v>
      </c>
      <c r="D169" s="66">
        <f t="shared" ref="D169" si="2">D170</f>
        <v>55484</v>
      </c>
      <c r="E169" s="106"/>
    </row>
    <row r="170" spans="1:5">
      <c r="A170" s="37">
        <v>1</v>
      </c>
      <c r="B170" s="362"/>
      <c r="C170" s="86" t="s">
        <v>58</v>
      </c>
      <c r="D170" s="28">
        <v>55484</v>
      </c>
      <c r="E170" s="117"/>
    </row>
    <row r="171" spans="1:5">
      <c r="A171" s="54"/>
      <c r="B171" s="79"/>
      <c r="C171" s="101" t="s">
        <v>59</v>
      </c>
      <c r="D171" s="74">
        <f>D172</f>
        <v>276259</v>
      </c>
      <c r="E171" s="148"/>
    </row>
    <row r="172" spans="1:5" ht="93.75">
      <c r="A172" s="7">
        <v>1</v>
      </c>
      <c r="B172" s="75" t="s">
        <v>244</v>
      </c>
      <c r="C172" s="149" t="s">
        <v>60</v>
      </c>
      <c r="D172" s="150">
        <v>276259</v>
      </c>
      <c r="E172" s="117"/>
    </row>
    <row r="173" spans="1:5">
      <c r="A173" s="151"/>
      <c r="B173" s="79"/>
      <c r="C173" s="143" t="s">
        <v>61</v>
      </c>
      <c r="D173" s="74">
        <f>SUM(D174:D175)</f>
        <v>91117</v>
      </c>
      <c r="E173" s="144"/>
    </row>
    <row r="174" spans="1:5" ht="48.75" customHeight="1">
      <c r="A174" s="37">
        <v>1</v>
      </c>
      <c r="B174" s="362" t="s">
        <v>244</v>
      </c>
      <c r="C174" s="149" t="s">
        <v>62</v>
      </c>
      <c r="D174" s="28">
        <v>50000</v>
      </c>
      <c r="E174" s="117"/>
    </row>
    <row r="175" spans="1:5" ht="48.75" customHeight="1">
      <c r="A175" s="37">
        <v>2</v>
      </c>
      <c r="B175" s="362"/>
      <c r="C175" s="149" t="s">
        <v>63</v>
      </c>
      <c r="D175" s="28">
        <v>41117</v>
      </c>
      <c r="E175" s="117"/>
    </row>
    <row r="176" spans="1:5" s="60" customFormat="1">
      <c r="A176" s="139"/>
      <c r="B176" s="140"/>
      <c r="C176" s="140" t="s">
        <v>64</v>
      </c>
      <c r="D176" s="76">
        <f>SUM(D177+D182+D188+D191+D201+D212+D215+D217+D229+D231)</f>
        <v>3853760</v>
      </c>
      <c r="E176" s="152"/>
    </row>
    <row r="177" spans="1:5">
      <c r="A177" s="54"/>
      <c r="B177" s="101"/>
      <c r="C177" s="101" t="s">
        <v>65</v>
      </c>
      <c r="D177" s="58">
        <f>D178+D180</f>
        <v>234720</v>
      </c>
      <c r="E177" s="153"/>
    </row>
    <row r="178" spans="1:5" s="60" customFormat="1" ht="37.5">
      <c r="A178" s="56"/>
      <c r="B178" s="362" t="s">
        <v>227</v>
      </c>
      <c r="C178" s="102" t="s">
        <v>66</v>
      </c>
      <c r="D178" s="48">
        <f>D179</f>
        <v>137335</v>
      </c>
      <c r="E178" s="154"/>
    </row>
    <row r="179" spans="1:5" s="60" customFormat="1" ht="37.5">
      <c r="A179" s="7">
        <v>1</v>
      </c>
      <c r="B179" s="362"/>
      <c r="C179" s="86" t="s">
        <v>67</v>
      </c>
      <c r="D179" s="28">
        <v>137335</v>
      </c>
      <c r="E179" s="117"/>
    </row>
    <row r="180" spans="1:5">
      <c r="A180" s="7"/>
      <c r="B180" s="362"/>
      <c r="C180" s="53" t="s">
        <v>177</v>
      </c>
      <c r="D180" s="62">
        <f t="shared" ref="D180" si="3">D181</f>
        <v>97385</v>
      </c>
      <c r="E180" s="155"/>
    </row>
    <row r="181" spans="1:5" ht="37.5">
      <c r="A181" s="7">
        <v>1</v>
      </c>
      <c r="B181" s="362"/>
      <c r="C181" s="86" t="s">
        <v>207</v>
      </c>
      <c r="D181" s="43">
        <v>97385</v>
      </c>
      <c r="E181" s="106"/>
    </row>
    <row r="182" spans="1:5">
      <c r="A182" s="54"/>
      <c r="B182" s="156"/>
      <c r="C182" s="101" t="s">
        <v>68</v>
      </c>
      <c r="D182" s="58">
        <f t="shared" ref="D182" si="4">D183+D186</f>
        <v>317027</v>
      </c>
      <c r="E182" s="157"/>
    </row>
    <row r="183" spans="1:5" s="60" customFormat="1">
      <c r="A183" s="56"/>
      <c r="B183" s="377" t="s">
        <v>227</v>
      </c>
      <c r="C183" s="102" t="s">
        <v>69</v>
      </c>
      <c r="D183" s="48">
        <f>D184+D185</f>
        <v>2007</v>
      </c>
      <c r="E183" s="154"/>
    </row>
    <row r="184" spans="1:5" ht="56.25">
      <c r="A184" s="56">
        <v>1</v>
      </c>
      <c r="B184" s="377"/>
      <c r="C184" s="104" t="s">
        <v>70</v>
      </c>
      <c r="D184" s="71">
        <v>214</v>
      </c>
      <c r="E184" s="158"/>
    </row>
    <row r="185" spans="1:5" ht="37.5">
      <c r="A185" s="56">
        <v>2</v>
      </c>
      <c r="B185" s="377"/>
      <c r="C185" s="104" t="s">
        <v>71</v>
      </c>
      <c r="D185" s="71">
        <v>1793</v>
      </c>
      <c r="E185" s="158"/>
    </row>
    <row r="186" spans="1:5" s="60" customFormat="1">
      <c r="A186" s="56"/>
      <c r="B186" s="377"/>
      <c r="C186" s="102" t="s">
        <v>177</v>
      </c>
      <c r="D186" s="48">
        <f t="shared" ref="D186" si="5">D187</f>
        <v>315020</v>
      </c>
      <c r="E186" s="154"/>
    </row>
    <row r="187" spans="1:5">
      <c r="A187" s="56">
        <v>1</v>
      </c>
      <c r="B187" s="377"/>
      <c r="C187" s="104" t="s">
        <v>206</v>
      </c>
      <c r="D187" s="38">
        <v>315020</v>
      </c>
      <c r="E187" s="124"/>
    </row>
    <row r="188" spans="1:5">
      <c r="A188" s="54"/>
      <c r="B188" s="101"/>
      <c r="C188" s="101" t="s">
        <v>72</v>
      </c>
      <c r="D188" s="58">
        <f>D189</f>
        <v>70000</v>
      </c>
      <c r="E188" s="153"/>
    </row>
    <row r="189" spans="1:5">
      <c r="A189" s="7"/>
      <c r="B189" s="57"/>
      <c r="C189" s="53" t="s">
        <v>73</v>
      </c>
      <c r="D189" s="62">
        <f>SUM(D190)</f>
        <v>70000</v>
      </c>
      <c r="E189" s="155"/>
    </row>
    <row r="190" spans="1:5" ht="56.25">
      <c r="A190" s="7">
        <v>1</v>
      </c>
      <c r="B190" s="37" t="s">
        <v>227</v>
      </c>
      <c r="C190" s="86" t="s">
        <v>74</v>
      </c>
      <c r="D190" s="38">
        <v>70000</v>
      </c>
      <c r="E190" s="106"/>
    </row>
    <row r="191" spans="1:5">
      <c r="A191" s="54"/>
      <c r="B191" s="54"/>
      <c r="C191" s="101" t="s">
        <v>75</v>
      </c>
      <c r="D191" s="58">
        <f>D192+D195+D199</f>
        <v>109428</v>
      </c>
      <c r="E191" s="157"/>
    </row>
    <row r="192" spans="1:5" s="60" customFormat="1">
      <c r="A192" s="56"/>
      <c r="B192" s="377" t="s">
        <v>227</v>
      </c>
      <c r="C192" s="102" t="s">
        <v>76</v>
      </c>
      <c r="D192" s="48">
        <f>D193+D194</f>
        <v>29006</v>
      </c>
      <c r="E192" s="154"/>
    </row>
    <row r="193" spans="1:5" ht="37.5">
      <c r="A193" s="56">
        <v>1</v>
      </c>
      <c r="B193" s="377"/>
      <c r="C193" s="159" t="s">
        <v>77</v>
      </c>
      <c r="D193" s="71">
        <v>4616</v>
      </c>
      <c r="E193" s="158"/>
    </row>
    <row r="194" spans="1:5" ht="37.5">
      <c r="A194" s="56">
        <v>2</v>
      </c>
      <c r="B194" s="377"/>
      <c r="C194" s="159" t="s">
        <v>78</v>
      </c>
      <c r="D194" s="71">
        <v>24390</v>
      </c>
      <c r="E194" s="158"/>
    </row>
    <row r="195" spans="1:5" s="60" customFormat="1">
      <c r="A195" s="56"/>
      <c r="B195" s="377"/>
      <c r="C195" s="102" t="s">
        <v>79</v>
      </c>
      <c r="D195" s="48">
        <f>D196+D198+D197</f>
        <v>80421</v>
      </c>
      <c r="E195" s="154"/>
    </row>
    <row r="196" spans="1:5" ht="37.5">
      <c r="A196" s="56">
        <v>1</v>
      </c>
      <c r="B196" s="377"/>
      <c r="C196" s="159" t="s">
        <v>175</v>
      </c>
      <c r="D196" s="71">
        <v>34880</v>
      </c>
      <c r="E196" s="158"/>
    </row>
    <row r="197" spans="1:5" ht="37.5">
      <c r="A197" s="56">
        <v>2</v>
      </c>
      <c r="B197" s="377"/>
      <c r="C197" s="159" t="s">
        <v>80</v>
      </c>
      <c r="D197" s="71">
        <v>24132</v>
      </c>
      <c r="E197" s="158"/>
    </row>
    <row r="198" spans="1:5" ht="37.5">
      <c r="A198" s="56">
        <v>3</v>
      </c>
      <c r="B198" s="377"/>
      <c r="C198" s="159" t="s">
        <v>81</v>
      </c>
      <c r="D198" s="71">
        <v>21409</v>
      </c>
      <c r="E198" s="158"/>
    </row>
    <row r="199" spans="1:5" s="60" customFormat="1">
      <c r="A199" s="56"/>
      <c r="B199" s="377"/>
      <c r="C199" s="102" t="s">
        <v>82</v>
      </c>
      <c r="D199" s="48">
        <f>D200</f>
        <v>1</v>
      </c>
      <c r="E199" s="154"/>
    </row>
    <row r="200" spans="1:5" ht="37.5">
      <c r="A200" s="56">
        <v>1</v>
      </c>
      <c r="B200" s="377"/>
      <c r="C200" s="159" t="s">
        <v>83</v>
      </c>
      <c r="D200" s="71">
        <v>1</v>
      </c>
      <c r="E200" s="158"/>
    </row>
    <row r="201" spans="1:5" s="59" customFormat="1">
      <c r="A201" s="54"/>
      <c r="B201" s="55"/>
      <c r="C201" s="101" t="s">
        <v>54</v>
      </c>
      <c r="D201" s="74">
        <f>D202+D208</f>
        <v>1388944</v>
      </c>
      <c r="E201" s="136"/>
    </row>
    <row r="202" spans="1:5">
      <c r="A202" s="7"/>
      <c r="B202" s="57"/>
      <c r="C202" s="57" t="s">
        <v>84</v>
      </c>
      <c r="D202" s="62">
        <f>SUM(D203:D207)</f>
        <v>560209</v>
      </c>
      <c r="E202" s="155"/>
    </row>
    <row r="203" spans="1:5">
      <c r="A203" s="7">
        <v>1</v>
      </c>
      <c r="B203" s="362" t="s">
        <v>248</v>
      </c>
      <c r="C203" s="86" t="s">
        <v>85</v>
      </c>
      <c r="D203" s="28">
        <v>200000</v>
      </c>
      <c r="E203" s="106"/>
    </row>
    <row r="204" spans="1:5" ht="37.5">
      <c r="A204" s="7">
        <v>2</v>
      </c>
      <c r="B204" s="362"/>
      <c r="C204" s="86" t="s">
        <v>86</v>
      </c>
      <c r="D204" s="28">
        <v>168487</v>
      </c>
      <c r="E204" s="106"/>
    </row>
    <row r="205" spans="1:5">
      <c r="A205" s="7">
        <v>3</v>
      </c>
      <c r="B205" s="362"/>
      <c r="C205" s="86" t="s">
        <v>87</v>
      </c>
      <c r="D205" s="28">
        <v>52653</v>
      </c>
      <c r="E205" s="106"/>
    </row>
    <row r="206" spans="1:5">
      <c r="A206" s="7">
        <v>4</v>
      </c>
      <c r="B206" s="362"/>
      <c r="C206" s="86" t="s">
        <v>88</v>
      </c>
      <c r="D206" s="28">
        <v>51408</v>
      </c>
      <c r="E206" s="106"/>
    </row>
    <row r="207" spans="1:5">
      <c r="A207" s="7">
        <v>5</v>
      </c>
      <c r="B207" s="362"/>
      <c r="C207" s="86" t="s">
        <v>89</v>
      </c>
      <c r="D207" s="28">
        <v>87661</v>
      </c>
      <c r="E207" s="106"/>
    </row>
    <row r="208" spans="1:5">
      <c r="A208" s="7"/>
      <c r="B208" s="362"/>
      <c r="C208" s="57" t="s">
        <v>90</v>
      </c>
      <c r="D208" s="66">
        <f>SUM(D209:D211)</f>
        <v>828735</v>
      </c>
      <c r="E208" s="106"/>
    </row>
    <row r="209" spans="1:5" ht="37.5">
      <c r="A209" s="7">
        <v>1</v>
      </c>
      <c r="B209" s="362"/>
      <c r="C209" s="86" t="s">
        <v>91</v>
      </c>
      <c r="D209" s="28">
        <v>53498</v>
      </c>
      <c r="E209" s="106"/>
    </row>
    <row r="210" spans="1:5" ht="37.5">
      <c r="A210" s="7">
        <v>2</v>
      </c>
      <c r="B210" s="362"/>
      <c r="C210" s="86" t="s">
        <v>92</v>
      </c>
      <c r="D210" s="28">
        <v>482916</v>
      </c>
      <c r="E210" s="106"/>
    </row>
    <row r="211" spans="1:5" ht="37.5">
      <c r="A211" s="7">
        <v>3</v>
      </c>
      <c r="B211" s="362"/>
      <c r="C211" s="86" t="s">
        <v>93</v>
      </c>
      <c r="D211" s="28">
        <v>292321</v>
      </c>
      <c r="E211" s="106"/>
    </row>
    <row r="212" spans="1:5">
      <c r="A212" s="151"/>
      <c r="B212" s="79"/>
      <c r="C212" s="143" t="s">
        <v>94</v>
      </c>
      <c r="D212" s="74">
        <f>D213</f>
        <v>2108</v>
      </c>
      <c r="E212" s="148"/>
    </row>
    <row r="213" spans="1:5" s="47" customFormat="1">
      <c r="A213" s="37"/>
      <c r="B213" s="86"/>
      <c r="C213" s="53" t="s">
        <v>95</v>
      </c>
      <c r="D213" s="131">
        <f>SUM(D214)</f>
        <v>2108</v>
      </c>
      <c r="E213" s="106"/>
    </row>
    <row r="214" spans="1:5" ht="93.75">
      <c r="A214" s="37">
        <v>1</v>
      </c>
      <c r="B214" s="75" t="s">
        <v>15</v>
      </c>
      <c r="C214" s="159" t="s">
        <v>96</v>
      </c>
      <c r="D214" s="71">
        <v>2108</v>
      </c>
      <c r="E214" s="106"/>
    </row>
    <row r="215" spans="1:5">
      <c r="A215" s="54"/>
      <c r="B215" s="156"/>
      <c r="C215" s="101" t="s">
        <v>59</v>
      </c>
      <c r="D215" s="58">
        <f>D216</f>
        <v>400000</v>
      </c>
      <c r="E215" s="157"/>
    </row>
    <row r="216" spans="1:5" ht="93.75">
      <c r="A216" s="7">
        <v>1</v>
      </c>
      <c r="B216" s="75" t="s">
        <v>15</v>
      </c>
      <c r="C216" s="83" t="s">
        <v>97</v>
      </c>
      <c r="D216" s="150">
        <v>400000</v>
      </c>
      <c r="E216" s="117"/>
    </row>
    <row r="217" spans="1:5">
      <c r="A217" s="151"/>
      <c r="B217" s="79"/>
      <c r="C217" s="143" t="s">
        <v>61</v>
      </c>
      <c r="D217" s="74">
        <f>SUM(D218:D220)</f>
        <v>370201</v>
      </c>
      <c r="E217" s="144"/>
    </row>
    <row r="218" spans="1:5" ht="56.25">
      <c r="A218" s="7">
        <v>1</v>
      </c>
      <c r="B218" s="377" t="s">
        <v>15</v>
      </c>
      <c r="C218" s="83" t="s">
        <v>98</v>
      </c>
      <c r="D218" s="150">
        <v>155417</v>
      </c>
      <c r="E218" s="158"/>
    </row>
    <row r="219" spans="1:5" ht="56.25">
      <c r="A219" s="7">
        <v>2</v>
      </c>
      <c r="B219" s="377"/>
      <c r="C219" s="83" t="s">
        <v>99</v>
      </c>
      <c r="D219" s="150">
        <v>33989</v>
      </c>
      <c r="E219" s="158"/>
    </row>
    <row r="220" spans="1:5" s="60" customFormat="1">
      <c r="A220" s="7"/>
      <c r="B220" s="377"/>
      <c r="C220" s="77" t="s">
        <v>95</v>
      </c>
      <c r="D220" s="131">
        <f>SUM(D221:D228)</f>
        <v>180795</v>
      </c>
      <c r="E220" s="160"/>
    </row>
    <row r="221" spans="1:5" s="60" customFormat="1" ht="37.5">
      <c r="A221" s="7">
        <v>1</v>
      </c>
      <c r="B221" s="377"/>
      <c r="C221" s="161" t="s">
        <v>100</v>
      </c>
      <c r="D221" s="71">
        <v>45805</v>
      </c>
      <c r="E221" s="158"/>
    </row>
    <row r="222" spans="1:5" s="60" customFormat="1" ht="37.5">
      <c r="A222" s="7">
        <v>2</v>
      </c>
      <c r="B222" s="377"/>
      <c r="C222" s="161" t="s">
        <v>101</v>
      </c>
      <c r="D222" s="71">
        <v>17231</v>
      </c>
      <c r="E222" s="158"/>
    </row>
    <row r="223" spans="1:5" s="60" customFormat="1" ht="37.5">
      <c r="A223" s="7">
        <v>3</v>
      </c>
      <c r="B223" s="377"/>
      <c r="C223" s="104" t="s">
        <v>102</v>
      </c>
      <c r="D223" s="71">
        <v>1896</v>
      </c>
      <c r="E223" s="158"/>
    </row>
    <row r="224" spans="1:5" s="60" customFormat="1" ht="37.5">
      <c r="A224" s="7">
        <v>4</v>
      </c>
      <c r="B224" s="377"/>
      <c r="C224" s="104" t="s">
        <v>103</v>
      </c>
      <c r="D224" s="71">
        <v>2907</v>
      </c>
      <c r="E224" s="158"/>
    </row>
    <row r="225" spans="1:5" s="60" customFormat="1" ht="37.5">
      <c r="A225" s="7">
        <v>5</v>
      </c>
      <c r="B225" s="377"/>
      <c r="C225" s="104" t="s">
        <v>104</v>
      </c>
      <c r="D225" s="71">
        <v>2568</v>
      </c>
      <c r="E225" s="158"/>
    </row>
    <row r="226" spans="1:5" s="60" customFormat="1" ht="37.5">
      <c r="A226" s="7">
        <v>6</v>
      </c>
      <c r="B226" s="377"/>
      <c r="C226" s="104" t="s">
        <v>105</v>
      </c>
      <c r="D226" s="71">
        <v>5701</v>
      </c>
      <c r="E226" s="158"/>
    </row>
    <row r="227" spans="1:5" s="60" customFormat="1" ht="37.5">
      <c r="A227" s="7">
        <v>7</v>
      </c>
      <c r="B227" s="377"/>
      <c r="C227" s="104" t="s">
        <v>106</v>
      </c>
      <c r="D227" s="71">
        <v>4687</v>
      </c>
      <c r="E227" s="158"/>
    </row>
    <row r="228" spans="1:5" s="60" customFormat="1" ht="37.5">
      <c r="A228" s="7">
        <v>8</v>
      </c>
      <c r="B228" s="377"/>
      <c r="C228" s="159" t="s">
        <v>107</v>
      </c>
      <c r="D228" s="71">
        <v>100000</v>
      </c>
      <c r="E228" s="158"/>
    </row>
    <row r="229" spans="1:5" s="47" customFormat="1">
      <c r="A229" s="151"/>
      <c r="B229" s="79"/>
      <c r="C229" s="143" t="s">
        <v>162</v>
      </c>
      <c r="D229" s="74">
        <f>SUM(D230:D230)</f>
        <v>213891</v>
      </c>
      <c r="E229" s="144"/>
    </row>
    <row r="230" spans="1:5" s="61" customFormat="1" ht="93.75">
      <c r="A230" s="29">
        <v>1</v>
      </c>
      <c r="B230" s="29" t="s">
        <v>233</v>
      </c>
      <c r="C230" s="89" t="s">
        <v>163</v>
      </c>
      <c r="D230" s="25">
        <v>213891</v>
      </c>
      <c r="E230" s="117"/>
    </row>
    <row r="231" spans="1:5">
      <c r="A231" s="54"/>
      <c r="B231" s="55"/>
      <c r="C231" s="101" t="s">
        <v>181</v>
      </c>
      <c r="D231" s="58">
        <f t="shared" ref="D231" si="6">D232+D234</f>
        <v>747441</v>
      </c>
      <c r="E231" s="125"/>
    </row>
    <row r="232" spans="1:5">
      <c r="A232" s="56"/>
      <c r="B232" s="37"/>
      <c r="C232" s="57" t="s">
        <v>26</v>
      </c>
      <c r="D232" s="131">
        <f>SUM(D233)</f>
        <v>215206</v>
      </c>
      <c r="E232" s="126"/>
    </row>
    <row r="233" spans="1:5" ht="75">
      <c r="A233" s="56">
        <v>1</v>
      </c>
      <c r="B233" s="37" t="s">
        <v>249</v>
      </c>
      <c r="C233" s="90" t="s">
        <v>182</v>
      </c>
      <c r="D233" s="28">
        <v>215206</v>
      </c>
      <c r="E233" s="126"/>
    </row>
    <row r="234" spans="1:5">
      <c r="A234" s="56"/>
      <c r="B234" s="37"/>
      <c r="C234" s="57" t="s">
        <v>177</v>
      </c>
      <c r="D234" s="131">
        <f t="shared" ref="D234" si="7">D235</f>
        <v>532235</v>
      </c>
      <c r="E234" s="126"/>
    </row>
    <row r="235" spans="1:5" ht="56.25">
      <c r="A235" s="56">
        <v>1</v>
      </c>
      <c r="B235" s="37" t="s">
        <v>227</v>
      </c>
      <c r="C235" s="90" t="s">
        <v>208</v>
      </c>
      <c r="D235" s="25">
        <v>532235</v>
      </c>
      <c r="E235" s="126"/>
    </row>
    <row r="236" spans="1:5" s="60" customFormat="1">
      <c r="A236" s="140"/>
      <c r="B236" s="140"/>
      <c r="C236" s="140" t="s">
        <v>25</v>
      </c>
      <c r="D236" s="76">
        <f>SUM(D237+D240+D249+D253+D300+D307+D309+D326+D333+D246+D305)</f>
        <v>15376980</v>
      </c>
      <c r="E236" s="152"/>
    </row>
    <row r="237" spans="1:5">
      <c r="A237" s="54"/>
      <c r="B237" s="79"/>
      <c r="C237" s="162" t="s">
        <v>108</v>
      </c>
      <c r="D237" s="74">
        <f t="shared" ref="D237:D238" si="8">D238</f>
        <v>10649177</v>
      </c>
      <c r="E237" s="144"/>
    </row>
    <row r="238" spans="1:5" s="60" customFormat="1">
      <c r="A238" s="56"/>
      <c r="B238" s="163"/>
      <c r="C238" s="164" t="s">
        <v>176</v>
      </c>
      <c r="D238" s="131">
        <f t="shared" si="8"/>
        <v>10649177</v>
      </c>
      <c r="E238" s="160"/>
    </row>
    <row r="239" spans="1:5" ht="56.25">
      <c r="A239" s="56">
        <v>1</v>
      </c>
      <c r="B239" s="75" t="s">
        <v>227</v>
      </c>
      <c r="C239" s="83" t="s">
        <v>109</v>
      </c>
      <c r="D239" s="71">
        <v>10649177</v>
      </c>
      <c r="E239" s="145"/>
    </row>
    <row r="240" spans="1:5" s="60" customFormat="1">
      <c r="A240" s="54"/>
      <c r="B240" s="54"/>
      <c r="C240" s="101" t="s">
        <v>110</v>
      </c>
      <c r="D240" s="58">
        <f>SUM(D242:D245)</f>
        <v>719526</v>
      </c>
      <c r="E240" s="157"/>
    </row>
    <row r="241" spans="1:5" s="35" customFormat="1">
      <c r="A241" s="78"/>
      <c r="B241" s="78"/>
      <c r="C241" s="165" t="s">
        <v>26</v>
      </c>
      <c r="D241" s="26">
        <f>SUM(D242:D245)</f>
        <v>719526</v>
      </c>
      <c r="E241" s="166"/>
    </row>
    <row r="242" spans="1:5" ht="37.5">
      <c r="A242" s="56">
        <v>1</v>
      </c>
      <c r="B242" s="362" t="s">
        <v>284</v>
      </c>
      <c r="C242" s="86" t="s">
        <v>169</v>
      </c>
      <c r="D242" s="38">
        <v>151652</v>
      </c>
      <c r="E242" s="127"/>
    </row>
    <row r="243" spans="1:5" ht="37.5">
      <c r="A243" s="56">
        <v>2</v>
      </c>
      <c r="B243" s="362"/>
      <c r="C243" s="86" t="s">
        <v>170</v>
      </c>
      <c r="D243" s="38">
        <v>218497</v>
      </c>
      <c r="E243" s="127"/>
    </row>
    <row r="244" spans="1:5" ht="37.5">
      <c r="A244" s="56">
        <v>3</v>
      </c>
      <c r="B244" s="362"/>
      <c r="C244" s="86" t="s">
        <v>171</v>
      </c>
      <c r="D244" s="38">
        <v>166347</v>
      </c>
      <c r="E244" s="127"/>
    </row>
    <row r="245" spans="1:5">
      <c r="A245" s="56">
        <v>4</v>
      </c>
      <c r="B245" s="362"/>
      <c r="C245" s="86" t="s">
        <v>172</v>
      </c>
      <c r="D245" s="38">
        <v>183030</v>
      </c>
      <c r="E245" s="127"/>
    </row>
    <row r="246" spans="1:5">
      <c r="A246" s="54"/>
      <c r="B246" s="55"/>
      <c r="C246" s="101" t="s">
        <v>181</v>
      </c>
      <c r="D246" s="58">
        <f>D247</f>
        <v>201898</v>
      </c>
      <c r="E246" s="125"/>
    </row>
    <row r="247" spans="1:5">
      <c r="A247" s="56"/>
      <c r="B247" s="37"/>
      <c r="C247" s="57" t="s">
        <v>26</v>
      </c>
      <c r="D247" s="48">
        <f>SUM(D248)</f>
        <v>201898</v>
      </c>
      <c r="E247" s="126"/>
    </row>
    <row r="248" spans="1:5" s="64" customFormat="1" ht="75">
      <c r="A248" s="6">
        <v>1</v>
      </c>
      <c r="B248" s="29" t="s">
        <v>249</v>
      </c>
      <c r="C248" s="103" t="s">
        <v>301</v>
      </c>
      <c r="D248" s="11">
        <v>201898</v>
      </c>
      <c r="E248" s="127"/>
    </row>
    <row r="249" spans="1:5" s="59" customFormat="1">
      <c r="A249" s="54"/>
      <c r="B249" s="55"/>
      <c r="C249" s="101" t="s">
        <v>54</v>
      </c>
      <c r="D249" s="58">
        <f>D250</f>
        <v>564450</v>
      </c>
      <c r="E249" s="125"/>
    </row>
    <row r="250" spans="1:5">
      <c r="A250" s="37"/>
      <c r="B250" s="362" t="s">
        <v>248</v>
      </c>
      <c r="C250" s="57" t="s">
        <v>187</v>
      </c>
      <c r="D250" s="66">
        <f t="shared" ref="D250" si="9">D251+D252</f>
        <v>564450</v>
      </c>
      <c r="E250" s="109"/>
    </row>
    <row r="251" spans="1:5">
      <c r="A251" s="37">
        <v>1</v>
      </c>
      <c r="B251" s="362"/>
      <c r="C251" s="86" t="s">
        <v>111</v>
      </c>
      <c r="D251" s="46">
        <v>244229</v>
      </c>
      <c r="E251" s="128"/>
    </row>
    <row r="252" spans="1:5" ht="37.5">
      <c r="A252" s="37">
        <v>2</v>
      </c>
      <c r="B252" s="362"/>
      <c r="C252" s="86" t="s">
        <v>186</v>
      </c>
      <c r="D252" s="46">
        <v>320221</v>
      </c>
      <c r="E252" s="106"/>
    </row>
    <row r="253" spans="1:5" s="47" customFormat="1">
      <c r="A253" s="151"/>
      <c r="B253" s="79"/>
      <c r="C253" s="143" t="s">
        <v>264</v>
      </c>
      <c r="D253" s="74">
        <f t="shared" ref="D253" si="10">D254+D295</f>
        <v>1527897</v>
      </c>
      <c r="E253" s="144"/>
    </row>
    <row r="254" spans="1:5" s="3" customFormat="1">
      <c r="A254" s="50"/>
      <c r="B254" s="167"/>
      <c r="C254" s="168" t="s">
        <v>200</v>
      </c>
      <c r="D254" s="66">
        <f t="shared" ref="D254" si="11">SUM(D255:D294)</f>
        <v>703840</v>
      </c>
      <c r="E254" s="169"/>
    </row>
    <row r="255" spans="1:5" s="47" customFormat="1">
      <c r="A255" s="37">
        <v>1</v>
      </c>
      <c r="B255" s="377" t="s">
        <v>210</v>
      </c>
      <c r="C255" s="86" t="s">
        <v>112</v>
      </c>
      <c r="D255" s="40">
        <v>14000</v>
      </c>
      <c r="E255" s="129"/>
    </row>
    <row r="256" spans="1:5" s="47" customFormat="1">
      <c r="A256" s="75">
        <v>2</v>
      </c>
      <c r="B256" s="377"/>
      <c r="C256" s="86" t="s">
        <v>113</v>
      </c>
      <c r="D256" s="40">
        <v>20160</v>
      </c>
      <c r="E256" s="129"/>
    </row>
    <row r="257" spans="1:5" s="47" customFormat="1">
      <c r="A257" s="75">
        <v>3</v>
      </c>
      <c r="B257" s="377"/>
      <c r="C257" s="86" t="s">
        <v>114</v>
      </c>
      <c r="D257" s="40">
        <v>20160</v>
      </c>
      <c r="E257" s="129"/>
    </row>
    <row r="258" spans="1:5" s="47" customFormat="1">
      <c r="A258" s="37">
        <v>4</v>
      </c>
      <c r="B258" s="377"/>
      <c r="C258" s="86" t="s">
        <v>115</v>
      </c>
      <c r="D258" s="40">
        <v>20160</v>
      </c>
      <c r="E258" s="129"/>
    </row>
    <row r="259" spans="1:5" s="47" customFormat="1">
      <c r="A259" s="75">
        <v>5</v>
      </c>
      <c r="B259" s="377"/>
      <c r="C259" s="86" t="s">
        <v>116</v>
      </c>
      <c r="D259" s="40">
        <v>20160</v>
      </c>
      <c r="E259" s="129"/>
    </row>
    <row r="260" spans="1:5" s="47" customFormat="1">
      <c r="A260" s="75">
        <v>6</v>
      </c>
      <c r="B260" s="377"/>
      <c r="C260" s="86" t="s">
        <v>117</v>
      </c>
      <c r="D260" s="40">
        <v>18000</v>
      </c>
      <c r="E260" s="129"/>
    </row>
    <row r="261" spans="1:5" s="47" customFormat="1">
      <c r="A261" s="37">
        <v>7</v>
      </c>
      <c r="B261" s="377"/>
      <c r="C261" s="86" t="s">
        <v>118</v>
      </c>
      <c r="D261" s="40">
        <v>18000</v>
      </c>
      <c r="E261" s="129"/>
    </row>
    <row r="262" spans="1:5" s="47" customFormat="1">
      <c r="A262" s="75">
        <v>8</v>
      </c>
      <c r="B262" s="377"/>
      <c r="C262" s="86" t="s">
        <v>119</v>
      </c>
      <c r="D262" s="40">
        <v>18000</v>
      </c>
      <c r="E262" s="129"/>
    </row>
    <row r="263" spans="1:5" s="47" customFormat="1">
      <c r="A263" s="75">
        <v>9</v>
      </c>
      <c r="B263" s="377"/>
      <c r="C263" s="86" t="s">
        <v>120</v>
      </c>
      <c r="D263" s="40">
        <v>18000</v>
      </c>
      <c r="E263" s="129"/>
    </row>
    <row r="264" spans="1:5" s="47" customFormat="1">
      <c r="A264" s="37">
        <v>10</v>
      </c>
      <c r="B264" s="377"/>
      <c r="C264" s="86" t="s">
        <v>121</v>
      </c>
      <c r="D264" s="40">
        <v>18000</v>
      </c>
      <c r="E264" s="129"/>
    </row>
    <row r="265" spans="1:5" s="47" customFormat="1">
      <c r="A265" s="75">
        <v>11</v>
      </c>
      <c r="B265" s="377"/>
      <c r="C265" s="86" t="s">
        <v>122</v>
      </c>
      <c r="D265" s="40">
        <v>22000</v>
      </c>
      <c r="E265" s="129"/>
    </row>
    <row r="266" spans="1:5" s="47" customFormat="1">
      <c r="A266" s="75">
        <v>12</v>
      </c>
      <c r="B266" s="377"/>
      <c r="C266" s="86" t="s">
        <v>123</v>
      </c>
      <c r="D266" s="40">
        <v>22000</v>
      </c>
      <c r="E266" s="129"/>
    </row>
    <row r="267" spans="1:5" s="47" customFormat="1">
      <c r="A267" s="37">
        <v>13</v>
      </c>
      <c r="B267" s="377"/>
      <c r="C267" s="86" t="s">
        <v>124</v>
      </c>
      <c r="D267" s="40">
        <v>22000</v>
      </c>
      <c r="E267" s="129"/>
    </row>
    <row r="268" spans="1:5" s="47" customFormat="1">
      <c r="A268" s="75">
        <v>14</v>
      </c>
      <c r="B268" s="377"/>
      <c r="C268" s="86" t="s">
        <v>125</v>
      </c>
      <c r="D268" s="40">
        <v>22000</v>
      </c>
      <c r="E268" s="129"/>
    </row>
    <row r="269" spans="1:5" s="47" customFormat="1">
      <c r="A269" s="75">
        <v>15</v>
      </c>
      <c r="B269" s="377"/>
      <c r="C269" s="86" t="s">
        <v>126</v>
      </c>
      <c r="D269" s="40">
        <v>22000</v>
      </c>
      <c r="E269" s="111"/>
    </row>
    <row r="270" spans="1:5" s="47" customFormat="1">
      <c r="A270" s="37">
        <v>16</v>
      </c>
      <c r="B270" s="377"/>
      <c r="C270" s="86" t="s">
        <v>127</v>
      </c>
      <c r="D270" s="40">
        <v>17700</v>
      </c>
      <c r="E270" s="129"/>
    </row>
    <row r="271" spans="1:5" s="47" customFormat="1">
      <c r="A271" s="75">
        <v>17</v>
      </c>
      <c r="B271" s="377"/>
      <c r="C271" s="86" t="s">
        <v>188</v>
      </c>
      <c r="D271" s="40">
        <v>17700</v>
      </c>
      <c r="E271" s="129"/>
    </row>
    <row r="272" spans="1:5" s="47" customFormat="1">
      <c r="A272" s="75">
        <v>18</v>
      </c>
      <c r="B272" s="377"/>
      <c r="C272" s="86" t="s">
        <v>189</v>
      </c>
      <c r="D272" s="40">
        <v>17700</v>
      </c>
      <c r="E272" s="129"/>
    </row>
    <row r="273" spans="1:5" s="47" customFormat="1">
      <c r="A273" s="37">
        <v>19</v>
      </c>
      <c r="B273" s="377"/>
      <c r="C273" s="86" t="s">
        <v>190</v>
      </c>
      <c r="D273" s="40">
        <v>17700</v>
      </c>
      <c r="E273" s="129"/>
    </row>
    <row r="274" spans="1:5" s="47" customFormat="1">
      <c r="A274" s="75">
        <v>20</v>
      </c>
      <c r="B274" s="377"/>
      <c r="C274" s="86" t="s">
        <v>128</v>
      </c>
      <c r="D274" s="40">
        <v>17700</v>
      </c>
      <c r="E274" s="129"/>
    </row>
    <row r="275" spans="1:5" s="47" customFormat="1">
      <c r="A275" s="75">
        <v>21</v>
      </c>
      <c r="B275" s="377"/>
      <c r="C275" s="86" t="s">
        <v>129</v>
      </c>
      <c r="D275" s="40">
        <v>17700</v>
      </c>
      <c r="E275" s="129"/>
    </row>
    <row r="276" spans="1:5" s="47" customFormat="1">
      <c r="A276" s="37">
        <v>22</v>
      </c>
      <c r="B276" s="377"/>
      <c r="C276" s="86" t="s">
        <v>130</v>
      </c>
      <c r="D276" s="40">
        <v>17700</v>
      </c>
      <c r="E276" s="129"/>
    </row>
    <row r="277" spans="1:5" s="47" customFormat="1">
      <c r="A277" s="75">
        <v>23</v>
      </c>
      <c r="B277" s="377"/>
      <c r="C277" s="86" t="s">
        <v>131</v>
      </c>
      <c r="D277" s="40">
        <v>17700</v>
      </c>
      <c r="E277" s="129"/>
    </row>
    <row r="278" spans="1:5" s="47" customFormat="1">
      <c r="A278" s="75">
        <v>24</v>
      </c>
      <c r="B278" s="377"/>
      <c r="C278" s="86" t="s">
        <v>132</v>
      </c>
      <c r="D278" s="40">
        <v>17700</v>
      </c>
      <c r="E278" s="129"/>
    </row>
    <row r="279" spans="1:5" s="47" customFormat="1">
      <c r="A279" s="37">
        <v>25</v>
      </c>
      <c r="B279" s="377"/>
      <c r="C279" s="86" t="s">
        <v>133</v>
      </c>
      <c r="D279" s="40">
        <v>17700</v>
      </c>
      <c r="E279" s="129"/>
    </row>
    <row r="280" spans="1:5" s="47" customFormat="1">
      <c r="A280" s="75">
        <v>26</v>
      </c>
      <c r="B280" s="377"/>
      <c r="C280" s="86" t="s">
        <v>134</v>
      </c>
      <c r="D280" s="40">
        <v>17700</v>
      </c>
      <c r="E280" s="129"/>
    </row>
    <row r="281" spans="1:5" s="47" customFormat="1">
      <c r="A281" s="75">
        <v>27</v>
      </c>
      <c r="B281" s="377"/>
      <c r="C281" s="86" t="s">
        <v>135</v>
      </c>
      <c r="D281" s="40">
        <v>17700</v>
      </c>
      <c r="E281" s="129"/>
    </row>
    <row r="282" spans="1:5" s="47" customFormat="1">
      <c r="A282" s="37">
        <v>28</v>
      </c>
      <c r="B282" s="377"/>
      <c r="C282" s="86" t="s">
        <v>136</v>
      </c>
      <c r="D282" s="40">
        <v>17700</v>
      </c>
      <c r="E282" s="129"/>
    </row>
    <row r="283" spans="1:5" s="47" customFormat="1">
      <c r="A283" s="75">
        <v>29</v>
      </c>
      <c r="B283" s="377"/>
      <c r="C283" s="86" t="s">
        <v>137</v>
      </c>
      <c r="D283" s="40">
        <v>17700</v>
      </c>
      <c r="E283" s="129"/>
    </row>
    <row r="284" spans="1:5" s="47" customFormat="1">
      <c r="A284" s="75">
        <v>30</v>
      </c>
      <c r="B284" s="377"/>
      <c r="C284" s="86" t="s">
        <v>138</v>
      </c>
      <c r="D284" s="40">
        <v>17700</v>
      </c>
      <c r="E284" s="129"/>
    </row>
    <row r="285" spans="1:5" s="47" customFormat="1">
      <c r="A285" s="37">
        <v>31</v>
      </c>
      <c r="B285" s="377"/>
      <c r="C285" s="86" t="s">
        <v>139</v>
      </c>
      <c r="D285" s="40">
        <v>17700</v>
      </c>
      <c r="E285" s="129"/>
    </row>
    <row r="286" spans="1:5" s="47" customFormat="1">
      <c r="A286" s="75">
        <v>32</v>
      </c>
      <c r="B286" s="377"/>
      <c r="C286" s="86" t="s">
        <v>191</v>
      </c>
      <c r="D286" s="40">
        <v>14000</v>
      </c>
      <c r="E286" s="129"/>
    </row>
    <row r="287" spans="1:5" s="47" customFormat="1">
      <c r="A287" s="37">
        <v>33</v>
      </c>
      <c r="B287" s="377"/>
      <c r="C287" s="86" t="s">
        <v>192</v>
      </c>
      <c r="D287" s="40">
        <v>14000</v>
      </c>
      <c r="E287" s="129"/>
    </row>
    <row r="288" spans="1:5" s="47" customFormat="1">
      <c r="A288" s="75">
        <v>34</v>
      </c>
      <c r="B288" s="377"/>
      <c r="C288" s="86" t="s">
        <v>193</v>
      </c>
      <c r="D288" s="40">
        <v>14000</v>
      </c>
      <c r="E288" s="129"/>
    </row>
    <row r="289" spans="1:5" s="47" customFormat="1">
      <c r="A289" s="37">
        <v>35</v>
      </c>
      <c r="B289" s="377"/>
      <c r="C289" s="86" t="s">
        <v>194</v>
      </c>
      <c r="D289" s="40">
        <v>14000</v>
      </c>
      <c r="E289" s="129"/>
    </row>
    <row r="290" spans="1:5" s="47" customFormat="1">
      <c r="A290" s="75">
        <v>36</v>
      </c>
      <c r="B290" s="377"/>
      <c r="C290" s="86" t="s">
        <v>195</v>
      </c>
      <c r="D290" s="40">
        <v>14000</v>
      </c>
      <c r="E290" s="129"/>
    </row>
    <row r="291" spans="1:5" s="47" customFormat="1">
      <c r="A291" s="37">
        <v>37</v>
      </c>
      <c r="B291" s="377"/>
      <c r="C291" s="86" t="s">
        <v>196</v>
      </c>
      <c r="D291" s="40">
        <v>14000</v>
      </c>
      <c r="E291" s="129"/>
    </row>
    <row r="292" spans="1:5" s="47" customFormat="1">
      <c r="A292" s="75">
        <v>38</v>
      </c>
      <c r="B292" s="377"/>
      <c r="C292" s="86" t="s">
        <v>197</v>
      </c>
      <c r="D292" s="40">
        <v>14000</v>
      </c>
      <c r="E292" s="129"/>
    </row>
    <row r="293" spans="1:5" s="47" customFormat="1">
      <c r="A293" s="37">
        <v>39</v>
      </c>
      <c r="B293" s="377"/>
      <c r="C293" s="86" t="s">
        <v>198</v>
      </c>
      <c r="D293" s="40">
        <v>14000</v>
      </c>
      <c r="E293" s="129"/>
    </row>
    <row r="294" spans="1:5" s="47" customFormat="1">
      <c r="A294" s="75">
        <v>40</v>
      </c>
      <c r="B294" s="377"/>
      <c r="C294" s="86" t="s">
        <v>199</v>
      </c>
      <c r="D294" s="40">
        <v>14000</v>
      </c>
      <c r="E294" s="129"/>
    </row>
    <row r="295" spans="1:5" s="47" customFormat="1">
      <c r="A295" s="75"/>
      <c r="B295" s="75"/>
      <c r="C295" s="57" t="s">
        <v>201</v>
      </c>
      <c r="D295" s="68">
        <f t="shared" ref="D295" si="12">SUM(D296:D299)</f>
        <v>824057</v>
      </c>
      <c r="E295" s="129"/>
    </row>
    <row r="296" spans="1:5" s="47" customFormat="1">
      <c r="A296" s="75">
        <v>1</v>
      </c>
      <c r="B296" s="377" t="s">
        <v>227</v>
      </c>
      <c r="C296" s="86" t="s">
        <v>202</v>
      </c>
      <c r="D296" s="67">
        <v>136624</v>
      </c>
      <c r="E296" s="123"/>
    </row>
    <row r="297" spans="1:5" s="47" customFormat="1">
      <c r="A297" s="75">
        <v>2</v>
      </c>
      <c r="B297" s="377"/>
      <c r="C297" s="86" t="s">
        <v>203</v>
      </c>
      <c r="D297" s="67">
        <v>117984</v>
      </c>
      <c r="E297" s="123"/>
    </row>
    <row r="298" spans="1:5" s="47" customFormat="1">
      <c r="A298" s="75">
        <v>3</v>
      </c>
      <c r="B298" s="377"/>
      <c r="C298" s="86" t="s">
        <v>204</v>
      </c>
      <c r="D298" s="67">
        <v>125865</v>
      </c>
      <c r="E298" s="123"/>
    </row>
    <row r="299" spans="1:5" s="47" customFormat="1" ht="37.5">
      <c r="A299" s="75">
        <v>4</v>
      </c>
      <c r="B299" s="377"/>
      <c r="C299" s="86" t="s">
        <v>205</v>
      </c>
      <c r="D299" s="67">
        <v>443584</v>
      </c>
      <c r="E299" s="123"/>
    </row>
    <row r="300" spans="1:5">
      <c r="A300" s="151"/>
      <c r="B300" s="79"/>
      <c r="C300" s="143" t="s">
        <v>140</v>
      </c>
      <c r="D300" s="74">
        <f>SUM(D301:D304)</f>
        <v>412836</v>
      </c>
      <c r="E300" s="148"/>
    </row>
    <row r="301" spans="1:5" ht="37.5">
      <c r="A301" s="37">
        <v>1</v>
      </c>
      <c r="B301" s="377" t="s">
        <v>15</v>
      </c>
      <c r="C301" s="159" t="s">
        <v>141</v>
      </c>
      <c r="D301" s="71">
        <v>111037</v>
      </c>
      <c r="E301" s="158"/>
    </row>
    <row r="302" spans="1:5" ht="37.5">
      <c r="A302" s="37">
        <v>2</v>
      </c>
      <c r="B302" s="377"/>
      <c r="C302" s="159" t="s">
        <v>142</v>
      </c>
      <c r="D302" s="71">
        <v>175957</v>
      </c>
      <c r="E302" s="158"/>
    </row>
    <row r="303" spans="1:5" ht="37.5">
      <c r="A303" s="37">
        <v>3</v>
      </c>
      <c r="B303" s="377"/>
      <c r="C303" s="159" t="s">
        <v>143</v>
      </c>
      <c r="D303" s="71">
        <v>62591</v>
      </c>
      <c r="E303" s="158"/>
    </row>
    <row r="304" spans="1:5" ht="37.5">
      <c r="A304" s="37">
        <v>4</v>
      </c>
      <c r="B304" s="377"/>
      <c r="C304" s="159" t="s">
        <v>144</v>
      </c>
      <c r="D304" s="71">
        <v>63251</v>
      </c>
      <c r="E304" s="158"/>
    </row>
    <row r="305" spans="1:5" ht="20.25">
      <c r="A305" s="10"/>
      <c r="B305" s="170"/>
      <c r="C305" s="171" t="s">
        <v>59</v>
      </c>
      <c r="D305" s="16">
        <f>D306</f>
        <v>370000</v>
      </c>
      <c r="E305" s="172"/>
    </row>
    <row r="306" spans="1:5" ht="93.75">
      <c r="A306" s="29">
        <v>1</v>
      </c>
      <c r="B306" s="29" t="s">
        <v>15</v>
      </c>
      <c r="C306" s="82" t="s">
        <v>309</v>
      </c>
      <c r="D306" s="25">
        <v>370000</v>
      </c>
      <c r="E306" s="117"/>
    </row>
    <row r="307" spans="1:5" s="59" customFormat="1">
      <c r="A307" s="55"/>
      <c r="B307" s="55"/>
      <c r="C307" s="143" t="s">
        <v>61</v>
      </c>
      <c r="D307" s="74">
        <f>SUM(D308:D308)</f>
        <v>212168</v>
      </c>
      <c r="E307" s="136"/>
    </row>
    <row r="308" spans="1:5" ht="93.75">
      <c r="A308" s="37">
        <v>1</v>
      </c>
      <c r="B308" s="29" t="s">
        <v>15</v>
      </c>
      <c r="C308" s="159" t="s">
        <v>178</v>
      </c>
      <c r="D308" s="71">
        <v>212168</v>
      </c>
      <c r="E308" s="158"/>
    </row>
    <row r="309" spans="1:5" s="63" customFormat="1">
      <c r="A309" s="101"/>
      <c r="B309" s="101"/>
      <c r="C309" s="173" t="s">
        <v>145</v>
      </c>
      <c r="D309" s="74">
        <f>SUM(D310:D325)</f>
        <v>323240</v>
      </c>
      <c r="E309" s="144"/>
    </row>
    <row r="310" spans="1:5" ht="37.5">
      <c r="A310" s="37">
        <v>1</v>
      </c>
      <c r="B310" s="362" t="s">
        <v>244</v>
      </c>
      <c r="C310" s="83" t="s">
        <v>146</v>
      </c>
      <c r="D310" s="28">
        <v>21613</v>
      </c>
      <c r="E310" s="106"/>
    </row>
    <row r="311" spans="1:5" ht="37.5">
      <c r="A311" s="37">
        <v>2</v>
      </c>
      <c r="B311" s="362"/>
      <c r="C311" s="83" t="s">
        <v>147</v>
      </c>
      <c r="D311" s="28">
        <v>24276</v>
      </c>
      <c r="E311" s="106"/>
    </row>
    <row r="312" spans="1:5" ht="37.5">
      <c r="A312" s="37">
        <v>3</v>
      </c>
      <c r="B312" s="362"/>
      <c r="C312" s="83" t="s">
        <v>148</v>
      </c>
      <c r="D312" s="28">
        <v>24324</v>
      </c>
      <c r="E312" s="106"/>
    </row>
    <row r="313" spans="1:5" ht="37.5">
      <c r="A313" s="37">
        <v>4</v>
      </c>
      <c r="B313" s="362"/>
      <c r="C313" s="83" t="s">
        <v>149</v>
      </c>
      <c r="D313" s="28">
        <v>21485</v>
      </c>
      <c r="E313" s="106"/>
    </row>
    <row r="314" spans="1:5" ht="37.5">
      <c r="A314" s="37">
        <v>5</v>
      </c>
      <c r="B314" s="362"/>
      <c r="C314" s="83" t="s">
        <v>150</v>
      </c>
      <c r="D314" s="28">
        <v>29533</v>
      </c>
      <c r="E314" s="106"/>
    </row>
    <row r="315" spans="1:5" ht="37.5">
      <c r="A315" s="37">
        <v>6</v>
      </c>
      <c r="B315" s="362"/>
      <c r="C315" s="83" t="s">
        <v>151</v>
      </c>
      <c r="D315" s="28">
        <v>21523</v>
      </c>
      <c r="E315" s="106"/>
    </row>
    <row r="316" spans="1:5" ht="37.5">
      <c r="A316" s="37">
        <v>7</v>
      </c>
      <c r="B316" s="362"/>
      <c r="C316" s="83" t="s">
        <v>152</v>
      </c>
      <c r="D316" s="28">
        <v>22682</v>
      </c>
      <c r="E316" s="106"/>
    </row>
    <row r="317" spans="1:5" ht="37.5">
      <c r="A317" s="37">
        <v>8</v>
      </c>
      <c r="B317" s="362"/>
      <c r="C317" s="83" t="s">
        <v>153</v>
      </c>
      <c r="D317" s="28">
        <v>20251</v>
      </c>
      <c r="E317" s="106"/>
    </row>
    <row r="318" spans="1:5" ht="37.5">
      <c r="A318" s="37">
        <v>9</v>
      </c>
      <c r="B318" s="362"/>
      <c r="C318" s="83" t="s">
        <v>154</v>
      </c>
      <c r="D318" s="28">
        <v>19953</v>
      </c>
      <c r="E318" s="106"/>
    </row>
    <row r="319" spans="1:5" ht="37.5">
      <c r="A319" s="37">
        <v>10</v>
      </c>
      <c r="B319" s="362"/>
      <c r="C319" s="83" t="s">
        <v>155</v>
      </c>
      <c r="D319" s="28">
        <v>19953</v>
      </c>
      <c r="E319" s="106"/>
    </row>
    <row r="320" spans="1:5" ht="37.5">
      <c r="A320" s="37">
        <v>11</v>
      </c>
      <c r="B320" s="362"/>
      <c r="C320" s="83" t="s">
        <v>156</v>
      </c>
      <c r="D320" s="28">
        <v>19953</v>
      </c>
      <c r="E320" s="106"/>
    </row>
    <row r="321" spans="1:5" ht="37.5">
      <c r="A321" s="37">
        <v>12</v>
      </c>
      <c r="B321" s="362"/>
      <c r="C321" s="83" t="s">
        <v>157</v>
      </c>
      <c r="D321" s="71">
        <v>14294</v>
      </c>
      <c r="E321" s="106"/>
    </row>
    <row r="322" spans="1:5" ht="37.5">
      <c r="A322" s="37">
        <v>13</v>
      </c>
      <c r="B322" s="362"/>
      <c r="C322" s="83" t="s">
        <v>158</v>
      </c>
      <c r="D322" s="28">
        <v>14110</v>
      </c>
      <c r="E322" s="106"/>
    </row>
    <row r="323" spans="1:5" ht="37.5">
      <c r="A323" s="37">
        <v>14</v>
      </c>
      <c r="B323" s="362"/>
      <c r="C323" s="83" t="s">
        <v>159</v>
      </c>
      <c r="D323" s="71">
        <v>14555</v>
      </c>
      <c r="E323" s="106"/>
    </row>
    <row r="324" spans="1:5" ht="37.5">
      <c r="A324" s="37">
        <v>15</v>
      </c>
      <c r="B324" s="362"/>
      <c r="C324" s="83" t="s">
        <v>160</v>
      </c>
      <c r="D324" s="28">
        <v>20180</v>
      </c>
      <c r="E324" s="106"/>
    </row>
    <row r="325" spans="1:5" ht="37.5">
      <c r="A325" s="37">
        <v>16</v>
      </c>
      <c r="B325" s="362"/>
      <c r="C325" s="83" t="s">
        <v>161</v>
      </c>
      <c r="D325" s="71">
        <v>14555</v>
      </c>
      <c r="E325" s="106"/>
    </row>
    <row r="326" spans="1:5" s="47" customFormat="1">
      <c r="A326" s="151"/>
      <c r="B326" s="79"/>
      <c r="C326" s="143" t="s">
        <v>179</v>
      </c>
      <c r="D326" s="74">
        <f>SUM(D327:D332)</f>
        <v>328725</v>
      </c>
      <c r="E326" s="144"/>
    </row>
    <row r="327" spans="1:5" s="65" customFormat="1">
      <c r="A327" s="29">
        <v>1</v>
      </c>
      <c r="B327" s="378" t="s">
        <v>244</v>
      </c>
      <c r="C327" s="82" t="s">
        <v>303</v>
      </c>
      <c r="D327" s="25">
        <v>128986</v>
      </c>
      <c r="E327" s="117"/>
    </row>
    <row r="328" spans="1:5" s="65" customFormat="1">
      <c r="A328" s="29">
        <v>2</v>
      </c>
      <c r="B328" s="378"/>
      <c r="C328" s="83" t="s">
        <v>304</v>
      </c>
      <c r="D328" s="71">
        <v>32029</v>
      </c>
      <c r="E328" s="117"/>
    </row>
    <row r="329" spans="1:5" s="65" customFormat="1">
      <c r="A329" s="29">
        <v>3</v>
      </c>
      <c r="B329" s="378"/>
      <c r="C329" s="83" t="s">
        <v>305</v>
      </c>
      <c r="D329" s="71">
        <v>30566</v>
      </c>
      <c r="E329" s="117"/>
    </row>
    <row r="330" spans="1:5" s="65" customFormat="1">
      <c r="A330" s="29">
        <v>4</v>
      </c>
      <c r="B330" s="378"/>
      <c r="C330" s="83" t="s">
        <v>306</v>
      </c>
      <c r="D330" s="71">
        <v>27597</v>
      </c>
      <c r="E330" s="117"/>
    </row>
    <row r="331" spans="1:5" s="65" customFormat="1">
      <c r="A331" s="29">
        <v>5</v>
      </c>
      <c r="B331" s="378"/>
      <c r="C331" s="83" t="s">
        <v>307</v>
      </c>
      <c r="D331" s="71">
        <v>65463</v>
      </c>
      <c r="E331" s="117"/>
    </row>
    <row r="332" spans="1:5" s="65" customFormat="1">
      <c r="A332" s="29">
        <v>6</v>
      </c>
      <c r="B332" s="378"/>
      <c r="C332" s="83" t="s">
        <v>308</v>
      </c>
      <c r="D332" s="71">
        <v>44084</v>
      </c>
      <c r="E332" s="117"/>
    </row>
    <row r="333" spans="1:5" s="47" customFormat="1">
      <c r="A333" s="151"/>
      <c r="B333" s="79"/>
      <c r="C333" s="143" t="s">
        <v>162</v>
      </c>
      <c r="D333" s="74">
        <f>SUM(D334:D334)</f>
        <v>67063</v>
      </c>
      <c r="E333" s="144"/>
    </row>
    <row r="334" spans="1:5" s="47" customFormat="1">
      <c r="A334" s="37"/>
      <c r="B334" s="86"/>
      <c r="C334" s="53" t="s">
        <v>95</v>
      </c>
      <c r="D334" s="131">
        <f>SUM(D335:D340)</f>
        <v>67063</v>
      </c>
      <c r="E334" s="106"/>
    </row>
    <row r="335" spans="1:5" s="47" customFormat="1" ht="37.5">
      <c r="A335" s="75">
        <v>1</v>
      </c>
      <c r="B335" s="377" t="s">
        <v>18</v>
      </c>
      <c r="C335" s="104" t="s">
        <v>250</v>
      </c>
      <c r="D335" s="71">
        <v>27425</v>
      </c>
      <c r="E335" s="129"/>
    </row>
    <row r="336" spans="1:5" s="47" customFormat="1" ht="37.5">
      <c r="A336" s="75">
        <v>2</v>
      </c>
      <c r="B336" s="377"/>
      <c r="C336" s="104" t="s">
        <v>251</v>
      </c>
      <c r="D336" s="71">
        <v>30000</v>
      </c>
      <c r="E336" s="129"/>
    </row>
    <row r="337" spans="1:6" s="47" customFormat="1" ht="37.5">
      <c r="A337" s="75">
        <v>3</v>
      </c>
      <c r="B337" s="377"/>
      <c r="C337" s="104" t="s">
        <v>252</v>
      </c>
      <c r="D337" s="71">
        <v>2365</v>
      </c>
      <c r="E337" s="129"/>
    </row>
    <row r="338" spans="1:6" s="47" customFormat="1" ht="37.5">
      <c r="A338" s="75">
        <v>4</v>
      </c>
      <c r="B338" s="377"/>
      <c r="C338" s="104" t="s">
        <v>253</v>
      </c>
      <c r="D338" s="71">
        <v>2365</v>
      </c>
      <c r="E338" s="129"/>
    </row>
    <row r="339" spans="1:6" s="47" customFormat="1" ht="37.5">
      <c r="A339" s="75">
        <v>5</v>
      </c>
      <c r="B339" s="377"/>
      <c r="C339" s="104" t="s">
        <v>254</v>
      </c>
      <c r="D339" s="71">
        <v>2454</v>
      </c>
      <c r="E339" s="129"/>
    </row>
    <row r="340" spans="1:6" s="47" customFormat="1" ht="37.5">
      <c r="A340" s="75">
        <v>6</v>
      </c>
      <c r="B340" s="377"/>
      <c r="C340" s="104" t="s">
        <v>255</v>
      </c>
      <c r="D340" s="71">
        <v>2454</v>
      </c>
      <c r="E340" s="129"/>
    </row>
    <row r="341" spans="1:6">
      <c r="A341" s="356" t="s">
        <v>6</v>
      </c>
      <c r="B341" s="356"/>
      <c r="C341" s="356"/>
      <c r="D341" s="20">
        <f>D7-D36</f>
        <v>0</v>
      </c>
      <c r="E341" s="39"/>
      <c r="F341" s="5"/>
    </row>
  </sheetData>
  <mergeCells count="43">
    <mergeCell ref="A3:E3"/>
    <mergeCell ref="A5:A6"/>
    <mergeCell ref="B5:B6"/>
    <mergeCell ref="C5:C6"/>
    <mergeCell ref="D5:D6"/>
    <mergeCell ref="E5:E6"/>
    <mergeCell ref="A7:C7"/>
    <mergeCell ref="B8:B16"/>
    <mergeCell ref="B19:B21"/>
    <mergeCell ref="B23:B24"/>
    <mergeCell ref="B25:B30"/>
    <mergeCell ref="B32:B34"/>
    <mergeCell ref="A36:C36"/>
    <mergeCell ref="A37:C37"/>
    <mergeCell ref="B59:B61"/>
    <mergeCell ref="B63:B73"/>
    <mergeCell ref="B174:B175"/>
    <mergeCell ref="B178:B181"/>
    <mergeCell ref="B183:B187"/>
    <mergeCell ref="B75:B77"/>
    <mergeCell ref="B79:B99"/>
    <mergeCell ref="B167:B170"/>
    <mergeCell ref="B101:B104"/>
    <mergeCell ref="B106:B114"/>
    <mergeCell ref="B131:B134"/>
    <mergeCell ref="B138:B139"/>
    <mergeCell ref="B143:B154"/>
    <mergeCell ref="B156:B164"/>
    <mergeCell ref="B116:B120"/>
    <mergeCell ref="B124:B126"/>
    <mergeCell ref="B128:B129"/>
    <mergeCell ref="B192:B200"/>
    <mergeCell ref="B203:B211"/>
    <mergeCell ref="B327:B332"/>
    <mergeCell ref="B335:B340"/>
    <mergeCell ref="A341:C341"/>
    <mergeCell ref="B242:B245"/>
    <mergeCell ref="B250:B252"/>
    <mergeCell ref="B255:B294"/>
    <mergeCell ref="B296:B299"/>
    <mergeCell ref="B301:B304"/>
    <mergeCell ref="B310:B325"/>
    <mergeCell ref="B218:B228"/>
  </mergeCells>
  <pageMargins left="0.43307086614173229" right="0.43307086614173229" top="0.62992125984251968" bottom="0.47244094488188981" header="0.31496062992125984" footer="0.31496062992125984"/>
  <pageSetup paperSize="9" scale="61" fitToHeight="0" orientation="landscape" r:id="rId1"/>
  <headerFooter>
    <oddHeader>&amp;C&amp;P</oddHeader>
  </headerFooter>
  <rowBreaks count="8" manualBreakCount="8">
    <brk id="57" max="4" man="1"/>
    <brk id="104" max="4" man="1"/>
    <brk id="120" max="4" man="1"/>
    <brk id="139" max="4" man="1"/>
    <brk id="200" max="4" man="1"/>
    <brk id="223" max="4" man="1"/>
    <brk id="245" max="4" man="1"/>
    <brk id="28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каз</vt:lpstr>
      <vt:lpstr>рус</vt:lpstr>
      <vt:lpstr>каз!Заголовки_для_печати</vt:lpstr>
      <vt:lpstr>рус!Заголовки_для_печати</vt:lpstr>
      <vt:lpstr>каз!Область_печати</vt:lpstr>
      <vt:lpstr>рус!Область_печати</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Сисекенова Гульнара Альбековна</cp:lastModifiedBy>
  <cp:lastPrinted>2025-02-26T09:22:49Z</cp:lastPrinted>
  <dcterms:created xsi:type="dcterms:W3CDTF">2016-10-17T05:40:50Z</dcterms:created>
  <dcterms:modified xsi:type="dcterms:W3CDTF">2025-03-03T10:18:21Z</dcterms:modified>
</cp:coreProperties>
</file>