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админ\OneDrive\Рабочий стол\BenT\Мейнстриминг\"/>
    </mc:Choice>
  </mc:AlternateContent>
  <xr:revisionPtr revIDLastSave="0" documentId="13_ncr:1_{1F5A4AA7-2421-42D1-A526-882D559784E0}" xr6:coauthVersionLast="44" xr6:coauthVersionMax="44" xr10:uidLastSave="{00000000-0000-0000-0000-000000000000}"/>
  <bookViews>
    <workbookView xWindow="-108" yWindow="-108" windowWidth="23256" windowHeight="12456" firstSheet="11" activeTab="11" xr2:uid="{00000000-000D-0000-FFFF-FFFF00000000}"/>
  </bookViews>
  <sheets>
    <sheet name="Введение" sheetId="32" r:id="rId1"/>
    <sheet name="Описание" sheetId="30" r:id="rId2"/>
    <sheet name="№ 2.1" sheetId="1" r:id="rId3"/>
    <sheet name="№ 2.2" sheetId="2" r:id="rId4"/>
    <sheet name="№ 2.3" sheetId="3" r:id="rId5"/>
    <sheet name="№ 2.4" sheetId="4" r:id="rId6"/>
    <sheet name="№ 2.5" sheetId="5" r:id="rId7"/>
    <sheet name="№ 2.6" sheetId="6" r:id="rId8"/>
    <sheet name="№ 3.1" sheetId="7" r:id="rId9"/>
    <sheet name="№ 3.2" sheetId="8" r:id="rId10"/>
    <sheet name="№ 3.3" sheetId="9" r:id="rId11"/>
    <sheet name="№ 4.1" sheetId="10" r:id="rId12"/>
    <sheet name="№ 4.1 — Отчитывающиеся субъекты" sheetId="26" r:id="rId13"/>
    <sheet name="№ 4.1 — Правительство" sheetId="27" r:id="rId14"/>
    <sheet name="№ 4.1 — Компания" sheetId="28" r:id="rId15"/>
    <sheet name="№ 4.2" sheetId="11" r:id="rId16"/>
    <sheet name="№ 4.3" sheetId="12" r:id="rId17"/>
    <sheet name="№ 4.4" sheetId="13" r:id="rId18"/>
    <sheet name="№ 4.5" sheetId="14" r:id="rId19"/>
    <sheet name="№ 4.6" sheetId="15" r:id="rId20"/>
    <sheet name="№ 4.7" sheetId="16" r:id="rId21"/>
    <sheet name="№ 4.8" sheetId="17" r:id="rId22"/>
    <sheet name="№ 4.9" sheetId="18" r:id="rId23"/>
    <sheet name="№ 5.1" sheetId="19" r:id="rId24"/>
    <sheet name="№ 5.2" sheetId="20" r:id="rId25"/>
    <sheet name="№ 5.3" sheetId="21" r:id="rId26"/>
    <sheet name="№ 6.1" sheetId="22" r:id="rId27"/>
    <sheet name="№ 6.2" sheetId="23" r:id="rId28"/>
    <sheet name="№ 6.3" sheetId="24" r:id="rId29"/>
    <sheet name="№ 6.4" sheetId="25" r:id="rId30"/>
  </sheets>
  <externalReferences>
    <externalReference r:id="rId31"/>
    <externalReference r:id="rId32"/>
    <externalReference r:id="rId33"/>
  </externalReferences>
  <definedNames>
    <definedName name="Agency_type">[1]!Government_entity_type[[#All],[&lt; Agency type &gt;]]</definedName>
    <definedName name="Commodities_list">[2]!Table5_Commodities_list[HS Product Description w volume]</definedName>
    <definedName name="Commodity_names">[1]!Table5_Commodities_list[HS Product Description]</definedName>
    <definedName name="Companies_list" localSheetId="14">[1]!Companies[Full company name]</definedName>
    <definedName name="Companies_list" localSheetId="13">[1]!Companies[Full company name]</definedName>
    <definedName name="Companies_list" localSheetId="0">[1]!Companies[Full company name]</definedName>
    <definedName name="Companies_list" localSheetId="1">[1]!Companies[Full company name]</definedName>
    <definedName name="Companies_list">#REF!</definedName>
    <definedName name="Countries_list">[1]!Table1_Country_codes_and_currencies[Country or Area name]</definedName>
    <definedName name="Currency_code_list">[2]!Table1_Country_codes_and_currencies[Currency code (ISO-4217)]</definedName>
    <definedName name="dddd">#REF!</definedName>
    <definedName name="GFS_list">[1]!Table6_GFS_codes_classification[Combined]</definedName>
    <definedName name="gogosx">#REF!</definedName>
    <definedName name="Government_entities_list" localSheetId="14">[1]!Government_agencies[Full name of agency]</definedName>
    <definedName name="Government_entities_list" localSheetId="13">[1]!Government_agencies[Full name of agency]</definedName>
    <definedName name="Government_entities_list" localSheetId="0">[1]!Government_agencies[Full name of agency]</definedName>
    <definedName name="Government_entities_list" localSheetId="1">[1]!Government_agencies[Full name of agency]</definedName>
    <definedName name="Government_entities_list">#REF!</definedName>
    <definedName name="over">#REF!</definedName>
    <definedName name="Project_phases_list">[1]!Table12[Project phases]</definedName>
    <definedName name="Projectname" localSheetId="14">[1]!Companies15[Full project name]</definedName>
    <definedName name="Projectname" localSheetId="13">[1]!Companies15[Full project name]</definedName>
    <definedName name="Projectname" localSheetId="0">[1]!Companies15[Full project name]</definedName>
    <definedName name="Projectname" localSheetId="1">[1]!Companies15[Full project name]</definedName>
    <definedName name="Projectname">#REF!</definedName>
    <definedName name="Reporting_options_list">[2]!Table3_Reporting_options[List]</definedName>
    <definedName name="Revenue_stream_list" localSheetId="14">[1]!Government_revenues_table[Revenue stream name]</definedName>
    <definedName name="Revenue_stream_list" localSheetId="0">[1]!Government_revenues_table[Revenue stream name]</definedName>
    <definedName name="Revenue_stream_list" localSheetId="1">[1]!Government_revenues_table[Revenue stream name]</definedName>
    <definedName name="Revenue_stream_list">#REF!</definedName>
    <definedName name="Sector_list">[1]!Table7_sectors[Sector(s)]</definedName>
    <definedName name="Simple_options_list">[1]!Table2_Simple_options[List]</definedName>
    <definedName name="Total_reconciled" localSheetId="0">[1]!Table10[Revenue value]</definedName>
    <definedName name="Total_reconciled">#REF!</definedName>
    <definedName name="Total_revenues" localSheetId="14">[1]!Government_revenues_table[Revenue value]</definedName>
    <definedName name="Total_revenues" localSheetId="0">[1]!Government_revenues_table[Revenue value]</definedName>
    <definedName name="Total_revenues" localSheetId="1">[1]!Government_revenues_table[Revenue value]</definedName>
    <definedName name="Total_revenu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9" i="20" l="1"/>
  <c r="B21" i="11" l="1"/>
  <c r="B19" i="11"/>
  <c r="B17" i="11"/>
  <c r="I51" i="27"/>
  <c r="B27" i="9"/>
  <c r="B25" i="9"/>
  <c r="B23" i="9"/>
  <c r="B21" i="9"/>
  <c r="B19" i="9"/>
  <c r="B17" i="9"/>
  <c r="B15" i="9"/>
  <c r="B13" i="9"/>
  <c r="B25" i="8"/>
  <c r="B23" i="8"/>
  <c r="B21" i="8"/>
  <c r="B19" i="8"/>
  <c r="B13" i="8"/>
  <c r="B17" i="8"/>
  <c r="B15" i="8"/>
  <c r="F14" i="20"/>
  <c r="H14" i="20" s="1"/>
  <c r="E17" i="30"/>
  <c r="E15" i="30"/>
  <c r="B15" i="28"/>
  <c r="B16" i="28"/>
  <c r="B17" i="28"/>
  <c r="B18" i="28"/>
  <c r="B19" i="28"/>
  <c r="B20" i="28"/>
  <c r="B21" i="28"/>
  <c r="B22" i="28"/>
  <c r="B23" i="28"/>
  <c r="B24" i="28"/>
  <c r="B25" i="28"/>
  <c r="B26" i="28"/>
  <c r="B27" i="28"/>
  <c r="B28" i="28"/>
  <c r="B29" i="28"/>
  <c r="B30" i="28"/>
  <c r="B31" i="28"/>
  <c r="J33" i="28"/>
  <c r="H35" i="28"/>
  <c r="J35" i="28"/>
  <c r="J51" i="27"/>
  <c r="J49" i="27"/>
  <c r="E46" i="27"/>
  <c r="D46" i="27"/>
  <c r="C46" i="27"/>
  <c r="B46" i="27"/>
  <c r="E45" i="27"/>
  <c r="D45" i="27"/>
  <c r="C45" i="27"/>
  <c r="B45" i="27"/>
  <c r="E44" i="27"/>
  <c r="D44" i="27"/>
  <c r="C44" i="27"/>
  <c r="B44" i="27"/>
  <c r="E43" i="27"/>
  <c r="D43" i="27"/>
  <c r="C43" i="27"/>
  <c r="B43" i="27"/>
  <c r="E42" i="27"/>
  <c r="D42" i="27"/>
  <c r="C42" i="27"/>
  <c r="B42" i="27"/>
  <c r="E41" i="27"/>
  <c r="D41" i="27"/>
  <c r="C41" i="27"/>
  <c r="B41" i="27"/>
  <c r="E40" i="27"/>
  <c r="D40" i="27"/>
  <c r="C40" i="27"/>
  <c r="B40" i="27"/>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N4" i="27"/>
  <c r="F12" i="25"/>
  <c r="H24" i="24"/>
  <c r="F15" i="23"/>
  <c r="H15" i="23" s="1"/>
  <c r="F9" i="23"/>
  <c r="F19" i="22"/>
  <c r="F9" i="21"/>
  <c r="H9" i="21" s="1"/>
  <c r="F8" i="21"/>
  <c r="H8" i="21" s="1"/>
  <c r="H7" i="21"/>
  <c r="F14" i="19"/>
  <c r="H14" i="19" s="1"/>
  <c r="F12" i="18"/>
  <c r="H10" i="18"/>
  <c r="F9" i="18"/>
  <c r="H9" i="18" s="1"/>
  <c r="F8" i="18"/>
  <c r="H8" i="18" s="1"/>
  <c r="H7" i="18"/>
  <c r="F9" i="17"/>
  <c r="H9" i="17" s="1"/>
  <c r="F8" i="17"/>
  <c r="H8" i="17" s="1"/>
  <c r="F7" i="17"/>
  <c r="H7" i="17" s="1"/>
  <c r="F11" i="16"/>
  <c r="H11" i="16" s="1"/>
  <c r="F10" i="16"/>
  <c r="H10" i="16" s="1"/>
  <c r="F9" i="16"/>
  <c r="H9" i="16" s="1"/>
  <c r="F8" i="16"/>
  <c r="H8" i="16" s="1"/>
  <c r="F7" i="16"/>
  <c r="H7" i="16" s="1"/>
  <c r="F9" i="15"/>
  <c r="F9" i="14"/>
  <c r="F9" i="13"/>
  <c r="F9" i="12"/>
  <c r="H9" i="12" s="1"/>
  <c r="F23" i="11"/>
  <c r="H23" i="11" s="1"/>
  <c r="F22" i="11"/>
  <c r="H22" i="11" s="1"/>
  <c r="F10" i="11"/>
  <c r="H10" i="11" s="1"/>
  <c r="F9" i="11"/>
  <c r="H9" i="11" s="1"/>
</calcChain>
</file>

<file path=xl/sharedStrings.xml><?xml version="1.0" encoding="utf-8"?>
<sst xmlns="http://schemas.openxmlformats.org/spreadsheetml/2006/main" count="8048" uniqueCount="3565">
  <si>
    <t>Дата заполнения:</t>
  </si>
  <si>
    <t>ГГГГ-ММ-ДД</t>
  </si>
  <si>
    <t xml:space="preserve">Утверждено МГЗС: </t>
  </si>
  <si>
    <t>Шаблон обеспечения прозрачности данных ИПДО</t>
  </si>
  <si>
    <t>Заполнение данного шаблона для сбора данных в целях обеспечения прозрачности поможет МГЗС подготовиться к валидации и является требованием процедуры валидации ИПДО от 2021 года.</t>
  </si>
  <si>
    <t>Как заполнять шаблон для сбора данных в целях обеспечения прозрачности:</t>
  </si>
  <si>
    <t>1. Заполните один файл Excel по каждому финансовому году. Если страна отчитывается как по нефтегазовому, так и по горнодобывающему секторах, можно включить их в один файл.</t>
  </si>
  <si>
    <t>2. Заполните все листы.</t>
  </si>
  <si>
    <t>3. Настоящий шаблон обеспечения прозрачности данных должен быть предоставлен в Международный секретариат ИПДО до начала проведения валидации наряду с шаблонами сбора данных, относящимися к "Вовлечению заинтересованных сторон" и "Результатам и воздействию". Отправьте его директору по вашей стране в Международном Секретариате.</t>
  </si>
  <si>
    <t xml:space="preserve">4. Шаблон будет использоваться в качестве основы для проведения валидации в стране. Вы получите файл обратно с вопросами и комментариями, которые должны быть рассмотрены в рамках процесса валидации. 		</t>
  </si>
  <si>
    <r>
      <rPr>
        <b/>
        <sz val="11"/>
        <color theme="1"/>
        <rFont val="Franklin Gothic Book"/>
        <family val="2"/>
      </rPr>
      <t xml:space="preserve">Этот шаблон </t>
    </r>
    <r>
      <rPr>
        <b/>
        <u/>
        <sz val="11"/>
        <color theme="1"/>
        <rFont val="Franklin Gothic Book"/>
        <family val="2"/>
      </rPr>
      <t xml:space="preserve">заполняется полностью и публикуется </t>
    </r>
    <r>
      <rPr>
        <b/>
        <sz val="11"/>
        <color theme="1"/>
        <rFont val="Franklin Gothic Book"/>
        <family val="2"/>
      </rPr>
      <t>за каждый финансовый год</t>
    </r>
    <r>
      <rPr>
        <b/>
        <sz val="11"/>
        <color rgb="FF000000"/>
        <rFont val="Franklin Gothic Book"/>
        <family val="2"/>
      </rPr>
      <t>, охваченый отчетностью ИПДО.</t>
    </r>
  </si>
  <si>
    <t>Международный Секретариат может оказать консультативную помощь и поддержку по запросу. Если у вас есть какие-либо вопросы, пожалуйста, свяжитесь с директором по вашей стране в Международном Секретариате ИПДО.</t>
  </si>
  <si>
    <t>Ячейки оранжевого цвета должны быть заполнены перед отправкой файла</t>
  </si>
  <si>
    <t>В ячейках светло-голубого цвета приводятся источники данных и/или комментарии</t>
  </si>
  <si>
    <t>Ячейки белого цвета не требуют никаких действий</t>
  </si>
  <si>
    <t>Ячейки серого цвета - для справки.</t>
  </si>
  <si>
    <r>
      <rPr>
        <b/>
        <i/>
        <u/>
        <sz val="11"/>
        <color theme="1"/>
        <rFont val="Franklin Gothic Book"/>
        <family val="2"/>
      </rPr>
      <t>Терминология:</t>
    </r>
    <r>
      <rPr>
        <b/>
        <i/>
        <sz val="11"/>
        <color theme="1"/>
        <rFont val="Franklin Gothic Book"/>
        <family val="2"/>
      </rPr>
      <t xml:space="preserve"> </t>
    </r>
    <r>
      <rPr>
        <b/>
        <i/>
        <sz val="11"/>
        <color theme="1"/>
        <rFont val="Franklin Gothic Book"/>
        <family val="2"/>
      </rPr>
      <t>раскрытие данных</t>
    </r>
  </si>
  <si>
    <r>
      <rPr>
        <b/>
        <i/>
        <u/>
        <sz val="11"/>
        <color theme="1"/>
        <rFont val="Franklin Gothic Book"/>
        <family val="2"/>
      </rPr>
      <t>Терминология:</t>
    </r>
    <r>
      <rPr>
        <b/>
        <i/>
        <sz val="11"/>
        <color theme="1"/>
        <rFont val="Franklin Gothic Book"/>
        <family val="2"/>
      </rPr>
      <t xml:space="preserve"> </t>
    </r>
    <r>
      <rPr>
        <b/>
        <i/>
        <sz val="11"/>
        <color theme="1"/>
        <rFont val="Franklin Gothic Book"/>
        <family val="2"/>
      </rPr>
      <t>простые варианты</t>
    </r>
  </si>
  <si>
    <t>Листы с подтребованиями</t>
  </si>
  <si>
    <r>
      <rPr>
        <i/>
        <u/>
        <sz val="11"/>
        <color theme="1"/>
        <rFont val="Franklin Gothic Book"/>
        <family val="2"/>
      </rPr>
      <t>Да, систематическое раскрытие:</t>
    </r>
    <r>
      <rPr>
        <i/>
        <sz val="11"/>
        <color theme="1"/>
        <rFont val="Franklin Gothic Book"/>
        <family val="2"/>
      </rPr>
      <t xml:space="preserve"> если данные регулярно и публично разглашаются государственными органами или компаниями и являются достоверными, выберите «Да, систематическое раскрытие»</t>
    </r>
  </si>
  <si>
    <r>
      <rPr>
        <i/>
        <u/>
        <sz val="11"/>
        <color theme="1"/>
        <rFont val="Franklin Gothic Book"/>
        <family val="2"/>
      </rPr>
      <t>Да</t>
    </r>
    <r>
      <rPr>
        <i/>
        <sz val="11"/>
        <color theme="1"/>
        <rFont val="Franklin Gothic Book"/>
        <family val="2"/>
      </rPr>
      <t>: все аспекты вопроса отвечены/охвачены.</t>
    </r>
  </si>
  <si>
    <r>
      <rPr>
        <i/>
        <u/>
        <sz val="11"/>
        <color theme="1"/>
        <rFont val="Franklin Gothic Book"/>
        <family val="2"/>
      </rPr>
      <t>Основополагающие цели</t>
    </r>
    <r>
      <rPr>
        <i/>
        <sz val="11"/>
        <color theme="1"/>
        <rFont val="Franklin Gothic Book"/>
        <family val="2"/>
      </rPr>
      <t>: многосторонняя группа заинтересованных сторон должна оценить насколько, по ее мнению, страна реализует основную цель требования.</t>
    </r>
  </si>
  <si>
    <r>
      <rPr>
        <i/>
        <u/>
        <sz val="11"/>
        <color theme="1"/>
        <rFont val="Franklin Gothic Book"/>
        <family val="2"/>
      </rPr>
      <t>Да, в отчетности ИПДО:</t>
    </r>
    <r>
      <rPr>
        <i/>
        <sz val="11"/>
        <color theme="1"/>
        <rFont val="Franklin Gothic Book"/>
        <family val="2"/>
      </rPr>
      <t xml:space="preserve"> </t>
    </r>
    <r>
      <rPr>
        <i/>
        <sz val="11"/>
        <color theme="1"/>
        <rFont val="Franklin Gothic Book"/>
        <family val="2"/>
      </rPr>
      <t>если отчет ИПДО устраняет определенные пробелы в данных, раскрываемых правительством или компаниями, выберите «Да, в отчетности ИПДО».</t>
    </r>
  </si>
  <si>
    <r>
      <rPr>
        <i/>
        <u/>
        <sz val="11"/>
        <color theme="1"/>
        <rFont val="Franklin Gothic Book"/>
        <family val="2"/>
      </rPr>
      <t>Частично:</t>
    </r>
    <r>
      <rPr>
        <i/>
        <sz val="11"/>
        <color theme="1"/>
        <rFont val="Franklin Gothic Book"/>
        <family val="2"/>
      </rPr>
      <t xml:space="preserve"> некоторые аспекты вопроса отвечены/охвачены.</t>
    </r>
  </si>
  <si>
    <r>
      <rPr>
        <i/>
        <u/>
        <sz val="11"/>
        <color theme="1"/>
        <rFont val="Franklin Gothic Book"/>
        <family val="2"/>
      </rPr>
      <t>Если требование не применимо</t>
    </r>
    <r>
      <rPr>
        <i/>
        <sz val="11"/>
        <color theme="1"/>
        <rFont val="Franklin Gothic Book"/>
        <family val="2"/>
      </rPr>
      <t xml:space="preserve">, МГЗС должна включить ссылку на документ (протокол МГЗС), в котором определяется неприменимость. </t>
    </r>
  </si>
  <si>
    <r>
      <rPr>
        <i/>
        <u/>
        <sz val="11"/>
        <color theme="1"/>
        <rFont val="Franklin Gothic Book"/>
        <family val="2"/>
      </rPr>
      <t>Данные отсутствуют</t>
    </r>
    <r>
      <rPr>
        <i/>
        <sz val="11"/>
        <color theme="1"/>
        <rFont val="Franklin Gothic Book"/>
        <family val="2"/>
      </rPr>
      <t>: данные имеют отношение к стране, однако сами данные или информация отсутствуют.</t>
    </r>
  </si>
  <si>
    <r>
      <rPr>
        <i/>
        <u/>
        <sz val="11"/>
        <color theme="1"/>
        <rFont val="Franklin Gothic Book"/>
        <family val="2"/>
      </rPr>
      <t>Нет</t>
    </r>
    <r>
      <rPr>
        <i/>
        <sz val="11"/>
        <color theme="1"/>
        <rFont val="Franklin Gothic Book"/>
        <family val="2"/>
      </rPr>
      <t>:</t>
    </r>
    <r>
      <rPr>
        <i/>
        <sz val="11"/>
        <color theme="1"/>
        <rFont val="Franklin Gothic Book"/>
        <family val="2"/>
      </rPr>
      <t xml:space="preserve"> </t>
    </r>
    <r>
      <rPr>
        <i/>
        <sz val="11"/>
        <color theme="1"/>
        <rFont val="Franklin Gothic Book"/>
        <family val="2"/>
      </rPr>
      <t>никакая информация не раскрывается.</t>
    </r>
  </si>
  <si>
    <r>
      <rPr>
        <i/>
        <u/>
        <sz val="11"/>
        <color theme="1"/>
        <rFont val="Franklin Gothic Book"/>
        <family val="2"/>
      </rPr>
      <t>Неприменимо:</t>
    </r>
    <r>
      <rPr>
        <i/>
        <u/>
        <sz val="11"/>
        <color theme="1"/>
        <rFont val="Franklin Gothic Book"/>
        <family val="2"/>
      </rPr>
      <t xml:space="preserve"> </t>
    </r>
    <r>
      <rPr>
        <i/>
        <sz val="11"/>
        <color theme="1"/>
        <rFont val="Franklin Gothic Book"/>
        <family val="2"/>
      </rPr>
      <t>если требование не распространяется на страну, выберите «Неприменимо».</t>
    </r>
    <r>
      <rPr>
        <i/>
        <sz val="11"/>
        <color theme="1"/>
        <rFont val="Franklin Gothic Book"/>
        <family val="2"/>
      </rPr>
      <t xml:space="preserve"> </t>
    </r>
    <r>
      <rPr>
        <i/>
        <sz val="11"/>
        <color theme="1"/>
        <rFont val="Franklin Gothic Book"/>
        <family val="2"/>
      </rPr>
      <t>Приведите ссылку на подтверждающую информацию, указанную в отчете ИПДО или в протоколах заседаний многосторонней группы заинтересованных сторон.</t>
    </r>
    <r>
      <rPr>
        <i/>
        <sz val="11"/>
        <color theme="1"/>
        <rFont val="Franklin Gothic Book"/>
        <family val="2"/>
      </rPr>
      <t xml:space="preserve"> </t>
    </r>
  </si>
  <si>
    <r>
      <rPr>
        <i/>
        <u/>
        <sz val="11"/>
        <color theme="1"/>
        <rFont val="Franklin Gothic Book"/>
        <family val="2"/>
      </rPr>
      <t>Неприменимо:</t>
    </r>
    <r>
      <rPr>
        <i/>
        <sz val="11"/>
        <color theme="1"/>
        <rFont val="Franklin Gothic Book"/>
        <family val="2"/>
      </rPr>
      <t xml:space="preserve"> </t>
    </r>
    <r>
      <rPr>
        <i/>
        <sz val="11"/>
        <color theme="1"/>
        <rFont val="Franklin Gothic Book"/>
        <family val="2"/>
      </rPr>
      <t>вопрос не актуален в данной ситуации. При необходимости приведите ссылки на документацию, подтверждающую его неприменимость.</t>
    </r>
  </si>
  <si>
    <t>Международный Секретариат ИПДО</t>
  </si>
  <si>
    <r>
      <rPr>
        <b/>
        <sz val="11"/>
        <color rgb="FF000000"/>
        <rFont val="Franklin Gothic Book"/>
        <family val="2"/>
      </rPr>
      <t>Телефон:</t>
    </r>
    <r>
      <rPr>
        <b/>
        <sz val="11"/>
        <color rgb="FF000000"/>
        <rFont val="Franklin Gothic Book"/>
        <family val="2"/>
      </rPr>
      <t xml:space="preserv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Эл. почта:</t>
    </r>
    <r>
      <rPr>
        <b/>
        <sz val="11"/>
        <color rgb="FF000000"/>
        <rFont val="Franklin Gothic Book"/>
        <family val="2"/>
      </rPr>
      <t xml:space="preserve">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t>
    </r>
    <r>
      <rPr>
        <b/>
        <sz val="11"/>
        <color rgb="FF000000"/>
        <rFont val="Franklin Gothic Book"/>
        <family val="2"/>
      </rPr>
      <t xml:space="preserve">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Wingdings"/>
        <charset val="2"/>
      </rPr>
      <t></t>
    </r>
    <r>
      <rPr>
        <b/>
        <sz val="11"/>
        <color rgb="FF000000"/>
        <rFont val="Franklin Gothic Book"/>
        <family val="2"/>
      </rPr>
      <t xml:space="preserve">   </t>
    </r>
    <r>
      <rPr>
        <b/>
        <u/>
        <sz val="11"/>
        <color rgb="FF165B89"/>
        <rFont val="Franklin Gothic Book"/>
        <family val="2"/>
      </rPr>
      <t>www.eiti.org</t>
    </r>
  </si>
  <si>
    <t>Страна или район</t>
  </si>
  <si>
    <r>
      <t xml:space="preserve">Адрес: </t>
    </r>
    <r>
      <rPr>
        <b/>
        <sz val="11"/>
        <color rgb="FF165B89"/>
        <rFont val="Franklin Gothic Book"/>
        <family val="2"/>
      </rPr>
      <t>Rådhusgata 26, 0151 Oslo, Norway (Норвегия)</t>
    </r>
  </si>
  <si>
    <r>
      <rPr>
        <b/>
        <sz val="11"/>
        <color rgb="FF000000"/>
        <rFont val="Franklin Gothic Book"/>
        <family val="2"/>
      </rPr>
      <t xml:space="preserve">Раздел 1 (Описание) </t>
    </r>
    <r>
      <rPr>
        <sz val="11"/>
        <color rgb="FF000000"/>
        <rFont val="Franklin Gothic Book"/>
        <family val="2"/>
      </rPr>
      <t>содержит описание характеристик страны и данных.</t>
    </r>
  </si>
  <si>
    <t>Как заполнять эту вкладку:</t>
  </si>
  <si>
    <r>
      <rPr>
        <i/>
        <sz val="11"/>
        <color theme="1"/>
        <rFont val="Franklin Gothic Book"/>
        <family val="2"/>
      </rPr>
      <t xml:space="preserve">1. Начиная сверху, </t>
    </r>
    <r>
      <rPr>
        <b/>
        <i/>
        <sz val="11"/>
        <color rgb="FF000000"/>
        <rFont val="Franklin Gothic Book"/>
        <family val="2"/>
      </rPr>
      <t>введите ответы в столбце серого цвета.</t>
    </r>
    <r>
      <rPr>
        <i/>
        <sz val="11"/>
        <color rgb="FF000000"/>
        <rFont val="Franklin Gothic Book"/>
        <family val="2"/>
      </rPr>
      <t xml:space="preserve"> </t>
    </r>
  </si>
  <si>
    <t>2. Просьба ответить на каждый вопрос.</t>
  </si>
  <si>
    <r>
      <t xml:space="preserve">3. Любая дополнительная информация или комментарии по необходимости приводятся в столбце </t>
    </r>
    <r>
      <rPr>
        <b/>
        <i/>
        <sz val="11"/>
        <color theme="1"/>
        <rFont val="Franklin Gothic Book"/>
        <family val="2"/>
      </rPr>
      <t>Источник/комментарии</t>
    </r>
    <r>
      <rPr>
        <i/>
        <sz val="11"/>
        <color theme="1"/>
        <rFont val="Franklin Gothic Book"/>
        <family val="2"/>
      </rPr>
      <t>.</t>
    </r>
  </si>
  <si>
    <t>Если у вас возникли какие-либо вопросы, сыяжитесь с директором по вашей стране из Международного Секретариата ИПДО.</t>
  </si>
  <si>
    <t>Ячейки выделенные оранжевым цветом подлежат обязательному заполнению</t>
  </si>
  <si>
    <t>Ячейки светло-голубого цвета заполняются по необходимости</t>
  </si>
  <si>
    <t xml:space="preserve">Раздел 1. Описание </t>
  </si>
  <si>
    <t>Описание</t>
  </si>
  <si>
    <t>Введите данные в этом столбце</t>
  </si>
  <si>
    <t>Источник/комментарии</t>
  </si>
  <si>
    <t>Страна или регион</t>
  </si>
  <si>
    <t>Название страны или региона</t>
  </si>
  <si>
    <t>Код страны согласно ISO Alpha-3</t>
  </si>
  <si>
    <t>Название национальной валюты</t>
  </si>
  <si>
    <t>Национальная валюта согласно ISO-4217</t>
  </si>
  <si>
    <t>Финансовый год, охваченный этим файлом данных</t>
  </si>
  <si>
    <t>Финансовый год, к которому относится этот файл данных</t>
  </si>
  <si>
    <t>Дата начала</t>
  </si>
  <si>
    <t>Дата окончания</t>
  </si>
  <si>
    <t>Источник данных</t>
  </si>
  <si>
    <t>Был ли отчет ИПДО подготовлен независимым администратором?</t>
  </si>
  <si>
    <t>Да/Нет</t>
  </si>
  <si>
    <t>Укажите название компании</t>
  </si>
  <si>
    <t>Дата опубликования отчета ИПДО</t>
  </si>
  <si>
    <t>URL-адрес, отчет ИПДО</t>
  </si>
  <si>
    <t>Обеспечивает ли правительство систематическое раскрытие данных ИПДО на едином ресурсе?</t>
  </si>
  <si>
    <t>Дата публикации данных ИПДО</t>
  </si>
  <si>
    <t>Ссылка на веб-сайт (URL) с данными ИПДО</t>
  </si>
  <si>
    <t>Существуют ли другие актуальные файлы?</t>
  </si>
  <si>
    <t>Да</t>
  </si>
  <si>
    <t>Дата опубликования такого рода актуального файла</t>
  </si>
  <si>
    <t>URL-адрес</t>
  </si>
  <si>
    <r>
      <t>Требование ИПДО 7.2</t>
    </r>
    <r>
      <rPr>
        <b/>
        <sz val="11"/>
        <color theme="1"/>
        <rFont val="Franklin Gothic Book"/>
        <family val="2"/>
      </rPr>
      <t>:</t>
    </r>
    <r>
      <rPr>
        <b/>
        <sz val="11"/>
        <color rgb="FF000000"/>
        <rFont val="Franklin Gothic Book"/>
        <family val="2"/>
      </rPr>
      <t xml:space="preserve"> доступность данных и открытые данные</t>
    </r>
  </si>
  <si>
    <t>Придерживается ли правительство политики открытых данных?</t>
  </si>
  <si>
    <t>Охват/содержание данных</t>
  </si>
  <si>
    <t>Портал/файлы открытых данных</t>
  </si>
  <si>
    <t>Охват/характер данных</t>
  </si>
  <si>
    <t>Охват сектора</t>
  </si>
  <si>
    <t>Нефтяной</t>
  </si>
  <si>
    <t>&lt;выберите вариант&gt;</t>
  </si>
  <si>
    <t>Газовый</t>
  </si>
  <si>
    <t>Добыча полезных ископаемых (в т. ч. карьерные разработки)</t>
  </si>
  <si>
    <t>Другие сектора, не связанные с разведкой и добычей</t>
  </si>
  <si>
    <t>Если выбран вариант «Да», укажите название (если секторов несколько, добавьте строки)</t>
  </si>
  <si>
    <t>&lt;Другой сектор&gt;</t>
  </si>
  <si>
    <t>Количество отчитывающихся государственных субъектов (включая ГП, если они выступают получателями)</t>
  </si>
  <si>
    <t>&lt;число&gt;</t>
  </si>
  <si>
    <t>Количество отчитывающихся компаний (включая ГП, если они выступают плательщиками)</t>
  </si>
  <si>
    <r>
      <rPr>
        <i/>
        <sz val="11"/>
        <color rgb="FF000000"/>
        <rFont val="Franklin Gothic Book"/>
        <family val="2"/>
      </rPr>
      <t xml:space="preserve">Валюта отчетности </t>
    </r>
    <r>
      <rPr>
        <i/>
        <sz val="11"/>
        <color theme="1"/>
        <rFont val="Franklin Gothic Book"/>
        <family val="2"/>
      </rPr>
      <t>(</t>
    </r>
    <r>
      <rPr>
        <i/>
        <sz val="11"/>
        <color theme="10"/>
        <rFont val="Franklin Gothic Book"/>
        <family val="2"/>
      </rPr>
      <t>код валюты согласно ISO-4217</t>
    </r>
    <r>
      <rPr>
        <i/>
        <sz val="11"/>
        <color theme="1"/>
        <rFont val="Franklin Gothic Book"/>
        <family val="2"/>
      </rPr>
      <t>)</t>
    </r>
  </si>
  <si>
    <t xml:space="preserve">Примененный обменный курс: 1 USD = </t>
  </si>
  <si>
    <t>Источник обменного курса (URL-адрес и т. п.)</t>
  </si>
  <si>
    <r>
      <t>Требование ИПДО 4.7</t>
    </r>
    <r>
      <rPr>
        <b/>
        <sz val="11"/>
        <color theme="1"/>
        <rFont val="Franklin Gothic Book"/>
        <family val="2"/>
      </rPr>
      <t>:</t>
    </r>
    <r>
      <rPr>
        <b/>
        <sz val="11"/>
        <color rgb="FF000000"/>
        <rFont val="Franklin Gothic Book"/>
        <family val="2"/>
      </rPr>
      <t xml:space="preserve"> разукрупнение</t>
    </r>
  </si>
  <si>
    <t>… по потокам доходов</t>
  </si>
  <si>
    <t>... государственным органам</t>
  </si>
  <si>
    <t>… по компаниям</t>
  </si>
  <si>
    <t>…по проектам</t>
  </si>
  <si>
    <t>Контактная информация: отправка данных</t>
  </si>
  <si>
    <t>Имя и контактная информация лица, ответственного за отправку этого файла</t>
  </si>
  <si>
    <t>Имя</t>
  </si>
  <si>
    <t>&lt;текст&gt;</t>
  </si>
  <si>
    <t>Организация</t>
  </si>
  <si>
    <t>Адрес эл. почты</t>
  </si>
  <si>
    <t>Требование 2.1. Нормативно-правовая база</t>
  </si>
  <si>
    <t>Цель требования 2.1</t>
  </si>
  <si>
    <t>Прогресс в достижении цели этого требования заключается в обеспечении понимания общественностью всех аспектов регуляторной базы добывающих отраслей, включая нормативно-правовую базу, налоговый режим, функции государственных субъектов и реформы.</t>
  </si>
  <si>
    <t>Неприменимо / Не выполнено / Частично выполнено / Преимущественно выполнено / Полностью выполнено / Превышено</t>
  </si>
  <si>
    <t>Требование</t>
  </si>
  <si>
    <t>Как раскрывается эта информация?</t>
  </si>
  <si>
    <t>Где эта информация раскрывается систематически?</t>
  </si>
  <si>
    <t>Где эта информация раскрывается в отчете ИПДО?</t>
  </si>
  <si>
    <t>Пробелы или недостатки в отношении полноты и качества данных, разукрупнения и доступности информации (выявленные МГЗС, НА, другими лицами)</t>
  </si>
  <si>
    <t>Комментарии Международного Секретариата для предварительной валидационной поддержки. Пересмотр осуществляется командой, поддерживающей страну</t>
  </si>
  <si>
    <t xml:space="preserve">Рассмотрение Международным Секретариатом и предварительная оценка </t>
  </si>
  <si>
    <t>Вопросы Международного Секретариата к МГЗС</t>
  </si>
  <si>
    <t>Ответы МГЗС на вопросы Международного Секретариата</t>
  </si>
  <si>
    <t xml:space="preserve">Окончательная оценка Международного Секретариата </t>
  </si>
  <si>
    <t>Горнодобывающий сектор</t>
  </si>
  <si>
    <t>Публикует ли правительство следующую информацию:</t>
  </si>
  <si>
    <t>Законы и положения</t>
  </si>
  <si>
    <t>&lt;Отчетность ИПДО или систематическое раскрытие?&gt;</t>
  </si>
  <si>
    <t>Номер страницы отчета ИПДО</t>
  </si>
  <si>
    <t>Обзор функций государственных органов</t>
  </si>
  <si>
    <t>Правовой режим в отношении добычи минеральных ресурсов и нефти</t>
  </si>
  <si>
    <t>Налоговый режим</t>
  </si>
  <si>
    <t>Уровень налоговой децентрализации</t>
  </si>
  <si>
    <t>Текущие и запланированные реформы</t>
  </si>
  <si>
    <t>Нефтегазовый сектор</t>
  </si>
  <si>
    <t>Требование 2.2. Заключение контрактов и выдача лицензий</t>
  </si>
  <si>
    <t>Цель требования 2.2</t>
  </si>
  <si>
    <t>Прогресс в достижении цели этого требования заключается в обеспечении возможностей анализа общественностью предоставленных и переданных лицензий на добычу нефти, газа и других полезных ископаемых, установленных законом процедур предоставления и передачи лицензий, а также соблюдения этих процедур на практике. Это может позволить заинтересованным сторонам выявить и устранить возможные недостатки в процессе выдачи лицензий.</t>
  </si>
  <si>
    <t>Рассмотрение Международным Секретариатом и предварительная оценка</t>
  </si>
  <si>
    <t>Применимость требования</t>
  </si>
  <si>
    <t>Применимо ли требование 2.2 в рассматриваемый период?</t>
  </si>
  <si>
    <t>Процедура (процедуры) предоставления лицензий</t>
  </si>
  <si>
    <t>Применяемые технические и финансовые критерии.</t>
  </si>
  <si>
    <t>Любые существенные отклонения от предусмотренных законом процедур предоставления лицензий в рассматриваемый период</t>
  </si>
  <si>
    <t>Количество лицензий, переданных за рассматриваемый год</t>
  </si>
  <si>
    <t>Количество и характер лицензий, переданных в рассматриваемый период</t>
  </si>
  <si>
    <t>Процедура (процедуры) передачи?</t>
  </si>
  <si>
    <t>Любые существенные отклонения от предусмотренных законом процедур передачи лицензий в рассматриваемый период</t>
  </si>
  <si>
    <t>Процедура (процедуры) тендера</t>
  </si>
  <si>
    <t>Комментарии МГЗС касательно эффективности:</t>
  </si>
  <si>
    <t>Требование 2.3. Реестры лицензий</t>
  </si>
  <si>
    <t>Цель требования 2.3</t>
  </si>
  <si>
    <t>Прогресс в достижении цели этого требования заключается в обеспечении общедоступности исчерпывающей информации о правах собственности, связанных с разработкой месторождений и проектами недропользования.</t>
  </si>
  <si>
    <t>Реестр лицензий в горнодобывающем секторе</t>
  </si>
  <si>
    <t xml:space="preserve">Имя держателя лицензии: </t>
  </si>
  <si>
    <t>Координаты лицензионного участка недр:</t>
  </si>
  <si>
    <t>Даты подачи заявки, предоставления и истечения срока действия лицензии:</t>
  </si>
  <si>
    <t>Вид (виды) сырья, на которые распространяются лицензии:</t>
  </si>
  <si>
    <t>Охват всех активных лицензий</t>
  </si>
  <si>
    <t>Охват всех лицензий, принадлежащих компаниям, которые осуществляют существенные платежи</t>
  </si>
  <si>
    <t>Реестр лицензий в нефтедобывающем секторе</t>
  </si>
  <si>
    <t>Требование 2.4. Контракты</t>
  </si>
  <si>
    <t>Цель требования 2.4</t>
  </si>
  <si>
    <t>Прогресс в достижении цели этого требования заключается в обеспечении общедоступности всех лицензий и контрактов, регулирующих деятельность по добыче полезных ископаемых (по крайней мере начиная с 2021 года), в качестве основы для понимания общественностью договорных прав и обязательств компаний, работающих в добывающей отрасли страны.</t>
  </si>
  <si>
    <t>В отношении контрактов, заключенных с 1 января 2021 года: полностью ли публикуются тексты контрактов, включая приложения и поправки?</t>
  </si>
  <si>
    <t>В отношении лицензий, выданных после 1 января 2021 года: полностью ли публикуются тексты лицензий , включая приложения и поправки?</t>
  </si>
  <si>
    <t>Реестр контрактов в горнодобывающем секторе</t>
  </si>
  <si>
    <t>Реестр контрактов в нефтедобывающем секторе</t>
  </si>
  <si>
    <t>Реестр контрактов в другом секторе (секторах) — добавьте строки при необходимости</t>
  </si>
  <si>
    <t>Реестр лицензий в другом секторе (секторах) — добавьте строки при необходимости</t>
  </si>
  <si>
    <t xml:space="preserve">Существует ли общедоступный перечень всех действующих контрактов на добычу и разведку? </t>
  </si>
  <si>
    <t xml:space="preserve">Существует ли общедоступный перечень всех действующих лицензий на добычу и разведку? </t>
  </si>
  <si>
    <t xml:space="preserve">Опубликованы ли какие-либо контракты/лицензии, заключенные до 1 января 2021 года, в открытом доступе? </t>
  </si>
  <si>
    <t>Требование 2.5. Бенефициарное владение</t>
  </si>
  <si>
    <t>Цель требования 2.5</t>
  </si>
  <si>
    <t>Прогресс в достижении цели этого требования заключается в предоставлении общественности возможности узнать, кто в конечном счете владеет и осуществляет контроль над компаниями, занятыми в добывающей отрасли страны, в особенности теми, которые были отнесены МГЗС в категорию высокого риска, с тем чтобы содействовать предотвращению ненадлежащей практики управления ресурсами полезных ископаемых.</t>
  </si>
  <si>
    <t>Государственная политика в отношении бенефициарного владения</t>
  </si>
  <si>
    <t>Определение термина «бенефициарный собственник»</t>
  </si>
  <si>
    <t>Законы, положения или политика в отношении бенефициарного владения</t>
  </si>
  <si>
    <t>Запрашиваются ли данные о бенефициарном владении?</t>
  </si>
  <si>
    <t>Раскрываются ли данные о бенефициарном владении?</t>
  </si>
  <si>
    <t>Раскрываются ли данные о бенефициарном владении заявителями и участниками тендеров?</t>
  </si>
  <si>
    <t>Оценка МГЗС раскрытой информации</t>
  </si>
  <si>
    <t>Проверка достоверности для обеспечения надежности данных</t>
  </si>
  <si>
    <t>Названия фондовых бирж для открытых акционерных компаний</t>
  </si>
  <si>
    <t>Раскрывается ли информация о юридических собственниках?</t>
  </si>
  <si>
    <t>Реестр компаний (реестр юридических собственников)</t>
  </si>
  <si>
    <t>Реестр бенефициарных собственников</t>
  </si>
  <si>
    <t>Требование 2.6. Участие государства</t>
  </si>
  <si>
    <t>Цель требования 2.6</t>
  </si>
  <si>
    <t>Прогресс в достижении цели этого требования заключается в создании эффективного механизма обеспечения прозрачности и подотчетности как гарантии надлежащего управления государственными предприятиями и государственным участием в более широком смысле за счет понимания общественностью того, осуществляется ли управление государственными предприятиями в соответствии с соответствующей нормативно-правовой базой. Эта информация служит основой для непрерывного совершенствования вклада государственных предприятий в национальную экономику, будь то в финансовом, экономическом или социальном плане.</t>
  </si>
  <si>
    <t xml:space="preserve">Россмотрение Международным Секретариатом и предварительная оценка </t>
  </si>
  <si>
    <t xml:space="preserve"> Применимо ли требование 2.6 в рассматриваемый период?</t>
  </si>
  <si>
    <t>Применимость</t>
  </si>
  <si>
    <t>Публикует ли правительство отчетность о своем участии в добывающем секторе?</t>
  </si>
  <si>
    <t>Законодательное регулирование финансовых отношений</t>
  </si>
  <si>
    <t>Финансовые отношения на практике</t>
  </si>
  <si>
    <t>Ссылки на порталы государственных предприятий или веб-сайты компаний, как указано в отчете (добавьте строки, если государственных предприятий несколько)</t>
  </si>
  <si>
    <t>Ссылки на проверенную аудиторами финансовую отчетность государственных предприятий и компаний (добавьте строки, если государственных предприятий несколько)</t>
  </si>
  <si>
    <t>Государственное владение</t>
  </si>
  <si>
    <t>Где публично раскрывается информация об акционерном капитале государства и государственных предприятий в добывающих компаниях?</t>
  </si>
  <si>
    <t>Где публично раскрывается информация об условиях, регулирующих акционерный капитал государства и государственных предприятий в добывающих компаниях?</t>
  </si>
  <si>
    <t>Где публично раскрывается информация о долях участия государства и государственных предприятий в добывающих проектах?</t>
  </si>
  <si>
    <t>Где публично раскрывается информация об условиях, регулирующих доли участия государства и государственных предприятий в добывающих проектах?</t>
  </si>
  <si>
    <t>Кредиты и гарантии</t>
  </si>
  <si>
    <t>Где раскрывается информация о кредитах и кредитных гарантиях от государства для добывающих компаний и проектов?</t>
  </si>
  <si>
    <t>Где раскрывается информация о кредитах и кредитных гарантиях от государственных предприятий для добывающих компаний и проектов?</t>
  </si>
  <si>
    <t>Корпоративное управление</t>
  </si>
  <si>
    <t>Где публично раскрывается информация о корпоративном управлении государственными предприятиями?</t>
  </si>
  <si>
    <t>Требование 3.1. Разведочные работы</t>
  </si>
  <si>
    <t>Цель требования 3.1</t>
  </si>
  <si>
    <t>Прогресс в достижении цели этого требования заключается в предоставлении общественности обзорной информации о добывающем секторе страны и его потенциале, включая недавно проведенные, текущие и запланированные значительные разведочные работы.</t>
  </si>
  <si>
    <t>Обзор значительных разведочных работ</t>
  </si>
  <si>
    <t>Требование 3.2. Данные о добыче</t>
  </si>
  <si>
    <t>Цель требования 3.2</t>
  </si>
  <si>
    <t>Прогресс в достижении цели этого требования заключается в обеспечении понимания общественностью уровней добычи полезных ископаемых и оценки объемов производства сырьевых товаров как основы для решения связанных с добычей вопросов в добывающих отраслях.</t>
  </si>
  <si>
    <t>Применимо ли Требование 3.2 в рассматриваемый период?</t>
  </si>
  <si>
    <t>(Коды по Гармонизированной системе описания и кодирования товаров)</t>
  </si>
  <si>
    <t>Раскрытие объемов добычи</t>
  </si>
  <si>
    <t>Раскрытие стоимости добычи</t>
  </si>
  <si>
    <t>Сырая нефть (2709), объем</t>
  </si>
  <si>
    <r>
      <t>см</t>
    </r>
    <r>
      <rPr>
        <i/>
        <vertAlign val="superscript"/>
        <sz val="11"/>
        <color rgb="FF000000"/>
        <rFont val="Franklin Gothic Book"/>
        <family val="2"/>
      </rPr>
      <t>3</t>
    </r>
  </si>
  <si>
    <t>долл. США</t>
  </si>
  <si>
    <t>Природный газ (2711), объем</t>
  </si>
  <si>
    <t>Золото (7108), объем</t>
  </si>
  <si>
    <t>унции</t>
  </si>
  <si>
    <t>Серебро (7106), объем</t>
  </si>
  <si>
    <t>Уголь (2701), объем</t>
  </si>
  <si>
    <t>тонны</t>
  </si>
  <si>
    <t>Медь (2603), объем</t>
  </si>
  <si>
    <t>Добавить здесь другие виды сырья, объем</t>
  </si>
  <si>
    <t xml:space="preserve">Требование 3.3. Данные экспорта </t>
  </si>
  <si>
    <t>Цель требования 3.3</t>
  </si>
  <si>
    <r>
      <t xml:space="preserve">Прогресс в достижении цели этого требования заключается в обеспечении понимания общественностью уровней экспорта полезных ископаемых и оценки экспорта сырьевых товаров как основы для решения </t>
    </r>
    <r>
      <rPr>
        <b/>
        <sz val="11"/>
        <color rgb="FF000000"/>
        <rFont val="Franklin Gothic Book"/>
        <family val="2"/>
      </rPr>
      <t xml:space="preserve">связанных с экспортом </t>
    </r>
    <r>
      <rPr>
        <b/>
        <sz val="11"/>
        <color rgb="FF000000"/>
        <rFont val="Franklin Gothic Book"/>
        <family val="2"/>
      </rPr>
      <t>вопросов в добывающих отраслях.</t>
    </r>
  </si>
  <si>
    <t>Применимо ли требование 3.3 в рассматриваемый период?</t>
  </si>
  <si>
    <t>Раскрытие объемов экспорта</t>
  </si>
  <si>
    <t>Раскрытие стоимости экспорта</t>
  </si>
  <si>
    <r>
      <t>см</t>
    </r>
    <r>
      <rPr>
        <vertAlign val="superscript"/>
        <sz val="12"/>
        <color theme="1"/>
        <rFont val="Calibri"/>
        <family val="2"/>
        <scheme val="minor"/>
      </rPr>
      <t>3</t>
    </r>
    <r>
      <rPr>
        <sz val="12"/>
        <color theme="1"/>
        <rFont val="Calibri"/>
        <family val="2"/>
        <scheme val="minor"/>
      </rPr>
      <t xml:space="preserve"> н.э.</t>
    </r>
  </si>
  <si>
    <t>&lt;выберите единицу измерения&gt;</t>
  </si>
  <si>
    <t>Требование 4.1. Полное раскрытие информации о налогах и доходах</t>
  </si>
  <si>
    <t>Цель требования 4.1</t>
  </si>
  <si>
    <t>Прогресс в достижении цели этого требования заключается в обеспечении раскрытия исчерпывающей информации о выплатах компаний и государственных доходах от нефтегазовой и горнодобывающей промышленности как основы для детального понимания общественностью вклада добывающих отраслей в государственные доходы.</t>
  </si>
  <si>
    <t>Раскрывает ли правительство полностью доходы от добывающих отраслей по потокам доходов?</t>
  </si>
  <si>
    <t>Решения МГЗС о пороге существенности потоков доходов опубликованы в открытом доступе?</t>
  </si>
  <si>
    <t>Опубликованы ли решения МГЗС о порогах существенности для компаний в открытом доступе?</t>
  </si>
  <si>
    <t>Описание потоков доходов, считающихся существенными, опубликовано в открытом доступе?</t>
  </si>
  <si>
    <t>Учитываются ли потоки доходов, перечисленные в требовании 4.1.c? В тех случаях, когда МГЗС постановила исключить определенные потоки доходов из подлежащей раскрытию информации ИПДО, имеются ли основания для их исключения и отражены ли суммы таких платежей документально?</t>
  </si>
  <si>
    <t>Выявила ли МГЗС компании, осуществляющие существенные платежи?</t>
  </si>
  <si>
    <t>Отчитались ли все компании, осуществляющие существенные платежи, полностью обо всех платежах в соответствии с определением понятия существенности?</t>
  </si>
  <si>
    <t>Выявила ли МГЗС государственных субъектов, получающих существенные доходы?</t>
  </si>
  <si>
    <t>Отчитались ли все государственные субъекты, получающие существенные доходы, полностью обо всех поступлениях в соответствии с определением понятия существенности?</t>
  </si>
  <si>
    <t>Правительство полностью отчиталось обо всех доходах, включая любые доходы, не превышающие согласованных порогов существенности? Примечание: в случае доходов, не превышающих порога существенности, эта информация может быть предоставлена в агрегированном виде, если она сопровождается пояснением, какие именно потоки доходов включены в агрегированные данные.</t>
  </si>
  <si>
    <t>Если компании или государственные субъекты, осуществляющие или получающие существенные платежи, не предоставили заполненные формы отчетности или не раскрыли полностью информацию обо всех платежах и доходах, отражены ли эти проблемы в публично раскрываемой информации, включая оценку последствий с точки зрения полноты отчета?</t>
  </si>
  <si>
    <t>Охват выверки данных</t>
  </si>
  <si>
    <t>Публикуют ли компании, осуществляющие существенные платежи государству, свою проверенную аудиторами финансовую отчетность либо ее основные элементы (например, бухгалтерский баланс, отчет о прибыли и убытках, движение денежных средств) в случаях, когда финансовая отчетность недоступна?</t>
  </si>
  <si>
    <r>
      <t>#4.1 (Отчитывающиеся субъекты)</t>
    </r>
    <r>
      <rPr>
        <b/>
        <sz val="11"/>
        <color rgb="FF000000"/>
        <rFont val="Franklin Gothic Book"/>
        <family val="2"/>
      </rPr>
      <t xml:space="preserve"> </t>
    </r>
    <r>
      <rPr>
        <sz val="11"/>
        <color rgb="FF000000"/>
        <rFont val="Franklin Gothic Book"/>
        <family val="2"/>
      </rPr>
      <t xml:space="preserve">содержит список отчитывающихся субъектов (государственные органы, компании и проекты) и связанную информацию. </t>
    </r>
  </si>
  <si>
    <r>
      <t>1. Начните заполнять первый подраздел (</t>
    </r>
    <r>
      <rPr>
        <b/>
        <i/>
        <sz val="11"/>
        <color theme="1"/>
        <rFont val="Franklin Gothic Book"/>
        <family val="2"/>
      </rPr>
      <t>Список отчитывающихся государственных субъектов</t>
    </r>
    <r>
      <rPr>
        <i/>
        <sz val="11"/>
        <color theme="1"/>
        <rFont val="Franklin Gothic Book"/>
        <family val="2"/>
      </rPr>
      <t>), указывая название каждого государственного органа, представляющего отчетность.</t>
    </r>
  </si>
  <si>
    <r>
      <t xml:space="preserve">2. Заполните строку </t>
    </r>
    <r>
      <rPr>
        <b/>
        <i/>
        <sz val="11"/>
        <color theme="1"/>
        <rFont val="Franklin Gothic Book"/>
        <family val="2"/>
      </rPr>
      <t>Идентификатор компании</t>
    </r>
    <r>
      <rPr>
        <i/>
        <sz val="11"/>
        <color theme="1"/>
        <rFont val="Franklin Gothic Book"/>
        <family val="2"/>
      </rPr>
      <t>. Инструкции будут предоставлены в желтых полях, появляющихся при выборе ячейки</t>
    </r>
  </si>
  <si>
    <r>
      <rPr>
        <i/>
        <sz val="11"/>
        <color theme="1"/>
        <rFont val="Franklin Gothic Book"/>
        <family val="2"/>
      </rPr>
      <t xml:space="preserve">3. Заполните подраздел </t>
    </r>
    <r>
      <rPr>
        <b/>
        <i/>
        <sz val="11"/>
        <color theme="1"/>
        <rFont val="Franklin Gothic Book"/>
        <family val="2"/>
      </rPr>
      <t>Список отчитывающихся компаний</t>
    </r>
    <r>
      <rPr>
        <i/>
        <sz val="11"/>
        <color theme="1"/>
        <rFont val="Franklin Gothic Book"/>
        <family val="2"/>
      </rPr>
      <t>, начиная с первого столбца «Полное название компании».</t>
    </r>
    <r>
      <rPr>
        <i/>
        <sz val="11"/>
        <color theme="1"/>
        <rFont val="Franklin Gothic Book"/>
        <family val="2"/>
      </rPr>
      <t xml:space="preserve"> </t>
    </r>
    <r>
      <rPr>
        <i/>
        <sz val="11"/>
        <color theme="1"/>
        <rFont val="Franklin Gothic Book"/>
        <family val="2"/>
      </rPr>
      <t>Заполняйте этот подраздел в соответствии с указаниями и вводите данные в каждый столбец каждой строки, прежде чем переходить к следующей.</t>
    </r>
  </si>
  <si>
    <r>
      <rPr>
        <i/>
        <sz val="11"/>
        <color theme="1"/>
        <rFont val="Franklin Gothic Book"/>
        <family val="2"/>
      </rPr>
      <t xml:space="preserve">4. Заполните раздел </t>
    </r>
    <r>
      <rPr>
        <b/>
        <i/>
        <sz val="11"/>
        <color theme="1"/>
        <rFont val="Franklin Gothic Book"/>
        <family val="2"/>
      </rPr>
      <t>Список отчитывающихся проектов</t>
    </r>
    <r>
      <rPr>
        <i/>
        <sz val="11"/>
        <color theme="1"/>
        <rFont val="Franklin Gothic Book"/>
        <family val="2"/>
      </rPr>
      <t>, начиная с первого столбца «Полное название проекта».</t>
    </r>
  </si>
  <si>
    <t>Если у вас есть какие-либо вопросы, пожалуйста, свяжитесь с директором по вашей стране в Международном Секретариате ИПДО.</t>
  </si>
  <si>
    <t>Предоставьте список всех отчитывающихся субъектов вместе со связанной информацией.</t>
  </si>
  <si>
    <t>Список отчитывающихся государственных субъектов</t>
  </si>
  <si>
    <t>Полное название органа</t>
  </si>
  <si>
    <t>Тип органа</t>
  </si>
  <si>
    <t>Идентификатор (если  применимо)</t>
  </si>
  <si>
    <t>Формы отчетности направлены?</t>
  </si>
  <si>
    <t>Требования МГЗС к качеству выполнены?</t>
  </si>
  <si>
    <t>Итого в отчетности</t>
  </si>
  <si>
    <t>Другое</t>
  </si>
  <si>
    <t>&lt;Да/Нет/Частично&gt;</t>
  </si>
  <si>
    <t>Налоговый орган</t>
  </si>
  <si>
    <t>Министерство горнодобывающей промышленности</t>
  </si>
  <si>
    <t>ГП</t>
  </si>
  <si>
    <t xml:space="preserve">Госпредприятия и госкорпорации </t>
  </si>
  <si>
    <t>Добавьте новые строки при необходимости: щелкните правой клавишей "мыши" по номеру строки слева и выберите опцию «Вставить».</t>
  </si>
  <si>
    <t>Идентификаторы компании</t>
  </si>
  <si>
    <t>Пример: Идентификационный номер налогоплательщика</t>
  </si>
  <si>
    <t>Регистрационный центр Брённёйсунна</t>
  </si>
  <si>
    <t>При наличии приведите ссылку на реестр или агентство</t>
  </si>
  <si>
    <t>Полное название компании</t>
  </si>
  <si>
    <t>Тип компании</t>
  </si>
  <si>
    <t>Идентификатор компании</t>
  </si>
  <si>
    <t>Сектор</t>
  </si>
  <si>
    <t>Виды сырья (через запятую)</t>
  </si>
  <si>
    <t xml:space="preserve">Биржевая информация или сайт компании </t>
  </si>
  <si>
    <t>Проверенная аудиторами финансовая отчетность (или балансовый отчет, отчет о движении денежных средств и отчет о прибылях/убытках при наличии)</t>
  </si>
  <si>
    <t>Отчетность о платежах в пользу правительства</t>
  </si>
  <si>
    <t>Нефть, газ</t>
  </si>
  <si>
    <t>Нефть, газ, конденсат</t>
  </si>
  <si>
    <t>Горная добыча</t>
  </si>
  <si>
    <t>Полное название проекта</t>
  </si>
  <si>
    <t>Номер юридического соглашения: контракт, лицензия, договор аренды, концессия, ...</t>
  </si>
  <si>
    <t>Аффилированные компании, начните с оператора</t>
  </si>
  <si>
    <t>Виды сырья (один вид сырья в строке)</t>
  </si>
  <si>
    <t>Статус</t>
  </si>
  <si>
    <t>Добыча (объем)</t>
  </si>
  <si>
    <t>Ед. изм.</t>
  </si>
  <si>
    <t>Добыча (стоимость)</t>
  </si>
  <si>
    <t>Валюта</t>
  </si>
  <si>
    <t>Неприменимо</t>
  </si>
  <si>
    <r>
      <t>см</t>
    </r>
    <r>
      <rPr>
        <i/>
        <vertAlign val="superscript"/>
        <sz val="11"/>
        <color theme="1"/>
        <rFont val="Franklin Gothic Book"/>
        <family val="2"/>
      </rPr>
      <t>3</t>
    </r>
    <r>
      <rPr>
        <i/>
        <sz val="11"/>
        <color theme="1"/>
        <rFont val="Franklin Gothic Book"/>
        <family val="2"/>
      </rPr>
      <t xml:space="preserve"> н.э.</t>
    </r>
  </si>
  <si>
    <t>&lt;XXX&gt;</t>
  </si>
  <si>
    <t>караты</t>
  </si>
  <si>
    <t>Шаблон сводных данных</t>
  </si>
  <si>
    <t>#4.1 (Государственные доходы) содержит исчерпывающие данные о государственных доходах с разбивкой по потокам доходов, согласно классификации в Руководстве по статистике государственных финансов.</t>
  </si>
  <si>
    <r>
      <t xml:space="preserve">1. Введите название всех </t>
    </r>
    <r>
      <rPr>
        <b/>
        <i/>
        <sz val="11"/>
        <color theme="1"/>
        <rFont val="Franklin Gothic Book"/>
        <family val="2"/>
      </rPr>
      <t>потоков государственных доходов</t>
    </r>
    <r>
      <rPr>
        <i/>
        <sz val="11"/>
        <color theme="1"/>
        <rFont val="Franklin Gothic Book"/>
        <family val="2"/>
      </rPr>
      <t xml:space="preserve"> от добывающих отраслей, включая доходы, не превышающие пороговых значений существенности (каждый отдельный поток доходов и отдельный государственный орган указываются в одной строке).</t>
    </r>
  </si>
  <si>
    <r>
      <rPr>
        <i/>
        <sz val="11"/>
        <color theme="1"/>
        <rFont val="Franklin Gothic Book"/>
        <family val="2"/>
      </rPr>
      <t xml:space="preserve">2. Введите название </t>
    </r>
    <r>
      <rPr>
        <b/>
        <i/>
        <sz val="11"/>
        <color theme="1"/>
        <rFont val="Franklin Gothic Book"/>
        <family val="2"/>
      </rPr>
      <t>государственного субъекта, получающего платежи</t>
    </r>
    <r>
      <rPr>
        <i/>
        <sz val="11"/>
        <color rgb="FF000000"/>
        <rFont val="Franklin Gothic Book"/>
        <family val="2"/>
      </rPr>
      <t>.</t>
    </r>
  </si>
  <si>
    <r>
      <rPr>
        <i/>
        <sz val="11"/>
        <color theme="1"/>
        <rFont val="Franklin Gothic Book"/>
        <family val="2"/>
      </rPr>
      <t xml:space="preserve">3. Выберите </t>
    </r>
    <r>
      <rPr>
        <b/>
        <i/>
        <sz val="11"/>
        <color rgb="FF000000"/>
        <rFont val="Franklin Gothic Book"/>
        <family val="2"/>
      </rPr>
      <t xml:space="preserve">сектор </t>
    </r>
    <r>
      <rPr>
        <i/>
        <sz val="11"/>
        <color theme="1"/>
        <rFont val="Franklin Gothic Book"/>
        <family val="2"/>
      </rPr>
      <t>и</t>
    </r>
    <r>
      <rPr>
        <i/>
        <sz val="11"/>
        <color rgb="FF000000"/>
        <rFont val="Franklin Gothic Book"/>
        <family val="2"/>
      </rPr>
      <t xml:space="preserve"> </t>
    </r>
    <r>
      <rPr>
        <b/>
        <i/>
        <sz val="11"/>
        <color rgb="FF000000"/>
        <rFont val="Franklin Gothic Book"/>
        <family val="2"/>
      </rPr>
      <t>классификацию согласно СГФ</t>
    </r>
    <r>
      <rPr>
        <i/>
        <sz val="11"/>
        <color theme="1"/>
        <rFont val="Franklin Gothic Book"/>
        <family val="2"/>
      </rPr>
      <t>, к</t>
    </r>
    <r>
      <rPr>
        <i/>
        <sz val="11"/>
        <color rgb="FF000000"/>
        <rFont val="Franklin Gothic Book"/>
        <family val="2"/>
      </rPr>
      <t xml:space="preserve"> которой относится этот поток доходов. Следуйте инструкциям, изложенным в </t>
    </r>
    <r>
      <rPr>
        <i/>
        <u/>
        <sz val="11"/>
        <color rgb="FF000000"/>
        <rFont val="Franklin Gothic Book"/>
        <family val="2"/>
      </rPr>
      <t>статистической основе СГФ для отчетности ИПДО</t>
    </r>
    <r>
      <rPr>
        <i/>
        <sz val="11"/>
        <color rgb="FF000000"/>
        <rFont val="Franklin Gothic Book"/>
        <family val="2"/>
      </rPr>
      <t>.</t>
    </r>
    <r>
      <rPr>
        <i/>
        <u/>
        <sz val="11"/>
        <color rgb="FF000000"/>
        <rFont val="Franklin Gothic Book"/>
        <family val="2"/>
      </rPr>
      <t xml:space="preserve"> </t>
    </r>
    <r>
      <rPr>
        <sz val="11"/>
        <color rgb="FF000000"/>
        <rFont val="Franklin Gothic Book"/>
        <family val="2"/>
      </rPr>
      <t>Если поток доходов невозможно дезагрегировать по секторам, выберите «Другое».</t>
    </r>
  </si>
  <si>
    <r>
      <rPr>
        <i/>
        <sz val="11"/>
        <color theme="1"/>
        <rFont val="Franklin Gothic Book"/>
        <family val="2"/>
      </rPr>
      <t xml:space="preserve">4. В столбце </t>
    </r>
    <r>
      <rPr>
        <b/>
        <i/>
        <sz val="11"/>
        <color rgb="FF000000"/>
        <rFont val="Franklin Gothic Book"/>
        <family val="2"/>
      </rPr>
      <t xml:space="preserve">значение дохода </t>
    </r>
    <r>
      <rPr>
        <i/>
        <sz val="11"/>
        <color rgb="FF000000"/>
        <rFont val="Franklin Gothic Book"/>
        <family val="2"/>
      </rPr>
      <t>введите общую цифру каждого потока доходов, раскрытого правительством, включая доходы, выверка которых не проводилась.</t>
    </r>
  </si>
  <si>
    <t xml:space="preserve"> Помните: поступления в бюджет от компаний от лица их сотрудников исключаются (например, подоходный налог с физических лиц PAYE, взносы на социальное обеспечение, удерживаемый налог), поскольку они не считаются выплатами от компаний в пользу правительства.</t>
  </si>
  <si>
    <t>5. Если в отчете ИПДО есть платежи, которые невозможно отнести к категориям СГФ, укажите их в поле ниже с названием «Дополнительная информация».</t>
  </si>
  <si>
    <t>Статистическая основа СГФ для отчетности ИПДО</t>
  </si>
  <si>
    <r>
      <rPr>
        <i/>
        <u/>
        <sz val="11"/>
        <color theme="10"/>
        <rFont val="Franklin Gothic Book"/>
        <family val="2"/>
      </rPr>
      <t>Требование ИПДО 5.1.b</t>
    </r>
    <r>
      <rPr>
        <i/>
        <sz val="11"/>
        <color rgb="FF000000"/>
        <rFont val="Franklin Gothic Book"/>
        <family val="2"/>
      </rPr>
      <t>:</t>
    </r>
    <r>
      <rPr>
        <i/>
        <sz val="11"/>
        <color rgb="FF000000"/>
        <rFont val="Franklin Gothic Book"/>
        <family val="2"/>
      </rPr>
      <t xml:space="preserve"> </t>
    </r>
    <r>
      <rPr>
        <i/>
        <sz val="11"/>
        <color rgb="FF000000"/>
        <rFont val="Franklin Gothic Book"/>
        <family val="2"/>
      </rPr>
      <t>классификация доходов</t>
    </r>
  </si>
  <si>
    <r>
      <rPr>
        <b/>
        <i/>
        <u/>
        <sz val="11"/>
        <color theme="10"/>
        <rFont val="Franklin Gothic Book"/>
        <family val="2"/>
      </rPr>
      <t>Требование ИПДО 4.1.d</t>
    </r>
    <r>
      <rPr>
        <b/>
        <i/>
        <sz val="11"/>
        <color rgb="FF000000"/>
        <rFont val="Franklin Gothic Book"/>
        <family val="2"/>
      </rPr>
      <t>:</t>
    </r>
    <r>
      <rPr>
        <b/>
        <i/>
        <sz val="11"/>
        <color rgb="FF000000"/>
        <rFont val="Franklin Gothic Book"/>
        <family val="2"/>
      </rPr>
      <t xml:space="preserve"> </t>
    </r>
    <r>
      <rPr>
        <b/>
        <i/>
        <sz val="11"/>
        <color rgb="FF000000"/>
        <rFont val="Franklin Gothic Book"/>
        <family val="2"/>
      </rPr>
      <t>полное раскрытие данных правительством</t>
    </r>
  </si>
  <si>
    <t>Уровень 1 СГФ</t>
  </si>
  <si>
    <t>Уровень 2 СГФ</t>
  </si>
  <si>
    <t>Уровень 3 СГФ</t>
  </si>
  <si>
    <t>Уровень 4 СГФ</t>
  </si>
  <si>
    <t>Классификация СГФ:</t>
  </si>
  <si>
    <t>Название потока доходов</t>
  </si>
  <si>
    <t>Государственный субъект</t>
  </si>
  <si>
    <t>Сумма доходов</t>
  </si>
  <si>
    <t>Что такое СГФ?</t>
  </si>
  <si>
    <t>Чрезвычайные налоги на доходы, прибыль и прирост капитала (1112E2)</t>
  </si>
  <si>
    <t>Налог на прибыль в добывающих отраслях</t>
  </si>
  <si>
    <t>СГФ, или Статистика государственных финансов, представляет собой международную основу для классификации потоков доходов, чтобы сделать возможным их сопоставление по странам и периодам времени. Статистическая основа полностью приведена ниже. Данная основа разработана МВФ и Международным Секретариатом ИПДО.
Буква E в кодах СГФ означает, что такие коды используются только применительно к доходам от добывающих компаний. Цифры были специально разработаны для компаний в добывающих отраслях.</t>
  </si>
  <si>
    <t>Общие налоги на товары и услуги (НДС, налог с продаж, налог с оборота) (1141E)</t>
  </si>
  <si>
    <t>НДС</t>
  </si>
  <si>
    <t>Роялти (1415E1)</t>
  </si>
  <si>
    <t>Роялти в горнодобывающем секторе</t>
  </si>
  <si>
    <t>Лицензионные сборы (114521E)</t>
  </si>
  <si>
    <t>Концессионные сборы</t>
  </si>
  <si>
    <t>Налоги на выбросы и загрязнение окружающей среды (114522E)</t>
  </si>
  <si>
    <t>Плата за сжигание попутного газа</t>
  </si>
  <si>
    <r>
      <rPr>
        <i/>
        <u/>
        <sz val="11"/>
        <color theme="1"/>
        <rFont val="Franklin Gothic Book"/>
        <family val="2"/>
      </rPr>
      <t>Для получения дополнительной информации посетите</t>
    </r>
    <r>
      <rPr>
        <u/>
        <sz val="11"/>
        <color theme="1"/>
        <rFont val="Franklin Gothic Book"/>
        <family val="2"/>
      </rPr>
      <t xml:space="preserve"> </t>
    </r>
    <r>
      <rPr>
        <b/>
        <u/>
        <sz val="11"/>
        <color theme="10"/>
        <rFont val="Franklin Gothic Book"/>
        <family val="2"/>
      </rPr>
      <t>https://eiti.org/ru/document/eiti-summary-data-template</t>
    </r>
  </si>
  <si>
    <t>Лицензионные платежи</t>
  </si>
  <si>
    <r>
      <rPr>
        <i/>
        <u/>
        <sz val="11"/>
        <color rgb="FF000000"/>
        <rFont val="Franklin Gothic Book"/>
        <family val="2"/>
      </rPr>
      <t xml:space="preserve">или </t>
    </r>
    <r>
      <rPr>
        <b/>
        <u/>
        <sz val="11"/>
        <color theme="10"/>
        <rFont val="Franklin Gothic Book"/>
        <family val="2"/>
      </rPr>
      <t>https://www.imf.org/external/np/sta/gfsm/</t>
    </r>
  </si>
  <si>
    <t>Итого в долл. США</t>
  </si>
  <si>
    <t>Дополнительная информация</t>
  </si>
  <si>
    <t>Укажите здесь в виде комментариев любую дополнительную информацию, которая не подходит для включения в таблицу выше.</t>
  </si>
  <si>
    <t>Комментарий 1</t>
  </si>
  <si>
    <t>Просьба предоставить комментарии здесь. Подоходный налог PAYE и удерживаемые налоги не являются выплатами от компаний и поэтому исключаются.</t>
  </si>
  <si>
    <t>Комментарий 2</t>
  </si>
  <si>
    <t>Вставьте дополнительные строки при необходимости. Например, в таблице ниже приведены исключенные доходы.</t>
  </si>
  <si>
    <t>PAYE</t>
  </si>
  <si>
    <t>Удерживаемый налог</t>
  </si>
  <si>
    <t>Итого</t>
  </si>
  <si>
    <t>Комментарий 3</t>
  </si>
  <si>
    <t>Комментарии указываются здесь.</t>
  </si>
  <si>
    <t>Комментарий 4</t>
  </si>
  <si>
    <t>Комментарий 5</t>
  </si>
  <si>
    <r>
      <rPr>
        <b/>
        <sz val="11"/>
        <color rgb="FF000000"/>
        <rFont val="Franklin Gothic Book"/>
        <family val="2"/>
      </rPr>
      <t>#4.1 (Данные компаний)</t>
    </r>
    <r>
      <rPr>
        <sz val="11"/>
        <color rgb="FF000000"/>
        <rFont val="Franklin Gothic Book"/>
        <family val="2"/>
      </rPr>
      <t xml:space="preserve"> содержит данные на уровне компаний и на уровне проектов по потокам доходов.</t>
    </r>
  </si>
  <si>
    <t>Как заполнить эту вкладку:</t>
  </si>
  <si>
    <r>
      <t xml:space="preserve">1. Выберите из списка название </t>
    </r>
    <r>
      <rPr>
        <b/>
        <i/>
        <sz val="11"/>
        <color theme="1"/>
        <rFont val="Franklin Gothic Book"/>
        <family val="2"/>
      </rPr>
      <t>компании</t>
    </r>
  </si>
  <si>
    <r>
      <t xml:space="preserve">2. Выберите из списка </t>
    </r>
    <r>
      <rPr>
        <b/>
        <i/>
        <sz val="11"/>
        <color theme="1"/>
        <rFont val="Franklin Gothic Book"/>
        <family val="2"/>
      </rPr>
      <t>государственный субъект, получающий доходы</t>
    </r>
    <r>
      <rPr>
        <i/>
        <sz val="11"/>
        <color theme="1"/>
        <rFont val="Franklin Gothic Book"/>
        <family val="2"/>
      </rPr>
      <t xml:space="preserve">, и </t>
    </r>
    <r>
      <rPr>
        <b/>
        <i/>
        <sz val="11"/>
        <color theme="1"/>
        <rFont val="Franklin Gothic Book"/>
        <family val="2"/>
      </rPr>
      <t>название платежа.</t>
    </r>
  </si>
  <si>
    <r>
      <t>3. Укажите, (i)</t>
    </r>
    <r>
      <rPr>
        <b/>
        <i/>
        <sz val="11"/>
        <color theme="1"/>
        <rFont val="Franklin Gothic Book"/>
        <family val="2"/>
      </rPr>
      <t xml:space="preserve"> поступает ли поток доходов от проекта </t>
    </r>
    <r>
      <rPr>
        <i/>
        <sz val="11"/>
        <color theme="1"/>
        <rFont val="Franklin Gothic Book"/>
        <family val="2"/>
      </rPr>
      <t>и (ii) включен ли он в</t>
    </r>
    <r>
      <rPr>
        <b/>
        <i/>
        <sz val="11"/>
        <color theme="1"/>
        <rFont val="Franklin Gothic Book"/>
        <family val="2"/>
      </rPr>
      <t xml:space="preserve"> отчетность проекта</t>
    </r>
    <r>
      <rPr>
        <i/>
        <sz val="11"/>
        <color theme="1"/>
        <rFont val="Franklin Gothic Book"/>
        <family val="2"/>
      </rPr>
      <t>.</t>
    </r>
  </si>
  <si>
    <r>
      <t xml:space="preserve">4. Введите информацию о проекте: </t>
    </r>
    <r>
      <rPr>
        <b/>
        <i/>
        <sz val="11"/>
        <color theme="1"/>
        <rFont val="Franklin Gothic Book"/>
        <family val="2"/>
      </rPr>
      <t xml:space="preserve">название проекта </t>
    </r>
    <r>
      <rPr>
        <i/>
        <sz val="11"/>
        <color theme="1"/>
        <rFont val="Franklin Gothic Book"/>
        <family val="2"/>
      </rPr>
      <t xml:space="preserve">и </t>
    </r>
    <r>
      <rPr>
        <b/>
        <i/>
        <sz val="11"/>
        <color theme="1"/>
        <rFont val="Franklin Gothic Book"/>
        <family val="2"/>
      </rPr>
      <t>валюта отчетности</t>
    </r>
  </si>
  <si>
    <r>
      <t xml:space="preserve">5. Укажите </t>
    </r>
    <r>
      <rPr>
        <b/>
        <i/>
        <sz val="11"/>
        <color theme="1"/>
        <rFont val="Franklin Gothic Book"/>
        <family val="2"/>
      </rPr>
      <t>сумму доходов</t>
    </r>
    <r>
      <rPr>
        <i/>
        <sz val="11"/>
        <color theme="1"/>
        <rFont val="Franklin Gothic Book"/>
        <family val="2"/>
      </rPr>
      <t xml:space="preserve">, </t>
    </r>
    <r>
      <rPr>
        <i/>
        <u/>
        <sz val="11"/>
        <color theme="1"/>
        <rFont val="Franklin Gothic Book"/>
        <family val="2"/>
      </rPr>
      <t>в соответствии с данными, раскрытыми правительством</t>
    </r>
    <r>
      <rPr>
        <i/>
        <sz val="11"/>
        <color theme="1"/>
        <rFont val="Franklin Gothic Book"/>
        <family val="2"/>
      </rPr>
      <t xml:space="preserve">, и добавьте любые актуальные </t>
    </r>
    <r>
      <rPr>
        <b/>
        <i/>
        <sz val="11"/>
        <color theme="1"/>
        <rFont val="Franklin Gothic Book"/>
        <family val="2"/>
      </rPr>
      <t>комментарии</t>
    </r>
    <r>
      <rPr>
        <i/>
        <sz val="11"/>
        <color theme="1"/>
        <rFont val="Franklin Gothic Book"/>
        <family val="2"/>
      </rPr>
      <t>.</t>
    </r>
  </si>
  <si>
    <r>
      <rPr>
        <b/>
        <i/>
        <u/>
        <sz val="11"/>
        <color theme="10"/>
        <rFont val="Franklin Gothic Book"/>
        <family val="2"/>
      </rPr>
      <t>Требование ИПДО 4.1.c</t>
    </r>
    <r>
      <rPr>
        <b/>
        <i/>
        <sz val="11"/>
        <color rgb="FF000000"/>
        <rFont val="Franklin Gothic Book"/>
        <family val="2"/>
      </rPr>
      <t>:</t>
    </r>
    <r>
      <rPr>
        <b/>
        <i/>
        <sz val="11"/>
        <color rgb="FF000000"/>
        <rFont val="Franklin Gothic Book"/>
        <family val="2"/>
      </rPr>
      <t xml:space="preserve"> </t>
    </r>
    <r>
      <rPr>
        <b/>
        <i/>
        <sz val="11"/>
        <color rgb="FF000000"/>
        <rFont val="Franklin Gothic Book"/>
        <family val="2"/>
      </rPr>
      <t xml:space="preserve">платежи компаний; </t>
    </r>
    <r>
      <rPr>
        <b/>
        <i/>
        <u/>
        <sz val="11"/>
        <color rgb="FF0076AF"/>
        <rFont val="Franklin Gothic Book"/>
        <family val="2"/>
      </rPr>
      <t>требование ИПДО 4.7</t>
    </r>
    <r>
      <rPr>
        <b/>
        <i/>
        <sz val="11"/>
        <color rgb="FF000000"/>
        <rFont val="Franklin Gothic Book"/>
        <family val="2"/>
      </rPr>
      <t>:</t>
    </r>
    <r>
      <rPr>
        <b/>
        <i/>
        <sz val="11"/>
        <color rgb="FF000000"/>
        <rFont val="Franklin Gothic Book"/>
        <family val="2"/>
      </rPr>
      <t xml:space="preserve"> </t>
    </r>
    <r>
      <rPr>
        <b/>
        <i/>
        <sz val="11"/>
        <color rgb="FF000000"/>
        <rFont val="Franklin Gothic Book"/>
        <family val="2"/>
      </rPr>
      <t>отчетность на уровне проектов</t>
    </r>
  </si>
  <si>
    <t>Компания 1</t>
  </si>
  <si>
    <t>Доходы по проектам (Да/Нет)</t>
  </si>
  <si>
    <t>Отчетность по проектам (Да/Нет)</t>
  </si>
  <si>
    <t>Название проекта</t>
  </si>
  <si>
    <t>Валюта отчетности</t>
  </si>
  <si>
    <t>Платеж в натуральной форме (Да/Нет)</t>
  </si>
  <si>
    <t>Объем платежа в натуральной форме (если применимо)</t>
  </si>
  <si>
    <t>Ед. изм. (если применимо)</t>
  </si>
  <si>
    <t>Комментарии</t>
  </si>
  <si>
    <t>Предоставила ли компания требуемые гарантии качества раскрытой ею информации?</t>
  </si>
  <si>
    <t>Нет</t>
  </si>
  <si>
    <t>Добавьте новые строки при необходимости: щелкните правой клавишей мыши по номеру строки слева и выберите опцию «Вставить».</t>
  </si>
  <si>
    <t>Требование 4.2. Доходы в натуральной форме</t>
  </si>
  <si>
    <t>Цель требования 4.2</t>
  </si>
  <si>
    <t>Прогресс в достижении цели этого требования заключается в обеспечении прозрачности продажи нефти, газа и других полезных ископаемых, полученных в качестве доходов в натуральной форме, с тем чтобы предоставить общественности возможность оценить соответствует ли стоимости такого рода продаж рыночной стоимости, и гарантировать отслеживаемость доходов от продажи этих сырьевых товаров в национальное казначейство.</t>
  </si>
  <si>
    <t>Применимо ли требование 4.2 в рассматриваемый период?</t>
  </si>
  <si>
    <t>Отнесены ли доходы от продажи полученных государством доходов в натуральной форме в рассматриваемый период МГЗС к существенным?</t>
  </si>
  <si>
    <t>Раскрывает ли правительство данные о доходах в натуральной форме и доходах от продажи доли добычи, причитающейся государству?</t>
  </si>
  <si>
    <t>Если да, то какой объем сырья был получен?</t>
  </si>
  <si>
    <t>Если да, то какое сырье было продано?</t>
  </si>
  <si>
    <t>Если да, включены ли в раскрываемую информацию в соответствующих случаях платежи, относящиеся к соглашениям о свопах и товарно-обеспеченным займам?</t>
  </si>
  <si>
    <t>Если да, рассматривала ли МГЗС вопрос о разбивке данных по отдельным сделкам продажи, видам продукции и ценам?</t>
  </si>
  <si>
    <t>Если да, включает ли публично раскрываемая информация в себя такие сведения, как вид продукции, цену, рынок и объем продаж, право собственности на проданную продукцию и характер контракта?</t>
  </si>
  <si>
    <t>Если да, включает ли публично раскрываемая информация в себя описание процесса выбора компаний-покупателей, применяемых в этом процессе технических и финансовых критериев, списка выбранных компаний-покупателей, любых существенных отклонений от действующей нормативно-правовой базы, регулирующей выбор компаний-покупателей, а также соответствующих договоров о продаже?</t>
  </si>
  <si>
    <t>Если да, раскрыли ли компании, покупающие нефть, газ и твердые минералы у государства, включая компании, принадлежащие государству (или назначеные третьи стороны) объемы продукции, полученной от государства или компаний, принадлежащих государству, и платежи, осуществленные за покупку нефти, газа и твердых минералов?</t>
  </si>
  <si>
    <t>Если да, проверила ли МГЗС достоверность данных о доходах в натуральной форме и рассмотрела ли она дальнейшие усилия по устранению любых пробелов и несоответствий в информации, раскрываемой в соответствии с требованием 4.9?</t>
  </si>
  <si>
    <t>Если да, то какова общая сумма доходов, перечисленная государству в качестве выручки от продажи нефти, газа и твердых минералов?</t>
  </si>
  <si>
    <t>Требование 4.3. Строительство объектов инфраструктуры и бартерные сделки</t>
  </si>
  <si>
    <t>Цель требования 4.3</t>
  </si>
  <si>
    <t xml:space="preserve">Прогресс в достижении цели этого требования заключается в формировании у общественности представления о строительстве объектов инфраструктуры и бартерных соглашениях, которые обеспечивают значительную долю выгод государства от проекта недропользования, соизмеримую с другими денежными выплатами компаний и доходами государства от добычи нефти, газа и других полезных ископаемых, как основы для сопоставимости с обычными соглашениями.  </t>
  </si>
  <si>
    <t xml:space="preserve">Рассмотрение Международным Секретариатом и предварительная оценка  </t>
  </si>
  <si>
    <t>Применимо ли требование 4.3 в рассматриваемый период?</t>
  </si>
  <si>
    <t>Раскрывает ли правительство информацию о бартерных сделках и строительстве объектов инфраструктуры?</t>
  </si>
  <si>
    <t>Если да, разъяснены ли в публично раскрываемой информации важнейшие условия соответствующих соглашений?</t>
  </si>
  <si>
    <t>Если да, разъяснено ли в публично раскрываемой информации то, какие ресурсы были использованы государством в качестве залога в соответствии с этими соглашениями?</t>
  </si>
  <si>
    <t>Если да, то какова общая стоимость ресурсов, которые были использованы государством в качестве залога в соответствии с этими соглашениями?</t>
  </si>
  <si>
    <t>Если да, разъяснен ли в публично раскрытой информации компенсационный поток выгод (например, работы по строительству инфраструктуры) в соответствии с этими соглашениями?</t>
  </si>
  <si>
    <t>Если да, то какова общая стоимость компенсационного потока выгод (например, работ по строительству инфраструктуры) в соответствии с этими соглашениями?</t>
  </si>
  <si>
    <t>Если да, разъяснена ли в публично раскрываемой информации существенность этих соглашений по сравнению с обычными контрактами?</t>
  </si>
  <si>
    <t>Согласовала ли МГЗС процедуру обеспечения качества данных и подтверждения достоверности сведений, описанных выше, в соответствии с требованием 4.9?</t>
  </si>
  <si>
    <t>Требование 4.4. Доходы от транспортировки</t>
  </si>
  <si>
    <t>Цель требования 4.4</t>
  </si>
  <si>
    <t>Прогресс в достижении цели этого требования заключается в обеспечении прозрачности доходов правительства и ГП от транзита нефти, газа и других полезных ископаемых как основы для повышения подотчетности в сфере соглашений о транспортировке добываемого сырья с участием государства или ГП.</t>
  </si>
  <si>
    <t>Применимо ли требование 4.4 в рассматриваемый период?</t>
  </si>
  <si>
    <t>Раскрывает ли правительство информацию о доходах от транспортировки?</t>
  </si>
  <si>
    <t>Если да, то дезагрегирована ли раскрытая информация о потоках доходов до уровней, соизмеримых с другими платежами и потоками доходов (4.7), с должным вниманием к качеству данных (4.9)?</t>
  </si>
  <si>
    <t>Если да, то охватывает ли внедрение ИПДО дополнительное раскрытие информации в соответствии с требованием 4.4.i–v.?</t>
  </si>
  <si>
    <t>Если нет, то задокументировала ли и объяснила ли МГЗС препятствия к предоставлению этой информации, а также любые планы правительства по преодолению этих препятствий?</t>
  </si>
  <si>
    <t>Требование 4.5. Транзакции между ГП и правительственными учреждениями</t>
  </si>
  <si>
    <t>Цель требования 4.5</t>
  </si>
  <si>
    <t>Прогресс в достижении цели этого требования заключается в обеспечении отслеживаемости платежей и переводов средств с участием ГП и повышении понимания общественностью вопроса фактической передачи государству причитающихся ему доходов, а также уровня государственной финансовой поддержки ГП.</t>
  </si>
  <si>
    <t>Применимо ли требование 4.5 в рассматриваемый период?</t>
  </si>
  <si>
    <t>Раскрывает ли правительство информацию о сделках с участием ГП?</t>
  </si>
  <si>
    <t>Если да, то считает ли МГЗС платежи компаний в пользу ГП  существенными?</t>
  </si>
  <si>
    <t>Если да, то какова общая сумма доходов, полученная от компаний государственными предприятиями?</t>
  </si>
  <si>
    <t>Если да, то считает ли МГЗС перечисления средств государственным предприятиям существенными?</t>
  </si>
  <si>
    <t>Если да, то какова общая сумма доходов, полученных от правительства государственными предприятиями?</t>
  </si>
  <si>
    <t>Если да, то считает ли МГЗС перечисления средств государственными предприятиями в пользу правительства существенными?</t>
  </si>
  <si>
    <t>Если да, то какова общая сумма доходов, полученная правительством от государственных предприятий?</t>
  </si>
  <si>
    <t>Если да, подтвердила ли МГЗС, что вышеуказанные данные являются исчерпывающими и надежными?</t>
  </si>
  <si>
    <t>Требование 4.6. Прямые платежи на субнациональном уровне</t>
  </si>
  <si>
    <t>Цель требования 4.6</t>
  </si>
  <si>
    <t>Прогресс в достижении цели этого требования заключается в предоставлении заинтересованным сторонам информации о выгодах, которые получают местные органы власти, благодаря обеспечению прозрачности прямых выплат компаний субъектам на субнациональном уровне, а также в усилении общественного надзора за управлением внутренними доходами от добычи полезных ископаемых органами власти на субнациональном уровне.</t>
  </si>
  <si>
    <t>Применимо ли требование 4.6 в рассматриваемый период?</t>
  </si>
  <si>
    <t>Раскрывает ли правительство информацию о прямых платежах на субнациональном уровне?</t>
  </si>
  <si>
    <t>Если да, то какова общая сумма доходов, полученных на субнациональном уровне?</t>
  </si>
  <si>
    <t>Если да, то все ли компании публикуют в открытом доступе информацию о своих существенных прямых платежах на субнациональном уровне?</t>
  </si>
  <si>
    <t>Если да, то все ли местные органы власти публикуют в открытом доступе информацию о существенных доходах, полученных в результате прямых выплат компаний на субнациональном уровне?</t>
  </si>
  <si>
    <t xml:space="preserve">Если да,то согласовала ли МГЗС процедуру обеспечения качества данных и подтверждения достоверности данных о платежах на субнациональном уровне в соответствии с требованием 4.9? </t>
  </si>
  <si>
    <t>Требование 4.7. Уровень разукрупнения</t>
  </si>
  <si>
    <t>Цель требования 4.7</t>
  </si>
  <si>
    <t>Прогресс в достижении цели этого требования заключается в обеспечении разбивки по отдельным позициям публично раскрываемой информации о платежах компаний и государственных доходах от добычи нефти, газа и полезных ископаемых, что позволит общественности оценить степень, в которой правительство может контролировать получение своих доходов в соответствии с нормативно-правовой базой и налоговым режимом, и что правительство получает причитающуюся ему долю от каждого отдельного проекта недропользования.</t>
  </si>
  <si>
    <t>Раскрываются ли финансовые данные (о существенных платежах компаний и государственных доходах) в разбивке по отдельным компаниям, государственным субъектам и потокам доходов?</t>
  </si>
  <si>
    <t>Зафиксировала ли МГЗС документально какие формы юридических соглашений соответствуют проекту в соответствии с определением в требовании 4.7?</t>
  </si>
  <si>
    <t>Зафиксировала ли МГЗС документально какие юридические соглашения в существенной мере взаимосвязаны или являются ключевыми?</t>
  </si>
  <si>
    <t>Зафиксировала ли МГЗС документально какие потоки доходов причитаются и поступают на уровне юридических соглашений, а не на уровне компаний?</t>
  </si>
  <si>
    <t>Обеспечила ли МГЗС разбивку соответствующих данных о доходах по отдельным проектам?</t>
  </si>
  <si>
    <t>Какая процентная доля доходов, полученных по проектам, была включена в отчетность на уровне проектов?</t>
  </si>
  <si>
    <t>Требование 4.8. Своевременность данных</t>
  </si>
  <si>
    <t>Цель требования 4.8</t>
  </si>
  <si>
    <t>Прогресс в достижении цели этого требования заключается в обеспечении того, чтобы публичное раскрытие информации о платежах компаний и доходах государства от добычи нефти, газа и других полезных ископаемых было достаточно своевременным, тем самым обеспечивая актуальную информативную основу для общественных дискуссий и формирования политики.</t>
  </si>
  <si>
    <t>Своевременность предоставления данных (количество лет с конца финансового года до публикации)</t>
  </si>
  <si>
    <t>Утвердила ли МГЗС период, охватываемый отчетностью?</t>
  </si>
  <si>
    <t>Есть ли у МГЗС планы в отношении публикации более своевременных данных ИПДО?</t>
  </si>
  <si>
    <t>Требование 4.9. Качество данных</t>
  </si>
  <si>
    <t>Цель требования 4.9</t>
  </si>
  <si>
    <t>Прогресс в достижении цели этого требования заключается в принятии надлежащих мер для обеспечения надежности раскрываемой информации о платежах компаний и доходах государства от добычи нефти, газа и других полезных ископаемых. Цель ИПДО — способствовать совершенствованию стандартных государственных и корпоративных систем и методов проверки и подтверждения достоверности данных, а также обеспечивать уверенность заинтересованных сторон в достоверности финансовых данных о платежах и доходах.</t>
  </si>
  <si>
    <t>Регулярно ли раскрывает правительство финансовые данные согласно требованию 4.1 (полное раскрытие потоков доходов как правительством, так и компаниями) Стандарта ИПДО?</t>
  </si>
  <si>
    <t>Подвергаются ли данные авторитетной независимой аудиторской проверке с применением международных стандартов?</t>
  </si>
  <si>
    <t>Проходят ли государственные органы авторитетную независимую аудиторскую проверку?</t>
  </si>
  <si>
    <t>База данных аудиторских проверок государственных органов</t>
  </si>
  <si>
    <t>Проходят ли компании авторитетную независимую аудиторскую проверку?</t>
  </si>
  <si>
    <t>База данных аудиторских проверок компаний</t>
  </si>
  <si>
    <t>Применяет ли МГЗС процедуру раскрытия информации в соответствии со стандартными процедурами, одобренными Правлением ИПДО?</t>
  </si>
  <si>
    <t>Если да,  согласованы ли МГЗС формы отчетности?</t>
  </si>
  <si>
    <t>Если да, провела ли МГЗС проверку процедур аудита и подтверждения достоверности данных, применяемых в компаниях и государственных органах, участвующих в отчетности ИПДО.</t>
  </si>
  <si>
    <t>Если да, согласовала ли МГЗС методы подтверждения достоверности данных, которые должны быть реализованы участвующими компаниями и государственными субъектами для обеспечения достоверности данных, включая виды применяемых методов, рассмотренные варианты и обоснование согласованных методов подтверждения данных.</t>
  </si>
  <si>
    <t>Если да, согласовала ли МГЗС соответствующие положения для защиты конфиденциальной информации?</t>
  </si>
  <si>
    <t xml:space="preserve">Если да, то были ли опубликованы названия компаний, которые не провели необходимые процедуры подтверждения качества раскрываемой информации ИПДО, включая существенность платежей каждой компании правительству? </t>
  </si>
  <si>
    <t>Если да, опубликовано ли краткое изложение основных выводов по итогам оценки полноты и достоверности данных, раскрытых компаниями и государственными субъектами?</t>
  </si>
  <si>
    <t>Если да, указан ли четко источник любой нефинансовой (контекстной) информации?</t>
  </si>
  <si>
    <t>Утвердило ли Правление ИПДО отступление МГЗС от стандартных процедур, изложенных в требовании 4.9.b (на основе заявки касательно отступления от стандартных процедур и положительного решения Правления)?</t>
  </si>
  <si>
    <t>Если да, то опубликовано ли в открытом доступе документальное подтверждение того, что обоснование отступления от стандартных процедур по-прежнему действительно?</t>
  </si>
  <si>
    <t>Если да, то проводится ли публичное раскрытие данных, требуемых в соответствии со Стандартом ИПДО, с необходимым уровнем детализации?</t>
  </si>
  <si>
    <t>Если да, то подлежат ли опубликованные в открытом доступе финансовые данные авторитетной независимой аудиторской проверке с применением международных стандартов?</t>
  </si>
  <si>
    <t>Если да, то достаточно ли долго хранятся архивные данные?</t>
  </si>
  <si>
    <t>Требование 5.1. Распределение доходов</t>
  </si>
  <si>
    <t>Цель требования 5.1</t>
  </si>
  <si>
    <t>Прогресс в достижении цели этого требования заключается в обеспечении отслеживаемости доходов от добычи полезных ископаемых, поступающих в национальный бюджет, и обеспечении такого же уровня прозрачности и подотчетности в отношении доходов от добычи, не учитываемых в национальном бюджете.</t>
  </si>
  <si>
    <t>Разъясняет ли правительство публично все ли доходы от добывающего сектора учитываются в национальном бюджете (т. е. поступают на консолидированный / единый государственный казначейский счет)?</t>
  </si>
  <si>
    <t>Раскрывает ли правительство публично конкретные виды доходов, которые не учитываются в бюджете?</t>
  </si>
  <si>
    <t>Раскрывает ли правительство публично общую сумму доходов, не учитываемых в бюджете?</t>
  </si>
  <si>
    <t>Опубликовано ли в открытом доступе разъяснение касательно того, каким образом распределяются доходы между внебюджетными субъектами, таким как фонды развития или суверенные фонды благосостояния?</t>
  </si>
  <si>
    <t>Является ли общедоступной финансовая отчетность, в которой разъясняется распределение доходов между внебюджетными субъектами, такими как фонды развития или суверенные фонды благосостояния?</t>
  </si>
  <si>
    <t>Опубликовано ли в открытом доступе разъяснение касательно любых доходов от добычи, получаемых государственным субъектом или от имени государства (например, ГП), которые удерживаются этим субъектом и не учитываются в национальном или субнациональном бюджете?</t>
  </si>
  <si>
    <t>Является ли общедоступной финансовая отчетность, в которой разъясняются любые доходы от добычи, получаемые государственным органом или от имени государства (например, ГП), которые удерживаются этим органом и не учитываются в национальном или субнациональном бюджете?</t>
  </si>
  <si>
    <t>Имеются ли ссылки на любые национальные системы классификации доходов или международные стандарты данных в открытом доступе?</t>
  </si>
  <si>
    <t>Требование 5.2. Перечисление средств на субнациональный уровень</t>
  </si>
  <si>
    <t>Цель требования 5.2</t>
  </si>
  <si>
    <t>Прогресс в достижении цели этого требования заключается в предоставлении возможности заинтересованным сторонам на местном уровне определить, соответствуют ли процедуры перечисления доходов от добычи полезных ископаемых на субнациональный уровень и управление такими перечислениями установленным законом правам.</t>
  </si>
  <si>
    <t>Применимо ли требование 5.2 в рассматриваемый период?</t>
  </si>
  <si>
    <t>Механизм распределения доходов 1</t>
  </si>
  <si>
    <t>Раскрывает ли правительство информацию о перечислениях средств на субнациональный уровень?</t>
  </si>
  <si>
    <t xml:space="preserve">Если да, то опубликованы закрепленные законодательно формулы распределения доходов в открытом доступе? </t>
  </si>
  <si>
    <t>Если да, является ли общедоступной информация о том, сколько правительство должно перечислить в соответствии с формулой распределения доходов каждому из соответствующих местных органов власти?</t>
  </si>
  <si>
    <t>Если да, то публикуется ли в открытом доступе информация о том, какие суммы правительство в действительности перечисляет каждому из соответствующих местных органов власти?</t>
  </si>
  <si>
    <t>Механизм распределения доходов 2</t>
  </si>
  <si>
    <t xml:space="preserve">Если да, то опубликованы ли закрепленные законодательно формулы распределения доходов в открытом доступе? </t>
  </si>
  <si>
    <t>Согласовала ли МГЗС процедуру обеспечения качества данных и подтверждения достоверности данных о таких перечислениях средств в соответствии с требованием 4.9?</t>
  </si>
  <si>
    <t>Включила ли МГЗС в отчет информацию о том, как осуществляется управление доходами от добывающих отраслей, выделяемыми на конкретные программы или инвестиции на субнациональном уровне, в сравнении с фактическими выплатами?</t>
  </si>
  <si>
    <t>Предоставила ли МГЗС рекомендации по совершенствованию механизма распределения доходов, обеспечению отслеживаемости долей доходов от добывающих отраслей, перечисляемых на местный уровень, повышению эффективности управления доходов от добывающих отраслей на местном уровне и повышению доступности и своевременности такой информации?</t>
  </si>
  <si>
    <t>Требование 5.3. Дополнительная информация касательно расходов и управления доходами</t>
  </si>
  <si>
    <t>Цель требования 5.3</t>
  </si>
  <si>
    <t>Прогресс в достижении цели этого требования заключается в усилении общественного надзора за управлением доходами от добывающих отраслей, использованием доходов от добывающих отраслей в целях финансирования конкретных государственных расходов и допущений, положенных в основу бюджетного процесса.</t>
  </si>
  <si>
    <t>Раскрывает ли правительство информацию о целевом назначении каких-либо доходов добывающих отраслей (т. е. они выделяются на определенные цели, программы, географические зоны)? - добавьте строки при необходимости</t>
  </si>
  <si>
    <t xml:space="preserve">Раскрывает ли правительство информацию с описанием бюджетных и аудиторских процессов страны? </t>
  </si>
  <si>
    <t>Раскрывает ли правительство информацию о бюджете и расходах? - добавьте строки при необходимости</t>
  </si>
  <si>
    <t>Требование 6.1. Расходы на социальные нужды и охрану окружающей среды</t>
  </si>
  <si>
    <t>Цель требования 6.1</t>
  </si>
  <si>
    <t xml:space="preserve">Прогресс в достижении цели этого требования заключается в формировании у общественности представления о вкладе добывающих компаний в социальную и природоохранную сферы и предоставлении основы для оценки соблюдения добывающими компаниями своих правовых и договорных обязательств по осуществлению расходов на социальные и природоохранные нужды. </t>
  </si>
  <si>
    <t>Применимо ли требование 6.1 в рассматриваемый период?</t>
  </si>
  <si>
    <t>Расходы на социальные нужды</t>
  </si>
  <si>
    <t>Раскрывает ли правительство информацию о расходах на социальные нужды?</t>
  </si>
  <si>
    <t>Если да, то какова общая сумма полученных обязательных отчислений на социальные нужды?</t>
  </si>
  <si>
    <t>Если да, то какова общая сумма полученных добровольных отчислений на социальные нужды?</t>
  </si>
  <si>
    <t>Опубликована ли информация об обязательных отчислениях на социальные нужды правительством в разбивке по типам платежей, компаниям, отчислениям в денежной и натуральной форме и содержит ли она сведения о характере расходов в натуральной форме и личности любых негосударственных бенефициаров?</t>
  </si>
  <si>
    <t>Если да, то были ли раскрыты обязательные отчисления на социальные нужды с должным вниманием к качеству данных в соответствии с требованием 4.9?</t>
  </si>
  <si>
    <t>Раскрывают ли компании информацию о расходах на социальные нужды?</t>
  </si>
  <si>
    <t>Если да, то какова сумма обязательных отчислений на социальные нужды?</t>
  </si>
  <si>
    <t>Если да, то какова сумма добровольных отчислений на социальные нужды?</t>
  </si>
  <si>
    <t>Опубликована ли информация об обязательных отчислениях на социальные нужды компаниями в разбивке по типам платежей, компаниям, денежной и натуральной форме и содержит ли она сведения о характере расходов в натуральной форме и личности любых негосударственных бенефициаров?</t>
  </si>
  <si>
    <t>Экологические платежи</t>
  </si>
  <si>
    <t>Раскрывает ли правительство информацию об экологических платежах?</t>
  </si>
  <si>
    <t>Если да, то какова сумма обязательных экологических платежей?</t>
  </si>
  <si>
    <t>Если да, то какова сумма добровольных экологических платежей?</t>
  </si>
  <si>
    <t>Если да, то были ли раскрыты обязательные экологические платежи с должным вниманием к качеству данных в соответствии с требованием 4.9?</t>
  </si>
  <si>
    <t>Требование 6.2. Квазифискальные расходы ГП</t>
  </si>
  <si>
    <t>Цель требования 6.2</t>
  </si>
  <si>
    <t xml:space="preserve">Прогресс в достижении цели этого требования заключается в обеспечении прозрачности и подотчетности управления расходами, финансируемыми за счет добывающего сектора, которые осуществляются государственными предприятиями от имени государства и не отражаются в национальном бюджете. </t>
  </si>
  <si>
    <t>Применимо ли требование 6.2 в рассматриваемый период?</t>
  </si>
  <si>
    <t>Квазифискальные расходы, тип 1</t>
  </si>
  <si>
    <t>Раскрывают ли правительство или ГП информацию о квазифискальных расходах?</t>
  </si>
  <si>
    <t>Если да, то какова общая сумма квазифискальных расходов, осуществляемых ГП?</t>
  </si>
  <si>
    <t>Если да, то дезагрегирована ли раскрытая информация о квазифискальных расходах до уровней, соизмеримых с требованием 4.7?</t>
  </si>
  <si>
    <t>Если да, то является ли раскрытая информация о квазифискальных расходах исчерпывающей?</t>
  </si>
  <si>
    <t>Если да, то раскрыта ли инфрмация о квазифискальных расходах с должным вниманием к качеству данных в соответствии с требованием 4.9?</t>
  </si>
  <si>
    <t>Квазифискальные расходы, тип 2</t>
  </si>
  <si>
    <t>Требование 6.3. Вклад добывающего сектора в экономику</t>
  </si>
  <si>
    <t>Цель требования 6.3</t>
  </si>
  <si>
    <t>Прогресс в достижении цели этого требования заключается в формировании у общественности представления о вкладе добывающих отраслей в экономику страны и об уровне зависимости экономики от природных ресурсов.</t>
  </si>
  <si>
    <t>Раскрывает ли правительство информацию о вкладе добывающих отраслей в экономику?</t>
  </si>
  <si>
    <r>
      <rPr>
        <i/>
        <sz val="11"/>
        <color theme="1"/>
        <rFont val="Franklin Gothic Book"/>
        <family val="2"/>
      </rPr>
      <t>Валовой внутренний продукт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color rgb="FF000000"/>
        <rFont val="Franklin Gothic Book"/>
        <family val="2"/>
      </rPr>
      <t>. Добыча полезных ископаемых закрытым и открытым способом, включая нефть и газ</t>
    </r>
  </si>
  <si>
    <t>Валовой внутренний продукт — КМД и неформальный сектор</t>
  </si>
  <si>
    <t>Валовой внутренний продукт — все сектора</t>
  </si>
  <si>
    <t>Государственные доходы — добывающие отрасли</t>
  </si>
  <si>
    <t>Государственные доходы — все сектора</t>
  </si>
  <si>
    <t>Экспорт — добывающие отрасли</t>
  </si>
  <si>
    <t>Экспорт — все сектора</t>
  </si>
  <si>
    <t>Занятость — добывающий сектор — мужчины</t>
  </si>
  <si>
    <t>человек</t>
  </si>
  <si>
    <t>Занятость — добывающий сектор — женщины</t>
  </si>
  <si>
    <t>Занятость — добывающий сектор</t>
  </si>
  <si>
    <t>Занятость — все сектора</t>
  </si>
  <si>
    <t>Инвестиции — добывающий сектор</t>
  </si>
  <si>
    <t>Инвестиции — все сектора</t>
  </si>
  <si>
    <t>Раскрывает ли правительство информацию о местонахождении основных добывающих предприятий в стране?</t>
  </si>
  <si>
    <t>Требование 6.4. Воздействие на окружающую среду</t>
  </si>
  <si>
    <t>Цель требования 6.4</t>
  </si>
  <si>
    <t>Прогресс в достижении цели этого требования заключается в предоставлении заинтересованным сторонам основы для оценки соответствия нормативно-правовой базы и усилий по мониторингу в процессе управления воздействием добывающих отраслей на окружающую среду, а также для оценки соблюдения добывающими компаниями экологических обязательств.</t>
  </si>
  <si>
    <t>Применимо ли требование 6.4 в рассматриваемый период?</t>
  </si>
  <si>
    <t>соответствующие правовые и административные нормы в области экологического менеджмента</t>
  </si>
  <si>
    <t>базы данных, которые содержат результаты оценки воздействия на окружающую среду, схемы сертификации или аналогичную документацию, касательно экологического менеджмента</t>
  </si>
  <si>
    <t>другую актуальную информацию о процедурах экологического мониторинга и их администрировании</t>
  </si>
  <si>
    <t>Версия 1.2 от июня 2022 г.</t>
  </si>
  <si>
    <t xml:space="preserve">Политика правительства по вопросам раскрытия положений контрактов и лицензий </t>
  </si>
  <si>
    <t>Где описаны законодательные правила и практика, регулирующие финансовые отношения государственных предприятий с правительством?</t>
  </si>
  <si>
    <t>Где описаны законодательные правила и практика, регулирующие права государственных предприятий на получение финансовых средств от правительства?</t>
  </si>
  <si>
    <t>Где описаны законодательные правила и практика распределения прибыли государственных предприятий?</t>
  </si>
  <si>
    <t>Где описаны законодательные правила и практика, регулирующие возможности ГП удерживать прибыль?</t>
  </si>
  <si>
    <t>Где описаны законодательные правила и практика, регулирующие реинвестирование прибыли государственными предприятиями?</t>
  </si>
  <si>
    <t>Где описаны законодательные правила и практика, регулирующие стороннее финансирование государственных предприятий?</t>
  </si>
  <si>
    <t>2024-02-01 MOORE Insight Draft</t>
  </si>
  <si>
    <t>Казахстан</t>
  </si>
  <si>
    <t>Казиндастри</t>
  </si>
  <si>
    <t>Отчетность ИПДО и в Интернете</t>
  </si>
  <si>
    <t xml:space="preserve">Систематическое раскрытие </t>
  </si>
  <si>
    <t>KZT</t>
  </si>
  <si>
    <t>https://adilet.zan.kz/</t>
  </si>
  <si>
    <t>стр 6-14</t>
  </si>
  <si>
    <t>https://adilet.zan.kz/rus/docs/K1700000125</t>
  </si>
  <si>
    <t>https://adilet.zan.kz/rus/docs/Z1700000121</t>
  </si>
  <si>
    <t>стр 7-10</t>
  </si>
  <si>
    <t>Частично</t>
  </si>
  <si>
    <t>https://www.gov.kz/memleket/entities/energo/about?lang=ru</t>
  </si>
  <si>
    <t>https://www.gov.kz/memleket/entities/mps/</t>
  </si>
  <si>
    <t>Систематическое раскрытие</t>
  </si>
  <si>
    <t>Информация о текущих и запланированных реформах фрагментарна, не содержится на сайтах соответствующих Министерств, но в принципе ее можно найти в прессе</t>
  </si>
  <si>
    <t>https://www.gov.kz/memleket/entities/mps/documents/1?activities=10724&amp;lang=ru</t>
  </si>
  <si>
    <t>https://adilet.zan.kz/rus/docs/V1800017001</t>
  </si>
  <si>
    <t>стр 11</t>
  </si>
  <si>
    <t>стр 19</t>
  </si>
  <si>
    <t>Отчетность ИПДО</t>
  </si>
  <si>
    <t>стр 15-16</t>
  </si>
  <si>
    <t>N/A</t>
  </si>
  <si>
    <t>https://adilet.zan.kz/rus/docs/V1800016995</t>
  </si>
  <si>
    <t>Процедура (процедуры) тендера -АУКЦИОНА</t>
  </si>
  <si>
    <t>https://www.gov.kz/memleket/entities/energo/documents/details/546663?lang=ru</t>
  </si>
  <si>
    <t>стр 13-14</t>
  </si>
  <si>
    <t>нет</t>
  </si>
  <si>
    <t>Применяемые технические и финансовые критерии (ОБЩИЕ В КОДЕКСЕ, ПО КАЖДОМУ НЕТ).</t>
  </si>
  <si>
    <t>https://adilet.zan.kz/rus/docs/V2000021038</t>
  </si>
  <si>
    <t>https://www.gov.kz/memleket/entities/mps/documents/details/481857?lang=ru</t>
  </si>
  <si>
    <t xml:space="preserve">Даты подачи лицензии, вида сырья нет в Реестре лицензий. На сайте МПС также содержится Список действующих контрактов на ТПИ (https://www.gov.kz/memleket/entities/mps/activities/2163?lang=ru), содержащий наименование недропользователя, название месторождения, минерал, номер и дата заключения и срок действия контракта, вид деятельности, область и БИН </t>
  </si>
  <si>
    <t>Реестр лицензий в нефтедобывающем секторе (КОНТРАКТОВ)</t>
  </si>
  <si>
    <t xml:space="preserve">В Информации о типовых контрактах нет координат, но есть указание контрактной территории, нет даты подачи заявки, вида сырья </t>
  </si>
  <si>
    <t>стр 22-23</t>
  </si>
  <si>
    <t>в процессе</t>
  </si>
  <si>
    <t>https://www.gov.kz/memleket/entities/mps/activities/2163?lang=ru</t>
  </si>
  <si>
    <t>Частично- в Кодексе о недрах, ст 77</t>
  </si>
  <si>
    <t>Систематическое раскрытие (частично) согласно Кодекса о недрах и Отчетность ИПДО</t>
  </si>
  <si>
    <t>стр 25-27, Приложение 3</t>
  </si>
  <si>
    <t xml:space="preserve">стр 25 </t>
  </si>
  <si>
    <t>https://adilet.zan.kz/rus/docs/Z090000191_</t>
  </si>
  <si>
    <t xml:space="preserve">Справочно- в 16м Отчете ИПДО Список заключенных контрактов между уполномоченными органами МИИР РК и недропользователями ТПИ и урана, МЭ РК и недропользователями УВС, за 2020 год представлен в Приложении 1, а за 2021й- в Приложении 2. «Реестр выданных лицензий на недропользование за период 2020-2021 годов» в приложении № 3. </t>
  </si>
  <si>
    <t>стт 27 Отчета и Приложение 3</t>
  </si>
  <si>
    <t>Частичное</t>
  </si>
  <si>
    <t>Приложение 1,2,3</t>
  </si>
  <si>
    <t>стр 28-47</t>
  </si>
  <si>
    <t>https://sk.kz/investors/AR-2023_SC/</t>
  </si>
  <si>
    <t>adilet.zan.kz/rus/docs/Z1200000550</t>
  </si>
  <si>
    <t>adilet.zan.kz/rus/docs/Z030000415_/z030415.htm</t>
  </si>
  <si>
    <t>Систематическое раскрытие и Отчетность ИПДО</t>
  </si>
  <si>
    <t>https://www.kazenergy.com/ru/operation/ned/2117/</t>
  </si>
  <si>
    <t>Обзор добывающих отраслей промышленности (нефтегаз)</t>
  </si>
  <si>
    <t>https://agmp.kz/informatsiya-ob-otrasli/</t>
  </si>
  <si>
    <t>https://agmp.kz/predpriyatiya-chleny-agmp/</t>
  </si>
  <si>
    <t>Обзор ключевых компаний в добывающих отраслях (ГМК)</t>
  </si>
  <si>
    <t>https://www.kazenergy.com/ru/association/members-and-partners/members/</t>
  </si>
  <si>
    <t>Обзор ключевых компаний в добывающих отраслях (нефтегаз)</t>
  </si>
  <si>
    <t>Обзор добывающих отраслей промышленности (горнодобывающая отрасль)</t>
  </si>
  <si>
    <t>https://qazgeology.kz/%d1%82%d0%b5%d0%ba%d1%83%d1%89%d0%b8%d0%b5-%d0%bf%d1%80%d0%be%d0%b5%d0%ba%d1%82%d1%8b/</t>
  </si>
  <si>
    <t>стр 48-50</t>
  </si>
  <si>
    <t>стр 50-52</t>
  </si>
  <si>
    <t>стр 28-47, 56,58,59, 62-64</t>
  </si>
  <si>
    <t>все за 2021 год</t>
  </si>
  <si>
    <t>тыс.тонн</t>
  </si>
  <si>
    <t>миллиардов тенге</t>
  </si>
  <si>
    <t>(https://old.stat.gov.kz/official/industry/151/statistic/6</t>
  </si>
  <si>
    <t>Приложение 6</t>
  </si>
  <si>
    <t>млрд м3</t>
  </si>
  <si>
    <t>тыс тонн</t>
  </si>
  <si>
    <t>Золото (7108), объем- золотосодержащие руды</t>
  </si>
  <si>
    <t>миллиарда тенге</t>
  </si>
  <si>
    <t>Медь (2603), объем- руды медные</t>
  </si>
  <si>
    <t xml:space="preserve"> </t>
  </si>
  <si>
    <t>стр 48, Приложение 6</t>
  </si>
  <si>
    <t>стр 49</t>
  </si>
  <si>
    <t>стр 53, Приложение 6</t>
  </si>
  <si>
    <t>тысяч тонн</t>
  </si>
  <si>
    <r>
      <t>Актуальные данные по добычи нефти и газа есть в ЕГСУ (https://egsu.energo.gov.kz/webapp/pages/home.jsf). Бюро национальной статистики РК (БНС) публикует данные по обьемам промышленного производства в млн. тенге по видам экономической деятельности (</t>
    </r>
    <r>
      <rPr>
        <b/>
        <sz val="11"/>
        <color theme="1"/>
        <rFont val="Franklin Gothic Book"/>
        <family val="2"/>
        <charset val="204"/>
      </rPr>
      <t xml:space="preserve">https://stat.gov.kz/ru/upload/iblock/d3d/1sflwt6548nlrzedmwj4v6k21x7mgswl/). Архив- </t>
    </r>
    <r>
      <rPr>
        <sz val="11"/>
        <color theme="1"/>
        <rFont val="Franklin Gothic Book"/>
        <family val="2"/>
      </rPr>
      <t>https://old.stat.gov.kz/official/industry. По отраслям- нет отдельного раздела Недропользование. В разделе Статистика промышленного производства- Итоги работы промышленности - в частности, за 2021й год. (https://old.stat.gov.kz/official/industry/151/statistic/6)- есть данные по добыче угля, нефти и газа, остальные данные агрегированные (руды). Для рассчета стоимости по нефти можно использовать Среднюю рыночную цену сырой нефти (на сайте КГД- с 2016 года по текущий момент- https://kgd.gov.kz/ru/content/srednyaya-rynochnaya-cena-syroy-nefti-1)</t>
    </r>
  </si>
  <si>
    <t xml:space="preserve">https://egsu.energo.gov.kz/webapp/pages/home.jsf. </t>
  </si>
  <si>
    <t>https://kgd.gov.kz/ru/section/dinamika-postupleniy-nalogov-i-platezhey-v-nacionalnyy-fond</t>
  </si>
  <si>
    <t>Систематическое раскрытие и отчетность ИПДО</t>
  </si>
  <si>
    <t>стр 5</t>
  </si>
  <si>
    <t>Учитываются</t>
  </si>
  <si>
    <t>Систематическое раскрытие (частично) и отчетность ИПДО</t>
  </si>
  <si>
    <t>Приложение 8</t>
  </si>
  <si>
    <t>стр 64</t>
  </si>
  <si>
    <t>Непреминимо</t>
  </si>
  <si>
    <t>В соответствии с Постановлением правительства от 14 февраля 2017 года №67 ТОО «PSA» определен в качестве получателя от имени государства доли Республики Казахстан, передаваемой в натуральной форме недропользователем в счет исполнения налогового обязательства. При этом обязательства зачисляются в Национальный фонд Республики в соответствии с кодом бюджетной классификации 105328 «Доля Республики Казахстан по разделу продукции по заключенным контрактам от организаций нефтяного сектора».</t>
  </si>
  <si>
    <t>Частично- Отчетность ИПДО и систематическое раскрытие</t>
  </si>
  <si>
    <t>стр 65-77, Приложение 7</t>
  </si>
  <si>
    <t>млрд тенге</t>
  </si>
  <si>
    <t>Если да, то какова общая сумма доходов от транспортировки сырья? (ТПИ)</t>
  </si>
  <si>
    <t>Приложение 7</t>
  </si>
  <si>
    <t>млн USD</t>
  </si>
  <si>
    <t>Если да, то какова общая сумма доходов от транспортировки сырья? (нефть- EBIDTA КМГ)</t>
  </si>
  <si>
    <t>Годовой отчет КМГ 2021</t>
  </si>
  <si>
    <t>стр 77-79</t>
  </si>
  <si>
    <t>Отчетность ИПДО и систематическое раскрытие</t>
  </si>
  <si>
    <t>Годовой отчет Самрук Казына- https://sk.kz/upload/iblock/531/xl7dry51nrit54qefsrp38sq2ryo0qmn.pdf</t>
  </si>
  <si>
    <t>https://adilet.zan.kz/rus/docs/K2100000400</t>
  </si>
  <si>
    <t>https://egov.kz/cms/ru/services/ecology/2Fpass_321_me</t>
  </si>
  <si>
    <t>стр 113-130</t>
  </si>
  <si>
    <t xml:space="preserve">Регулируется рядом кодексов, законов и постановлений, основные- Экологический кодекс, ОНУВ РК (https://adilet.zan.kz/rus/docs/P2300000313), Инструкция по проведению ОВОС (adilet.zan.kz/rus/docs/V070004825_), КНН (ст.52). При Министерстве экологии и природных ресурсов создан Единый экологический интернет-ресурс, в т. ч. Государственный Фонд экологической информации (https://ecogosfond.kz/gosudarstvennyj-fond-jekologicheskoj-informacii/). Предоставление экологической информации осуществляется по запросу через сайт электронного правительства - услуга бесплатна. </t>
  </si>
  <si>
    <t>млрд долл. США</t>
  </si>
  <si>
    <t>https://old.stat.gov.kz/</t>
  </si>
  <si>
    <t>https://gis.geology.gov.kz/portal/apps/webappviewer/index.html?id=ef1f588363844f7cb1f646e05558da32</t>
  </si>
  <si>
    <t>стр 110-113, 54-64</t>
  </si>
  <si>
    <t>млн человек</t>
  </si>
  <si>
    <t>тыс человек</t>
  </si>
  <si>
    <t>стр 109-113</t>
  </si>
  <si>
    <t>стр 85-106, и Приложение 9 Инфраструктурные проекты</t>
  </si>
  <si>
    <t>компании раскрывают на своих сайтах в годовых отчетах по УР</t>
  </si>
  <si>
    <t>Приложение 9</t>
  </si>
  <si>
    <t>Преимущественно выполнено</t>
  </si>
  <si>
    <t>Отчетность ИПДО и частично систематическое раскрытие</t>
  </si>
  <si>
    <t>Таблица 111 (стр 88) пл КБК 206114 за 2021й год</t>
  </si>
  <si>
    <t>Частично выполнено</t>
  </si>
  <si>
    <t>см выше</t>
  </si>
  <si>
    <t>Стр 85-106, и Приложение 9</t>
  </si>
  <si>
    <t xml:space="preserve">Отчетность ИПДО и ситематическое раскрытие </t>
  </si>
  <si>
    <t>стр 79-82</t>
  </si>
  <si>
    <t>https://adilet.zan.kz/rus/docs/K1700000120</t>
  </si>
  <si>
    <t>да</t>
  </si>
  <si>
    <t>Раздел 23 Налогообложение недропользователей (НК РК)</t>
  </si>
  <si>
    <t>неприменимо</t>
  </si>
  <si>
    <t>Да (Нац Фонд)</t>
  </si>
  <si>
    <t>стр 54</t>
  </si>
  <si>
    <t>https://kgd.gov.kz/ru/section/statistika</t>
  </si>
  <si>
    <t>В соответствии со статьей 82 Налогового кодекса недропользователи Казахстана на ежегодной основе производят выплаты по специальным платежам и налогам недропользователей, зачисляемых в государственный бюджет (НБ и МБ) и Национальный фонд (для организаций нефтяного сектора) : Подписной бонус;  Платеж по возмещению исторических затрат; Альтернативный налог на недропользование; Роялти; Доля Республики Казахстан по разделу продукции; Налог на добычу полезных ископаемых; Налог на сверхприбыль и другие виды налогов и платежей. Согласно Отчета, каждый из видов налогов платежей содержит подгруппы, выплаты по которым осуществляются в соответствии с кодами бюджетной классификацией. Таким образом, в соответствии с информацией, предоставленной Министерством Финансов РК недропользователями оплачиваются порядка 60 подвидов платежей и налогов. Данные раскрываются на сайте КГД в разделе Статистика (Динамика поступлений в ГБ и НФ)</t>
  </si>
  <si>
    <t>https://old.stat.gov.kz/edition/publication/month</t>
  </si>
  <si>
    <t>https://www.gov.kz/memleket/entities/esep/documents/details/218953?lang=ru</t>
  </si>
  <si>
    <t>сайты компаний</t>
  </si>
  <si>
    <t>Summary Data Template</t>
  </si>
  <si>
    <t>Summary Dtata Template</t>
  </si>
  <si>
    <t xml:space="preserve">Для 16го Отчета </t>
  </si>
  <si>
    <t>Для 16го Отчета- не выполнено</t>
  </si>
  <si>
    <t>16й отчет охватывает данные за 2020-2021 годы и должен был быть опубликован до 31 декабря 2022 года. Т.к. этого не было сделано (Отчет не был утвержден, т.к.требовал существенных доработок), статус Казахстана в ИПДО был временно приостановлен. Отчет был утвержден и опубликован в августе 2023 года</t>
  </si>
  <si>
    <t>стр 116-117</t>
  </si>
  <si>
    <t xml:space="preserve">В целях отчетности ИПДО не было дано четкого определения квази- фискальных расходов (КФР). Отчет ИПДО в Приложении 10 дает КФР только для КМГ. В Годовом отчете Самрук Казына описывается социальная и благотворительная деятельность Холдинга через траст- фонд (https://sk.kz/upload/iblock/531/xl7dry51nrit54qefsrp38sq2ryo0qmn.pdf), однако непонятно, понесены ли данные расходы из прибыли, либо они являлись (и в какой части) квази- фискальными.  </t>
  </si>
  <si>
    <t>стр 57 (2021й год)</t>
  </si>
  <si>
    <t>стр 57, 108</t>
  </si>
  <si>
    <t>KZT- казахстанский тенге</t>
  </si>
  <si>
    <t>https://www.gov.kz/memleket/entities/mps/press/article/details/24655?lang=ru</t>
  </si>
  <si>
    <t>https://eiti.org/documents/kazakhstan-2020-2021-eiti-report</t>
  </si>
  <si>
    <t>https://egsu.energo.gov.kz/webapp/pages/home.jsf</t>
  </si>
  <si>
    <t>Сайты госорганов- Министерства Промышленности и Строительства (МПС), Министерства Финансов (МФ), Агенства по статистике, сайты компаний, портал Открытые данные (раздел Промышленность- https://data.egov.kz/datasets/listbycategory?categoryId=AVUumIGU99eXTcgzf6YQ) и т.п.</t>
  </si>
  <si>
    <t>Согласно Summary Data Template</t>
  </si>
  <si>
    <t>https://www.nationalbank.kz/ru</t>
  </si>
  <si>
    <t>Количество лицензий, предоставленных за год (2021)</t>
  </si>
  <si>
    <t>стр 16</t>
  </si>
  <si>
    <t>Количество лицензий, предоставленных за год (КОНТРАКТОВ)- 2021 года</t>
  </si>
  <si>
    <t>стр 18</t>
  </si>
  <si>
    <t>Нерименимо</t>
  </si>
  <si>
    <t>стр 21, Приложение 3</t>
  </si>
  <si>
    <t>Приложение 2</t>
  </si>
  <si>
    <t>см 2.3.</t>
  </si>
  <si>
    <t>см.2.3.</t>
  </si>
  <si>
    <t>https://sk.kz/investors/AR-2023_SC/download/Samruk-Kazyna_AR-2022_RU.pdf</t>
  </si>
  <si>
    <t>https://www.skc.kz/company/docs/</t>
  </si>
  <si>
    <t>Частично- основное на сайте Самрук-Казына</t>
  </si>
  <si>
    <t>стр 27-51</t>
  </si>
  <si>
    <t>Систематическая отчетность</t>
  </si>
  <si>
    <t>Систематическое раскрытие -Самрук Казына</t>
  </si>
  <si>
    <t>стр 28</t>
  </si>
  <si>
    <t>стр 50</t>
  </si>
  <si>
    <t>стр 50, Приложение 6</t>
  </si>
  <si>
    <t>Прриложение 6 Отчета ИПДО по экспорту не указывает единицу измерения товаров, а также содержит лишь некоторые сведения по экспорту нефти, газа, угля и меди. Возможно, полные данные по экспорту есть в системе KAZDATA (https://app.kazdata.kz/subscriptions), но они платные. Данные по экспорту содержатся на сайтк КГД в разделе Статистика внешней торговли (https://kgd.gov.kz/ru/exp_trade_files) и Бюро Нац Статистики</t>
  </si>
  <si>
    <t>В основном</t>
  </si>
  <si>
    <t>Систематическая отчетность КГД</t>
  </si>
  <si>
    <t>Частично кас соц проектов</t>
  </si>
  <si>
    <t>Неприменимо- фин отчетность доступна</t>
  </si>
  <si>
    <t>Информация по расходам недропользователей на строительство объектов инфраструктуры детально раскрыта в разделе 6.1 «Затраты на социально-инфраструктурное развитие»</t>
  </si>
  <si>
    <r>
      <t xml:space="preserve">Транспортировка нефти в основном осуществляется по 4м трубопроводам и морским транспортом (небольшой обьем- жд), информацию об обьемах транспортироваки и тарифах транспортировки на экспорт можно найти в годовых отчетах КМГ (https://www.kmg.kz/ru/investors/reporting/ ) и на сайте КазТрансОйл (https://kaztransoil.kz/ru/potrebiteliam_uslug/tarify/tarify-na-transportirovku-nefti/), а доходы от транспортировки нефти- в Годовом отчете КМГ (за 2021- </t>
    </r>
    <r>
      <rPr>
        <b/>
        <sz val="11"/>
        <color theme="1"/>
        <rFont val="Franklin Gothic Book"/>
        <family val="2"/>
        <charset val="204"/>
      </rPr>
      <t>https://www.kmg.kz/upload/iblock/7a5/pmq8y0ht42277t8krlnmvxobhs7s78vo/KMG_AR2021_RUS%20(1).pdf)</t>
    </r>
    <r>
      <rPr>
        <sz val="11"/>
        <color theme="1"/>
        <rFont val="Franklin Gothic Book"/>
        <family val="2"/>
      </rPr>
      <t xml:space="preserve">. Перевозка ТПИ осуществляется железнодорожным транспортом (КТЖ) - тарифы на перевозку можно найти на сайте КТЖ (https://www.railways.kz/ru/infrastruktura/tarify/), а в Годовых Отчетах (например, за 2021й год- https://www.railways.kz/media/filer_public/01/a5/01a5fef6-5af5-42ee-aacf-fc6cbef97940/126627b3-b881-4dfc-9007-8259afeb95ed.pdf) на стр.37 показана в % Доля основных грузов в грузообороте компании, в частности, по углю, рудам всяким, черным металлам и нефтепродуктам. По КТЖ выявить доходы от транзита полезных ископаемях не представляется озможным, т к КТЖ отчитывается по грузоперевозкам в целом. </t>
    </r>
  </si>
  <si>
    <t>Годовые отчеты Самрук Казына содержат информацию о портфельных компаниях, суммы вылаченного ими дивидендного дохода в пользу единственного акционера- Правительства РК</t>
  </si>
  <si>
    <t>Частично применимо</t>
  </si>
  <si>
    <t xml:space="preserve">Прямые выплаты недропользователей на субнациональный уровень представлены налоговыми выплатами в местный бюджет. Налоги от компаний горнорудного сектора (и часть- от нефтегазового) поступают в республиканский бюджет и местные бюджеты и обычно в статистических отчетах МФ РК не выделяются от налогов, получаемых от других секторов экономики. Местные бюджеты состоят из поступлений от земельного налога, налога на имущество физических и юридических лиц, налога на транспортные средства, сбора за регистрацию физических лиц, занимающихся предпринимательской деятельностью, и юридических лиц, государственной пошлины и других доходов. На сайте КГД есть Поступление налогов и платежей в госбюджет с разбивкой по налогам (https://kgd.gov.kz/ru/content/dinamika-postupleniy-nalogov-i-platezhey-v-gosudarstvennyy-byudzhet-1). В ЕГСУ можно найти инфо по плательщикам (по БИНам) и по каждому налоговому и неналоговому платежу в разделе ИПДО (https://egsu.energo.gov.kz/webapp/pages/ipdo/appendix_1_5.jsf?faces-redirect=true). Приложение 8 Отчета ИПДО содержит список отчитывающихся компаний с разбивкой их выплат в центральный и местные бюджеты и в НФРК. Платежи на социально- экономическое развитие регионов осуществляются через КБК 206114 и поступают в бюджет области. </t>
  </si>
  <si>
    <t>Отчетность ИПДО и  частично систематическое раскрытие</t>
  </si>
  <si>
    <t>стр 7-8, 56</t>
  </si>
  <si>
    <t>стр 7-8, 56, 61-62</t>
  </si>
  <si>
    <t>ЕГСУ</t>
  </si>
  <si>
    <t>Аудит госбюджета</t>
  </si>
  <si>
    <t>Налоги от компаний нефтегазового сектора, определенных перечнем, утверждаемым ежегодно МФ РК и МЭ РК, направляются в Национальный фонд РК по налогам и платежам, определенным законом. Исключение составляет экспортная таможенная пошлина (ЭТП) на сырую нефть, которая направляется в республиканский бюджет. Другие налоги и платежи, также как налоги от других компаний горнорудного сектора, поступают в республиканский бюджет и местные бюджеты и не выделяются от налогов, получаемых от других секторов. В 16м Отчете указывается, что в соответствии со статьей 720 Налогового кодекса предусмотрены следующие специальные платежи и налоги недропользователей, идущие в местный (субнациональный) бюджет:  1) подписной бонус; 2) платеж по возмещению исторических затрат; 3) альтернативный налог на недропользование; 4) налог на сверхприбыль, а также плата за пользование земельным участком и др.</t>
  </si>
  <si>
    <t>Кодексом о недрах предусмотрены обязательства недропользователя по расходам на социально-экономическое развитие региона и развитие его инфраструктуры в период добычи- при получении лицензии/контракта устанавливаются обязательства по социально-экономическому развитию регионов. Недропользователи осуществляют финансирование объектов инфраструктуры путем: 1. перечисления на КБК 206114 – «Отчисления недропользователей на социально-экономическое развитие региона и развитие его инфраструктуры», которые зачисляются в бюджет области, распределяемый местными исполнитеьными органами (отражается в отчете по КБК 206114). 2. заключения меморандумов, договоров социального партнерства с акиматами (отражено в Приложении 9 к Отчету). Однако отчетность по МоВ неполная, не все Акиматы предоставляют информацию по СИП.  Также непонятно, какая часть проектов, реализуемых компаниями -недропользователями в рамках МоВ, является обязательными, а какая- добровольными.   В случаях нанесения вреда окружающей среде компании обязаны уплачивать обязательные платежи (КБК 105316) за негативное воздействие на окружающую среду в РК в соответствии с Налоговым Кодексом и Экологическим Кодексом. Согласно Отчета в 2021 году из анализируемых 670 компаний-недропользователей, 368 компаний произвели оплату эмиссий в окружающую среду на сумму 68 800 000 тыс. тенге.</t>
  </si>
  <si>
    <t>https://adilet.zan.kz/rus/docs/P1100000040#:~:text=%D0%A6%D0%B5%D0%BB%D0%B5%D0%B2%D1%8B%D0%BC%D0%B8%20%D1%82%D1%80%D0%B0%D0%BD%D1%81%D1%84%D0%B5%D1%80%D1%82%D0%B0%D0%BC%D0%B8%20%D0%BD%D0%B0%20%D1%80%D0%B0%D0%B7%D0%B2%D0%B8%D1%82%D0%B8%D0%B5%20%D1%8F%D0%B2%D0%BB%D1%8F%D1%8E%D1%82%D1%81%D1%8F,%D1%80%D0%B5%D0%B0%D0%BB%D0%B8%D0%B7%D0%B0%D1%86%D0%B8%D0%B8%20%D0%BC%D0%B5%D1%81%D1%82%D0%BD%D1%8B%D1%85%20%D0%B1%D1%8E%D0%B4%D0%B6%D0%B5%D1%82%D0%BD%D1%8B%D1%85%20%D0%BF%D1%80%D0%BE%D0%B3%D1%80%D0%B0%D0%BC%D0%BC%20%D1%80%D0%B0%D0%B7%D0%B2%D0%B8%D1%82%D0%B8%D1%8F.</t>
  </si>
  <si>
    <r>
      <t>В Казахстане ведется статистика использования и распределения доходов государства (в
разрезе бюджетов, программ и регионов), но от всех отраслей в совокупности. Такой статистики именно от добывающих отраслей нет. В то же время, поскольку Нацфонд (НФРК) формируется в основном за счет нефтяных доходов, из него предусмотрены целевые трансферты (см. ссылку на Правила выделения целевых транфертов на развитие). Данные транферты утверждаются Указом Президента (см. за 2021й год- https://adilet.zan.kz/rus/docs/P2000000537). Также можно отметить экологические платежи компаний и вопрос их</t>
    </r>
    <r>
      <rPr>
        <sz val="11"/>
        <color theme="1"/>
        <rFont val="Franklin Gothic Book"/>
        <family val="2"/>
      </rPr>
      <t xml:space="preserve"> целевого расходования на природоохранные мероприятия. Согласно Отчета, в настоящее время только около 45% поступающих платежей за эмиссии в окружающую среду распределяются на охрану окружающей среды, поскольку в законодательстве отсутствовала обязательность целевого расходования поступивших экологических платежей. В соответствии с новым Экологическим Кодексом, 100% таких средств будет направлено на финансирование природоохранных мероприятий (принцип «загрязнитель платит»)- см. стр 116.</t>
    </r>
  </si>
  <si>
    <t>https://stat.gov.kz/ru/juridical/list/#</t>
  </si>
  <si>
    <t>https://www.gov.kz/memleket/entities/mps/documents/details/495896?lang=ru</t>
  </si>
  <si>
    <t xml:space="preserve">Частично </t>
  </si>
  <si>
    <t>стр 27</t>
  </si>
  <si>
    <r>
      <t>Государственная политика в отношении бенефициарного владения регулируется Законом ПОД/ФТ, а также Законом РК " О персональных данных и их защите", который защищает отдельную часть информации о конечных бенефициарах от передачи третьим лицам (https://adilet.zan.kz/rus/docs/Z1300000094/z13094.htm), и для недропользователей- также Кодексом о недрах и недропользовании</t>
    </r>
    <r>
      <rPr>
        <sz val="11"/>
        <color theme="1"/>
        <rFont val="Franklin Gothic Book"/>
        <family val="2"/>
      </rPr>
      <t>. Термин определен в Законе ПОД,ФТ. Информация в итоге неполная, раскрытие частичное. В частности, при подаче заявки на участие в аукционе данная инфо передается в госорган согласно Правил проведения аукциона (https://law.gov.kz/client/#!/doc/122539/rus/11.05.2018/174), однако в документе Сведения о поданном заявлении (результаты аукциона), находящемся на сайте МПС, данные о БС не раскрываются. Список контрактов на сайте МПС не содержит инфо по БС, в Реестре выданных лицензий содержатся Сведения о лице, которому выдана лицензия, и Сведения о лицах и организациях, контролирующих недропользователя. На сайте МЭ- «Информация о типовых контрактах на недропользование согласно статье 77 Кодекса РК «О недрах и недропользовании» по состоянию на 31 октября 2023 года»- файл содержит информацию «Участие иностранное\ казахстанское», но это не конечные бенефициары. Не все компании публикуют конечных бенефициаров (стр 27 Отчета ИПДО: за 2021 год согласно списку из 670 компаний: - информация из реестра выданных лицензий - по 46 компаниям; - информация из ЕГСУ – по 111 компаниям (сводный отчет УВС – 104, отчет ЛКУ – 7), из Egov – по 483 компаниям, - информация с сайта компании – по 1 компании, - информация отсутствует – по 29 компаниям за 2021 год) Такая информация о бенефициаре, как национальность и страна проживания, является ли он/она политически значимым лицом, национальный идентификационный номер бенефициарного собственника, его/ее дата рождения, адрес проживания или работы, а также способ связи отсутствует. Информация о фондовой бирже, в случае регистрации на фондовой бирже, содержится в Summary Data Template (Часть 3). Информация о юридических собственниках раскрывается на сайте Бюро национальной статистики по областям Казахстана по всем юр.лицам, недропользователей нужно искать по ОКЭД (коды Классификатора видов экономической деятельности (https://stat.gov.kz/ru/classifiers/statistical/21/</t>
    </r>
    <r>
      <rPr>
        <b/>
        <sz val="11"/>
        <color theme="1"/>
        <rFont val="Franklin Gothic Book"/>
        <family val="2"/>
        <charset val="204"/>
      </rPr>
      <t>)</t>
    </r>
    <r>
      <rPr>
        <sz val="11"/>
        <color theme="1"/>
        <rFont val="Franklin Gothic Book"/>
        <family val="2"/>
      </rPr>
      <t xml:space="preserve">: добыча сырой нефти и природного газа- 06, добыча металлических руд-07) </t>
    </r>
  </si>
  <si>
    <t>стр 24-25, 30-34, 56, 58-59</t>
  </si>
  <si>
    <r>
      <t xml:space="preserve">Обзор нефтегазовой отрасли дается в Национальных Энергетических докладах Ассоциации Казэнерджи, публикуемых раз в два года (последний- за 2023й года, предыдущий- за 2021й год- https://www.kazenergy.com/ru/operation/ned/2117/), также есть целый ряд аналитических обзоров (например, https://jusananalytics.kz/obzor-neftegazovoj-otrasli-rk/). Также обзор содержится, например, в Концепции развития геологической отрасли РК на 2023-2027 (https://adilet.zan.kz/rus/docs/P2200001127. </t>
    </r>
    <r>
      <rPr>
        <b/>
        <sz val="11"/>
        <color theme="1"/>
        <rFont val="Franklin Gothic Book"/>
        <family val="2"/>
        <charset val="204"/>
      </rPr>
      <t>)</t>
    </r>
    <r>
      <rPr>
        <sz val="11"/>
        <color theme="1"/>
        <rFont val="Franklin Gothic Book"/>
        <family val="2"/>
      </rPr>
      <t>По горнодобывающей отрасли- на сайте АГМП (https://agmp.kz/informatsiya-ob-otrasli/), перспективные инвест проекты- на сайте Тау-Кен Самрук (https://tks.kz/ru/investitsionnye-proekty/), на сайте Казах Инвест (https://invest.gov.kz/ru/doing-business-here/regulated-sectors/mmc/)- обзор сектора и инвестиционные возможности. Также интересен Отчет по Диагностике горнодобывающего сектора Всемирного Банка (https://documents1.worldbank.org/curated/en/099081823001511076/pdf/P176745032752e020ab830aca3807b2afc.pdf). Также обзор секторов у KASE (https://kase.kz/files/presentations/ru/14_05_2021_oil_gas_mining.pdf). Сайты соответствующих министерств могли бы содержать более существенный общий обзор секторов и ссылки на подобные отчеты. По разведке- карта текущих проектов есть на сайте Казгеологии (https://qazgeology.kz/%d1%82%d0%b5%d0%ba%d1%83%d1%89%d0%b8%d0%b5-%d0%bf%d1%80%d0%be%d0%b5%d0%ba%d1%82%d1%8b/), однако инфрмацию о перспективных проектах нужно запрашивать (причина отсутствия в открытом доступе непонятна). Есть ряд аналитических обзоров (https://www.srk.com/ru/%D0%BF%D1%83%D0%B1%D0%BB%D0%B8%D0%BA%D0%B0%D1%86%D0%B8%D0%B8/exploration-industry-of-kazakhstan)</t>
    </r>
  </si>
  <si>
    <t>нет данных</t>
  </si>
  <si>
    <t>млрд долл США</t>
  </si>
  <si>
    <t>Информация раскрывается Бюро национальной статистики АСПИР РК (https://stat.gov.kz/ru/- с 2022 года, до этого- https://old.stat.gov.kz/). Основные социально- экономические показатели- см. https://old.stat.gov.kz/edition/publication/month. По занятости см https://old.stat.gov.kz/edition/publication/collection. Есть Обзор KASE Горнодобывающая и нефтегазовая промышленность РК (https://kase.kz/files/presentations/ru/14_05_2021_oil_gas_mining.pdf). Общие показатели товарооборота и экспорта- на сайте Министерства торговли и интеграции РК (https://www.gov.kz/memleket/entities/mti/press/news/details/326171?lang=ru#:~:text=%D0%AD%D0%BA%D1%81%D0%BF%D0%BE%D1%80%D1%82%20%D0%B8%D0%B7%20%D0%9A%D0%B0%D0%B7%D0%B0%D1%85%D1%81%D1%82%D0%B0%D0%BD%D0%B0%20%D0%B7%D0%B0%202021,%D0%B8%20%D1%81%D0%BE%D1%81%D1%82%D0%B0%D0%B2%D0%B8%D0%BB%20%2441%2C2%20%D0%BC%D0%BB%D1%80%D0%B4.), по притоку инвестиций- на сайте НБ РК (https://www.nationalbank.kz/ru/news/pryamye-investicii-po-napravleniyu-vlozheniya). По предприятиям- см. Интерактивную карту недропользования РК Комитета геологии</t>
  </si>
  <si>
    <t>https://adilet.zan.kz/rus/docs/Z1900000276</t>
  </si>
  <si>
    <t xml:space="preserve">Системтическое раскрытие </t>
  </si>
  <si>
    <t>не найдено</t>
  </si>
  <si>
    <t>Не найдено</t>
  </si>
  <si>
    <t>https://adilet.zan.kz/rus/docs/K080000095_#z274</t>
  </si>
  <si>
    <t>Частично- систематическое раскрытие</t>
  </si>
  <si>
    <t>https://ar2021.kmg.kz/ru</t>
  </si>
  <si>
    <t>Годовые отчеты Нацкомпаний- КМГ</t>
  </si>
  <si>
    <t>https://ar2021.kazatomprom.kz/</t>
  </si>
  <si>
    <t>Год отчет Казатомпром</t>
  </si>
  <si>
    <t>https://tks.kz/ru/otchety-i-rezultaty/</t>
  </si>
  <si>
    <t>Год отчет КТЖ</t>
  </si>
  <si>
    <t>https://ktzh-gp.kz/ru/activity/godovoy-otchet/</t>
  </si>
  <si>
    <t>Год отчет Казгеология</t>
  </si>
  <si>
    <t>https://qazgeology.kz/%D0%BE%D1%82%D1%87%D0%B5%D1%82%D1%8B/</t>
  </si>
  <si>
    <t>Год отчет Таукен- Самрук</t>
  </si>
  <si>
    <r>
      <t>Участие Правительства осуществляется через национальные холдинги и нац.компании (см. Перечень - https://adilet.zan.kz/rus/docs/P1100000376#z5). Отдельного порога существенности для квазигос компаний в целях отчетности ИПДО не предусмотрено. В МГЗС обсуждалось установление порога существенности в части включения в Отчет ИПДО доходов КТЖ от транспортировки продукции добывающего сектора, которая не выделяется в Отчетах КТЖ отдельно от других грузоперевозок (см. Требование 4.4.), однако решения МГЗС не принято.  В ФНБ Самрук- Казына входят все НК связанные с недропользованием. Согласно Бюджетного Кодекса РК (https://adilet.zan.kz/rus/docs/K080000095_#z274), бюджетные инвестиции осуществляются посредством участия в уставном капитале субъектов квазигосударственного сектора (в т.ч. недропользователей, Кодекс регулирует в целом, не отдельно для недропользователей). Перечисление средств из госбюджета субьектам квази- государственного сектора (к которым относятся нацкомпании, в т ч в сфере недропользования) регулируются Законом о государственном бюджете ( Целевые трансферты на увеличение уставного капитала субъектов квазигосударственного сектора- снова в целом, не отдельно для недропользователей).  Деятельность Самрук Казына регулируется законом «О Фонде национального благосостояния» от 1 февраля 2012 года № 550-IV, а дивиденды в пользу государства регулируются законом «Об акционерных обществах» от 13 мая 2003 года № 415 и Постановлением Правительства Республики Казахстан «Об определении дивидендной политики акционерного общества «Фонд национального благосостояния «Самрук-Казына». В Годовом Отчета СК (https://sk.kz/investors/AR-2023_SC/download/Samruk-Kazyna_AR-2022_RU.pdf) в Финансовом отчете даются суммы по Займам,  Займам Правительства РК, дисконт по займам Правительства, предоставление займов (как денежный поток от инвест деятельности). Упоминается "Сегмент Корпоративный центр включает инвестиционные и финансовые операции Фонда, в том числе предоставление займов связанным и сторонним организациям".    Описывается Пересмотр условий займов в контексте реформы IBOR. Упоминаются займы кредитным учереждениям, отдельным компаниям . В целом, в разделе Инвестидионная деятельность есть описание Инвестиционной политики Фонда. Вообще, понятие квази- государственного сектора в РК четко не определено- в настоящее время на портале Открытые НПА (</t>
    </r>
    <r>
      <rPr>
        <b/>
        <sz val="11"/>
        <color theme="1"/>
        <rFont val="Franklin Gothic Book"/>
        <family val="2"/>
        <charset val="204"/>
      </rPr>
      <t xml:space="preserve">https://legalacts.egov.kz/npa/view?id=14380981) </t>
    </r>
    <r>
      <rPr>
        <sz val="11"/>
        <color theme="1"/>
        <rFont val="Franklin Gothic Book"/>
        <family val="2"/>
      </rPr>
      <t>на обсуждении находится Концепция проекта Закона Республики Казахстан «О внесении изменений и дополнений в некоторые законодательные акты Республики Казахстан по вопросам развития квазигосударственного сектора»</t>
    </r>
  </si>
  <si>
    <t xml:space="preserve">16й Отчет ИПДО не содержит информации о бартерных или СВОП- сделках. Подтвержденной информации по СВОП- сделкам в 2020-2021гг на настоящий момент нет. В 2022-23гг в прессе появилась информация, что Казахстан развивает альтернативные пути экспорта нефти- в частности,  Казахстан по SWAP отправляет нефть в Иран, топливо доставляется танкерами из порта Актау Казахстана в северные порты Ирана, а затем отправляется на нефтеперерабатывающие заводы в Тебризе и Тегеране. Взамен Иран поставляет эквивалентный объем нефти в страны Персидского залива от имени этих стран (https://dknews.kz/ru/chitayte-v-nomere/295824-perspektivy-iranskogo-vektora). В 2023м году министр энергетики Казахстана Алмасадам Саткалиев заявил, что коммерческих поставок нефти из России в Казахстане нет. «Идут только так называемые своп операции замещения, когда Россия поставляет порядка 4,7 млн тонн на Павлодарский нефтехимический завод и пропорциональный объем мы отдаем на границе с Российской Федерацией.»
</t>
  </si>
  <si>
    <t>Данные раскрываются по потокам доходов и по отдельным компаниям. Разбивка по доходам по отдельным проектам (в понимании ИПДО) в системе финансовой отчетности РК не предусмотрена, отчитывается плательщик в целом. Информация- на сайтах КГД, ЕГСУ. Определения проекта (в понимнии ИПДО) МГЗС не обсуждала</t>
  </si>
  <si>
    <t>На сайте МПС опубликовано 11 контрактов Корпорации Казахмыс, 5 контрактов ТОО Казцинк, 1- ТОО Квазар Энерджи, 1- ГМК- Тау-Кен, все контракты заключены до 1 января 2021 года. 6- Жайремский ГОК, 1- ТОО KAZ Minerals Aktogay (2021), 3 контракта по вольфраму, 1- АО НГК Казгеология, 1- Шубарколь. Не весь список действующих контрактов был проверен, контракты находятся через поиск в разделе Документы (недропользование) по названию компаний- недропользователей. Единого портала пока нет. Тексты лицензий находятся в процессе сканирования тех.помошником компании MOORE Insight в рамках проекта с Международным секретариатом- на момент подготовки данного Шаблона, было отсканировано 2218 лецензий ТПИ. Сотрудники ДН МПС планируют разместить их во вкладке ИПДО на портале Minerals.gov.kz. В 16м Отчете ИПДО в Приложении № 4 находится перечень контрактов и лицензий по ТПИ и УВС, предоставленных, заключенных и/или измененных с 1 января 2021 года.</t>
  </si>
  <si>
    <t>В РК все доходы от недропользователей раскрываются (нет порога существенности по потокам доходов). При этом для компаний- недропользователей ранее установлен следующий порог существенности: для нефтегазового сектора 1000 млн тенге и 100 млн тенге для горнорудного секторов. На сайте КГД есть Поступление налогов и платежей в госбюджет с разбивкой по налогам, но в целом по плательщикам (недропользование не выделено) (https://kgd.gov.kz/ru/content/dinamika-postupleniy-nalogov-i-platezhey-v-gosudarstvennyy-byudzhet-1).  Сайт КГД содержит Динамику послупений налогов и платежей (по видам) в НацФонд (https://kgd.gov.kz/ru/section/dinamika-postupleniy-nalogov-i-platezhey-v-nacionalnyy-fond)- это основные данные по нефтегазовому сектору. В ЕГСУ можно найти инфо по плательщикам (по БИНам) и по каждому налоговому и неналоговому платежу в разделе ИПДО (https://egsu.energo.gov.kz/webapp/pages/ipdo/appendix_1_5.jsf?faces-redirect=true). Приложение 8 Отчета ИПДО содержит список отчитывающихся компаний с разбивкой их выплат в центральный и местные бюджеты и в НФРК. Из госорганов не отчитываются Акиматы по СИПам, по которым идет отчетность только через ИПДО на КБК 206114.  В Отчете указано, что не все компании полностью отчитались по все видам платежей (например, по соц проектам)</t>
  </si>
  <si>
    <r>
      <t>Список отчитывающихся проектов-</t>
    </r>
    <r>
      <rPr>
        <b/>
        <sz val="14"/>
        <color rgb="FFFF0000"/>
        <rFont val="Franklin Gothic Book"/>
        <family val="2"/>
        <charset val="204"/>
      </rPr>
      <t xml:space="preserve"> НЕПРИМЕНИМО</t>
    </r>
  </si>
  <si>
    <t xml:space="preserve">#4.1 Отчитывающиеся субъекты- </t>
  </si>
  <si>
    <t xml:space="preserve">В Отчете указано, что "данные для отчета основывались на информации, предоставленной по официальному запросу от уполномоченных органов, из информационной системы «Единая Государственная Система Управления Недропользованием Республики Казахстан» и открытых источников". В Summary Data Template отмечено, что требования МГЗС к качеству выполнены. МГСЗ вопросы обеспечения качества и проверку достоверности данных отдельно не обсуждала, однако в ТЗ на изготовление отчета данные требования указаны (в соответстсвии с шаблонот ТЗ). Изготовитель в тексте Отчета не предоставил сведения кас. аудита данных государственных доходов, а также какое количество компаний предоставили данные, подтвержденные аудиторскими отчетами. В то же время в Summary Data Temlate во вкладке  3 Отчитывающийся субьект предоставлены ссылки на аудиторские отчеты большинства компаний. Из 698 компаний из этого списка не опубликованы аудиторские отчеты 202 компаний (однако точно неизвестно, означает ли это, что они не аудировали свои данные, либо просто не опубликовали отчеты).   Согласно Закона о государственном аудите и финансовом контроле (https://adilet.zan.kz/rus/docs/Z1500000392) аудит государственного бюджета осуществляется Высшей аудиторской палатой РК (https://www.gov.kz/memleket/entities/esep/activities/directions?lang=ru)- можно сделать вывод, что данные КГД прошли аудит, но в общем порядке, не отдельно по доходам от добывающих отраслей.  Нужно также отметить, что 16й отчет готовился по гибкой форме, без проведения аудиторской сверки. Ранее в отчетах все указанные процедуры кас.обеспечения качества и достоверности данных соблюдались. </t>
  </si>
  <si>
    <t>ТОО "Тенгизшевройл"</t>
  </si>
  <si>
    <t>ТОО</t>
  </si>
  <si>
    <t>930440000929</t>
  </si>
  <si>
    <t>УВС</t>
  </si>
  <si>
    <t>https://www.tengizchevroil.com/ru/home</t>
  </si>
  <si>
    <t>https://www.tengizchevroil.com/KC</t>
  </si>
  <si>
    <t>Столбец1</t>
  </si>
  <si>
    <t xml:space="preserve">Карачаганак Петролиум Оперейтинг Б.В. Казахстанский филиал </t>
  </si>
  <si>
    <t>-</t>
  </si>
  <si>
    <t>981141001567</t>
  </si>
  <si>
    <t>https://www.kpo.kz/ru/o-kompanii/obzor-dejatelnosti-kpo</t>
  </si>
  <si>
    <t>https://www.kpo.kz/docs/sustainability_report_2022/009-platezhi_gosudarstvu.php</t>
  </si>
  <si>
    <t>ТОО "Корпорация Казахмыс"</t>
  </si>
  <si>
    <t>050140000656</t>
  </si>
  <si>
    <t>ГРК</t>
  </si>
  <si>
    <t xml:space="preserve">Медно-Сульфидная Руда, Медная Руда, </t>
  </si>
  <si>
    <t>http://www.kazakhmys.kz/</t>
  </si>
  <si>
    <t>http://kazakhmys.kz/ru/contents/item-finotchet2020</t>
  </si>
  <si>
    <t>АО "АрселорМиттал Темиртау"</t>
  </si>
  <si>
    <t>АО</t>
  </si>
  <si>
    <t>951140000042</t>
  </si>
  <si>
    <t>Железная Руда, Уголь</t>
  </si>
  <si>
    <t>https://www.arcelormittal.kz/</t>
  </si>
  <si>
    <t>https://www.arcelormittal.kz/reports/kptu/%D0%95%D0%B6%D0%B5%D0%B3%D0%BE%D0%B4%D0%BD%D1%8B%D0%B9_%D0%BE%D1%82%D1%87%D0%B5%D1%82_20.04.2022.pdf</t>
  </si>
  <si>
    <t>Филиал "Норт Каспиан Оперейтинг Компани Н.В."</t>
  </si>
  <si>
    <t>000241000874</t>
  </si>
  <si>
    <t>https://www.ncoc.kz/</t>
  </si>
  <si>
    <t>https://www.ncoc.kz/ru/sustainability/2020</t>
  </si>
  <si>
    <t>АО "Озенмунайгаз"</t>
  </si>
  <si>
    <t>120240020997</t>
  </si>
  <si>
    <t>https://ar2020.kmg.kz/ru</t>
  </si>
  <si>
    <t>https://ar2020.kmg.kz/ru/strategic-report/operating/reserves</t>
  </si>
  <si>
    <t>ТОО "Казцинк"</t>
  </si>
  <si>
    <t>970140000211</t>
  </si>
  <si>
    <t>Цинк, Свинец, Медь, Золото, Серебро, Серная Кислота,Кадмий, Висмут, Ртуть</t>
  </si>
  <si>
    <t>https://www.kazzinc.com/rus</t>
  </si>
  <si>
    <t>https://www.kazzinc.com/rus/o-proizvodstve#proizvodstvennyye_otchety</t>
  </si>
  <si>
    <t>АО "СНПС-Актобемунайгаз"</t>
  </si>
  <si>
    <t>931240001060</t>
  </si>
  <si>
    <t>http://www.cnpc-amg.kz/?p=ann_1</t>
  </si>
  <si>
    <t>https://kase.kz/files/emitters/LNPT/lnptf6_2020_rus.PDF</t>
  </si>
  <si>
    <t>АО "Мангистаумунайгаз"</t>
  </si>
  <si>
    <t>990140000483</t>
  </si>
  <si>
    <t>https://www.mmg.kz/ru</t>
  </si>
  <si>
    <t>https://kase.kz/files/emitters/MMGZ/mmgzp_2021_rus.pdf</t>
  </si>
  <si>
    <t>АО "Соколовско-Сарбайское горно-обогатительное производственное объединение"</t>
  </si>
  <si>
    <t>920240000127</t>
  </si>
  <si>
    <t>Железо</t>
  </si>
  <si>
    <t>https://www.erg.kz/ru/content/otchety-predpriyatiya-v-sostave-erg/ssgpo</t>
  </si>
  <si>
    <t>https://opi.dfo.kz/p/ru/DfoObjects/objects/teaser-view/26108?ElDossierTabId=AuditReports</t>
  </si>
  <si>
    <t>ТОО "KAZ Minerals Aktogay" (КАЗ Минералз Актогай)</t>
  </si>
  <si>
    <t>090840006023</t>
  </si>
  <si>
    <t>Медь</t>
  </si>
  <si>
    <t>https://www.kazminerals.com/media/20794/kazminerals_ar2019rus.pdf</t>
  </si>
  <si>
    <t>https://kase.kz/files/emitters/GB_KZMS/gb_kzmsp_2020_rus.pdf</t>
  </si>
  <si>
    <t>АО "ТрансНК "Казхром"</t>
  </si>
  <si>
    <t>951040000069</t>
  </si>
  <si>
    <t>Марганцевая Руда, Хромовая Руда, Феррохром</t>
  </si>
  <si>
    <t>https://www.kazchrome.com/ru/</t>
  </si>
  <si>
    <t>https://kase.kz/files/emitters/KZCR/kzcrf6_2020_cons_rus.pdf</t>
  </si>
  <si>
    <t>АО "Эмбамунайгаз "</t>
  </si>
  <si>
    <t>120240021112</t>
  </si>
  <si>
    <t>https://emba.kz/rus/investoram/godovoi_otchet/</t>
  </si>
  <si>
    <t>https://ar2020.emba.kz/download/parts/Emba_AR_2020_RU_sustainable_development_rep.pdf</t>
  </si>
  <si>
    <t xml:space="preserve"> Акционерное общество "Алюминий Казахстана" </t>
  </si>
  <si>
    <t>040341005787</t>
  </si>
  <si>
    <t>Алюминий, Глинозем</t>
  </si>
  <si>
    <t>https://www.erg.kz/ru/content/otchety-predpriyatiya-v-sostave-erg/alyuminiy-kazahstana</t>
  </si>
  <si>
    <t>https://www.erg.kz/files/%D0%95%D0%B6%D0%B5%D0%B3%D0%BE%D0%B4%D0%BD%D1%8B%D0%B9%20%D0%BE%D1%82%D1%87%D0%B5%D1%82%20%D0%90%D0%9E%20%D0%90%D0%9A%20%D0%B7%D0%B0%202021%D0%B3.pdf</t>
  </si>
  <si>
    <t>ТОО "KAZ Minerals Bozshakol" (КАЗ Минералз Бозшаколь)</t>
  </si>
  <si>
    <t>090540005490</t>
  </si>
  <si>
    <t>Сульфидная Руда, Медь</t>
  </si>
  <si>
    <t>https://www.kazminerals.com/ru/%D0%B3%D0%BB%D0%B0%D0%B2%D0%BD%D0%B0%D1%8F/our-business/bozshakol/</t>
  </si>
  <si>
    <t>АО "Каражанбасмунай"</t>
  </si>
  <si>
    <t>950540000524</t>
  </si>
  <si>
    <t>нефть</t>
  </si>
  <si>
    <t>https://opi.dfo.kz/p/ru/DfoObjects/objects/teaser-view/27784?OptionName=ExtraData</t>
  </si>
  <si>
    <t>https://opi.dfo.kz/p/ru/DfoObjects/objects/teaser-view/27784?ElDossierTabId=AuditReports</t>
  </si>
  <si>
    <t>АО "Евроазиатская энергетическая корпорация"</t>
  </si>
  <si>
    <t>960340000148</t>
  </si>
  <si>
    <t>Уголь</t>
  </si>
  <si>
    <t>https://www.erg.kz/ru</t>
  </si>
  <si>
    <t>ТОО "Казфосфат"</t>
  </si>
  <si>
    <t>991040000313</t>
  </si>
  <si>
    <t>Фосфаты, кремний</t>
  </si>
  <si>
    <t>https://www.kpp.kz/ru</t>
  </si>
  <si>
    <t>https://opi.dfo.kz/p/ru/DfoObjects/objects/teaser-view/29869?ElDossierTabId=AuditReports</t>
  </si>
  <si>
    <t>ТОО "Богатырь Комир"</t>
  </si>
  <si>
    <t>970340000843</t>
  </si>
  <si>
    <t>ГРК, уголь</t>
  </si>
  <si>
    <t>http://www.bogatyr.kz/</t>
  </si>
  <si>
    <t>http://www.bogatyr.kz/media/filebrowser/other/soc_otchet_2021.pdf</t>
  </si>
  <si>
    <t>АО "Петро Казахстан Кумколь Ресурсиз"</t>
  </si>
  <si>
    <t>940540000210</t>
  </si>
  <si>
    <t>https://www.petrokazakhstan.kz/rus/pages/guidance.html</t>
  </si>
  <si>
    <t>https://nb.e-nationalbank.kz/p/en/NbObjects/objects/teaser-view/6265?ElDossierTabId=AuditReports</t>
  </si>
  <si>
    <t>ТОО "Востокцветмет"</t>
  </si>
  <si>
    <t>140740012829</t>
  </si>
  <si>
    <t>Медная руда, полиметаллы, драгметаллы</t>
  </si>
  <si>
    <t>https://opi.dfo.kz/p/ru/DfoObjects/objects/teaser-view/18164141?OptionName=ExtraData</t>
  </si>
  <si>
    <t>https://opi.dfo.kz/p/ru/DfoObjects/objects/teaser-view/18164141?ElDossierTabId=AuditReports</t>
  </si>
  <si>
    <t>АО "АК Алтыналмас"</t>
  </si>
  <si>
    <t>950640000810</t>
  </si>
  <si>
    <t>Золотосодержащая Руда</t>
  </si>
  <si>
    <t>https://www.altynalmas.kz/</t>
  </si>
  <si>
    <t>https://www.altynalmas.kz/public/pdf/Altynalmas_OUR_RU_30.09.22_spreads_2.pdf</t>
  </si>
  <si>
    <t>ТОО "Бакырчикское горнодобывающее предприятие"</t>
  </si>
  <si>
    <t>930340000251</t>
  </si>
  <si>
    <t>https://www.kazzinc.com/rus/o-proizvodstve/predpriyatiya/ao-altyntau-kokshetau</t>
  </si>
  <si>
    <t>https://kase.kz/files/emitters/ATKT/atktf6_2020_rus.pdf</t>
  </si>
  <si>
    <t>АО "Goldstone Minerals"</t>
  </si>
  <si>
    <t>111240020714</t>
  </si>
  <si>
    <t>Добыча Драгоценных Металлов И Руд Редких Металлов</t>
  </si>
  <si>
    <t>https://b2bhint.com/ru/company/kz/goldstone-minerals--111240020714</t>
  </si>
  <si>
    <t>АО "Altyntau Kokshetau"</t>
  </si>
  <si>
    <t>101040011256</t>
  </si>
  <si>
    <t>Золото</t>
  </si>
  <si>
    <t>https://ecokarta.kz/company/show/124</t>
  </si>
  <si>
    <t>АО "Жайремский горно-обогатительный комбинат"</t>
  </si>
  <si>
    <t>940940000255</t>
  </si>
  <si>
    <t>Полиметаллы</t>
  </si>
  <si>
    <t>https://www.kdb.kz/ajax/project.php?PROJECT_ID=7701&amp;LANG=</t>
  </si>
  <si>
    <t>https://kase.kz/files/emitters/JGOK/jgokf6_2020_cons_rus.pdf</t>
  </si>
  <si>
    <t>АО "Горно-металлургический концерн "КАЗАХАЛТЫН"</t>
  </si>
  <si>
    <t>990940003176</t>
  </si>
  <si>
    <t>https://www.facebook.com/kazakhaltyn.kz/</t>
  </si>
  <si>
    <t>https://opi.dfo.kz/p/ru/DfoObjects/objects/teaser-view/25916?ElDossierTabId=AuditReports</t>
  </si>
  <si>
    <t>АО "НК "КазМунайГаз"</t>
  </si>
  <si>
    <t>020240000555</t>
  </si>
  <si>
    <t>https://www.kmg.kz/ru/</t>
  </si>
  <si>
    <t>https://www.kmg.kz/ru/investors/reporting/?TYPE=report_year</t>
  </si>
  <si>
    <t>АО "Ульбинский металлургический завод"</t>
  </si>
  <si>
    <t>941040000097</t>
  </si>
  <si>
    <t>производство</t>
  </si>
  <si>
    <t>Уран, Бериллий, Тантал, Ниобий</t>
  </si>
  <si>
    <t>http://www.ulba.kz/ru/</t>
  </si>
  <si>
    <t>http://www.ulba.kz/ru/corporate5.htm</t>
  </si>
  <si>
    <t>ТОО "Казахойл-Актобе"</t>
  </si>
  <si>
    <t>990940002914</t>
  </si>
  <si>
    <t>ссылка недоступна</t>
  </si>
  <si>
    <t>АО "Шубарколь комир"</t>
  </si>
  <si>
    <t>020740000236</t>
  </si>
  <si>
    <t>https://www.erg.kz/ru/content/deyatel-nost/ao-shubarkol-komir</t>
  </si>
  <si>
    <t>https://kase.kz/files/emitters/SHUK/shukf6_2021_cons_rus.pdf</t>
  </si>
  <si>
    <t>ТОО "Урихтау Оперейтинг"</t>
  </si>
  <si>
    <t>091040003677</t>
  </si>
  <si>
    <t>https://urikhtau.kz/ru/</t>
  </si>
  <si>
    <t>https://ar2021.kmg.kz/ru/strategic-report/operating-review/upstream</t>
  </si>
  <si>
    <t>ТОО "АҚТОҒАЙ МЫС"</t>
  </si>
  <si>
    <t>000840001402</t>
  </si>
  <si>
    <t>https://opi.dfo.kz/p/ru/DfoObjects/objects/teaser-view/26070?OptionName=ExtraData</t>
  </si>
  <si>
    <t>https://kase.kz/files/emitters/ALMS/almsf6_2020_cons_rus.pdf</t>
  </si>
  <si>
    <t>Филиал частной компании с ограниченной ответственностью «КМГ Кашаган Б.В.» в РК</t>
  </si>
  <si>
    <t>060441007176</t>
  </si>
  <si>
    <t>https://ar2021.kmg.kz/ru/corporate-governance/corporate-control/compliance-service</t>
  </si>
  <si>
    <t>ТОО "Казгермунай"</t>
  </si>
  <si>
    <t>940240000021</t>
  </si>
  <si>
    <t>https://kgm.kz/ru/</t>
  </si>
  <si>
    <t>https://opi.dfo.kz/p/ru/DfoObjects/objects/teaser-view/26301?OptionName=ExtraData</t>
  </si>
  <si>
    <t>ТОО "ОРКЕН"</t>
  </si>
  <si>
    <t>050140001773</t>
  </si>
  <si>
    <t xml:space="preserve">Железная руда </t>
  </si>
  <si>
    <t>https://www.arcelormittal.kz/index.php?id=340</t>
  </si>
  <si>
    <t>не опубликован</t>
  </si>
  <si>
    <t>ТОО СП "Жаикмунай"</t>
  </si>
  <si>
    <t>970340003085</t>
  </si>
  <si>
    <t>https://www.nostrumoilandgas.com/ru/press-relizi/kompanija-zhaikmunaj-naznachaet-novogo-ispolnitelnogo-direktora/</t>
  </si>
  <si>
    <t>АО "Усть-Каменогорский титано-магниевый комбинат"</t>
  </si>
  <si>
    <t>950940000178</t>
  </si>
  <si>
    <t>Титан, Магний</t>
  </si>
  <si>
    <t>https://www.uktmp.kz/</t>
  </si>
  <si>
    <t>https://kase.kz/files/emitters/UTMK/utmkf6_2021_cons_rus.PDF</t>
  </si>
  <si>
    <t>ТОО "Совместное предприятие "ИНКАЙ"</t>
  </si>
  <si>
    <t>960340001136</t>
  </si>
  <si>
    <t>Уран</t>
  </si>
  <si>
    <t>https://inkai.kazatomprom.kz/ru</t>
  </si>
  <si>
    <t>https://inkai.kazatomprom.kz/ru/content/investors/investors/reports-results/finansovaya-otchetnost</t>
  </si>
  <si>
    <t>ТОО "КазГеоруд"</t>
  </si>
  <si>
    <t>050640010572</t>
  </si>
  <si>
    <t>Meдно-цинковые руды</t>
  </si>
  <si>
    <t>https://statsnet.co/companies/kz/1834867</t>
  </si>
  <si>
    <t>АО "Национальная атомная компания "Казатомпром"</t>
  </si>
  <si>
    <t>970240000816</t>
  </si>
  <si>
    <t>https://www.kazatomprom.kz/ru</t>
  </si>
  <si>
    <t>https://www.kazatomprom.kz/ru/investors/godovie_otcheti</t>
  </si>
  <si>
    <t>ТОО "Комаровское горное предприятие"</t>
  </si>
  <si>
    <t>120540007504</t>
  </si>
  <si>
    <t>https://fa-fa.kz/company_info/?bin=120540007504</t>
  </si>
  <si>
    <t>ТОО "Казахстанско-французское совместное предприятие "Катко"</t>
  </si>
  <si>
    <t>981040001439</t>
  </si>
  <si>
    <t>https://knu.kazatomprom.kz/ru/content/too-sp-katko</t>
  </si>
  <si>
    <t>https://opi.dfo.kz/p/ru/DfoObjects/objects/teaser-view/26302?ElDossierTabId=AuditReports</t>
  </si>
  <si>
    <t>ТОО "Алтай полиметаллы"</t>
  </si>
  <si>
    <t>050740000965</t>
  </si>
  <si>
    <t>https://altaypm.kz/</t>
  </si>
  <si>
    <t>https://opi.dfo.kz/p/ru/DfoObjects/objects/teaser-view/29974?ElDossierTabId=AuditReports</t>
  </si>
  <si>
    <t>ТОО "Саутс ойл"</t>
  </si>
  <si>
    <t>060440001855</t>
  </si>
  <si>
    <t>https://www.south-oil.com/ru/index.php</t>
  </si>
  <si>
    <t>https://opi.dfo.kz/p/ru/DfoObjects/objects/teaser-view/25913?OptionName=ExtraData</t>
  </si>
  <si>
    <t>АО "КазАзот"</t>
  </si>
  <si>
    <t>051140001409</t>
  </si>
  <si>
    <t>Удобрения</t>
  </si>
  <si>
    <t>https://www.kazazot.kz/</t>
  </si>
  <si>
    <t>https://kase.kz/files/emitters/KZAZ/kzazf6_2021_rus.pdf</t>
  </si>
  <si>
    <t>ТОО "Актюбинская медная компания"</t>
  </si>
  <si>
    <t>040340008667</t>
  </si>
  <si>
    <t>Медно-цинковые руды</t>
  </si>
  <si>
    <t>https://rmk-group.ru/ru/activities/enterprises/aktyubinsk/</t>
  </si>
  <si>
    <t>https://opi.dfo.kz/p/ru/DfoObjects/objects/teaser-view/29587?ElDossierTabId=AuditReports</t>
  </si>
  <si>
    <t>АО "МАТЕН ПЕТРОЛЕУМ"</t>
  </si>
  <si>
    <t>100940002277</t>
  </si>
  <si>
    <t>https://www.emis.com/php/company-profile/KZ/Maten_Petroleum_AO__%D0%9C%D0%B0%D1%82%D0%B5%D0%BD_%D0%9F%D0%B5%D1%82%D1%80%D0%BE%D0%BB%D0%B5%D1%83%D0%BC_%D0%90%D0%9E__ru_3868432.html</t>
  </si>
  <si>
    <t>https://kase.kz/files/emitters/MATN/matnp_2021_rus_2.pdf</t>
  </si>
  <si>
    <t>ТОО  (Фонет Ер-Тай Эй Кей Майнинг)</t>
  </si>
  <si>
    <t>070440000551</t>
  </si>
  <si>
    <t>Добыча и обогащение медной руды</t>
  </si>
  <si>
    <t>https://ecoportal.kz/Rubric/PublicService/PublicServiceDetails?id=6182</t>
  </si>
  <si>
    <t>https://opi.dfo.kz/p/ru/DfoObjects/objects/teaser-view/30155?OptionName=ExtraData</t>
  </si>
  <si>
    <t>АО "Костанайские минералы"</t>
  </si>
  <si>
    <t>910540000047</t>
  </si>
  <si>
    <t>Асбест, хризотил</t>
  </si>
  <si>
    <t>https://km.kz/</t>
  </si>
  <si>
    <t>https://km.kz/%D0%BE%D0%B1%D1%8C%D1%8F%D0%B2%D0%BB%D0%B5%D0%BD%D0%B8%D1%8F/</t>
  </si>
  <si>
    <t>ТОО "Брендт"</t>
  </si>
  <si>
    <t>020540002502</t>
  </si>
  <si>
    <t>https://opi.dfo.kz/p/ru/DfoObjects/objects/teaser-view/29946?ElDossierTabId=AuditReports</t>
  </si>
  <si>
    <t>Филиал корпорации «ЭксонМобил Казахстан Инк.» в Республике Казахстан</t>
  </si>
  <si>
    <t>970441000307</t>
  </si>
  <si>
    <t>https://statsnet.co/companies/kz/59681298</t>
  </si>
  <si>
    <t>ТОО "Тарбагатай Мунай"</t>
  </si>
  <si>
    <t>060940004104</t>
  </si>
  <si>
    <t>https://opi.dfo.kz/p/ru/DfoObjects/objects/teaser-view/26287?ElDossierTabId=AuditReports</t>
  </si>
  <si>
    <t>АО "ВАРВАРИНСКОЕ"</t>
  </si>
  <si>
    <t>950840000144</t>
  </si>
  <si>
    <t>Добыча драгоценных металлов и руд редких металлов</t>
  </si>
  <si>
    <t>https://opi.dfo.kz/p/ru/DfoObjects/objects/teaser-view/25979?ElDossierTabId=AuditReports</t>
  </si>
  <si>
    <t>ТОО "ГРК МЛД"</t>
  </si>
  <si>
    <t>031040002757</t>
  </si>
  <si>
    <t>медь,никель, свинец, цинк</t>
  </si>
  <si>
    <t>https://statsnet.co/companies/kz/23023622</t>
  </si>
  <si>
    <t>https://opi.dfo.kz/p/ru/DfoObjects/objects/teaser-view/26018?ElDossierTabId=AuditReports</t>
  </si>
  <si>
    <t>АО "Финансово-инвестиционная корпорация "Алел"</t>
  </si>
  <si>
    <t>041140005787</t>
  </si>
  <si>
    <t>Драгоценные металлы</t>
  </si>
  <si>
    <t>https://statsnet.co/companies/kz/24254772</t>
  </si>
  <si>
    <t>https://opi.dfo.kz/p/ru/DfoObjects/objects/teaser-view/25993?ElDossierTabId=AuditReports</t>
  </si>
  <si>
    <t>АО "Каспийнефть"</t>
  </si>
  <si>
    <t>970140000112</t>
  </si>
  <si>
    <t>https://forbes.kz/ranking/object/897</t>
  </si>
  <si>
    <t>https://opi.dfo.kz/p/ru/DfoObjects/objects/teaser-view/26024?ElDossierTabId=AuditReports</t>
  </si>
  <si>
    <t>АО "КМК Мунай"</t>
  </si>
  <si>
    <t>040440000209</t>
  </si>
  <si>
    <t>http://kmkmunai.com/</t>
  </si>
  <si>
    <t>https://opi.dfo.kz/p/ru/DfoObjects/objects/teaser-view/25910?OptionName=ExtraData</t>
  </si>
  <si>
    <t>АО "КоЖаН"</t>
  </si>
  <si>
    <t>010440005294</t>
  </si>
  <si>
    <t>https://kase.kz/ru/issuers/KOZN/</t>
  </si>
  <si>
    <t>https://opi.dfo.kz/p/ru/DfoObjects/objects/teaser-view/30029?ElDossierTabId=AuditReports</t>
  </si>
  <si>
    <t xml:space="preserve"> ТОО СП "Казахтуркмунай"</t>
  </si>
  <si>
    <t>980240003816</t>
  </si>
  <si>
    <t>https://www.kazakhturkmunay.kz/ru/</t>
  </si>
  <si>
    <t>https://opi.dfo.kz/p/ru/DfoObjects/objects/teaser-view/26243?ElDossierTabId=AuditReports</t>
  </si>
  <si>
    <t>ТОО "Nova Цинк"</t>
  </si>
  <si>
    <t>970240000334</t>
  </si>
  <si>
    <t>Цинк, Свинец, Золото, Серебро</t>
  </si>
  <si>
    <t>https://imio.kz/nova/</t>
  </si>
  <si>
    <t>https://opi.dfo.kz/p/ru/DfoObjects/objects/teaser-view/26129?ElDossierTabId=AuditReports</t>
  </si>
  <si>
    <t>ТОО "СОВМЕСТНОЕ ПРЕДПРИЯТИЕ "ЮЖНАЯ ГОРНО-ХИМИЧЕСКАЯ КОМПАНИЯ"</t>
  </si>
  <si>
    <t>140840001183</t>
  </si>
  <si>
    <t>https://ughk.kazatomprom.kz/ru/subsection/kompaniya</t>
  </si>
  <si>
    <t>https://ughk.kazatomprom.kz/ru/subcontent/management/godovye-otchety-44</t>
  </si>
  <si>
    <t>ТОО "Сары Казна"</t>
  </si>
  <si>
    <t>060240015312</t>
  </si>
  <si>
    <t>Добыча меди, никеля, свинца и цинка</t>
  </si>
  <si>
    <t>https://opi.dfo.kz/p/ru/DfoObjects/objects/teaser-view/26250?ElDossierTabId=AuditReports</t>
  </si>
  <si>
    <t>МЕДЕУОВА ДАНА ТЕМИРТАЕВНА</t>
  </si>
  <si>
    <t>ИП</t>
  </si>
  <si>
    <t>780901404028</t>
  </si>
  <si>
    <t>ТОО "Морская нефтяная компания КазМунайТениз"</t>
  </si>
  <si>
    <t>030340001806</t>
  </si>
  <si>
    <t>https://fa-fa.kz/company_info/?bin=100841001617</t>
  </si>
  <si>
    <t>https://opi.dfo.kz/p/ru/DfoObjects/objects/teaser-view/27377?ElDossierTabId=AuditReports</t>
  </si>
  <si>
    <t>ТОО "Кен-Сары"</t>
  </si>
  <si>
    <t>010740000600</t>
  </si>
  <si>
    <t>https://ecokarta.kz/company/show/59</t>
  </si>
  <si>
    <t>https://opi.dfo.kz/p/ru/DfoObjects/objects/teaser-view/26101?ElDossierTabId=AuditReports</t>
  </si>
  <si>
    <t>ТОО "Казатомпром - SaUran"</t>
  </si>
  <si>
    <t>150540001510</t>
  </si>
  <si>
    <t>https://sauran.kazatomprom.kz/ru</t>
  </si>
  <si>
    <t>https://opi.dfo.kz/p/ru/DfoObjects/objects/teaser-view/19247416?ElDossierTabId=AuditReports</t>
  </si>
  <si>
    <t>ТОО "Sary-Arka Copper Processing"</t>
  </si>
  <si>
    <t>160440031312</t>
  </si>
  <si>
    <t>https://kompra.kz/organization/160440031312</t>
  </si>
  <si>
    <t>НЕ ОПУБЛИКОВАН</t>
  </si>
  <si>
    <t>ТОО "Коппер Текнолоджи"</t>
  </si>
  <si>
    <t>031140005339</t>
  </si>
  <si>
    <t>https://ecokarta.kz/company/show/168</t>
  </si>
  <si>
    <t>https://opi.dfo.kz/p/ru/DfoObjects/objects/teaser-view/25900?ElDossierTabId=AuditReports</t>
  </si>
  <si>
    <t>Филиал компании с ограниченной ответственностью "Аджип Карачаганак Б.В."</t>
  </si>
  <si>
    <t>980741000518</t>
  </si>
  <si>
    <t>https://wikicity.kz/kz/entity/980741000518</t>
  </si>
  <si>
    <t>https://opi.dfo.kz/p/ru/DfoObjects/objects/teaser-view/30124?OptionName=ExtraData</t>
  </si>
  <si>
    <t>ТОО "RG Gold"</t>
  </si>
  <si>
    <t>130740005369</t>
  </si>
  <si>
    <t>https://www.rggold.kz/</t>
  </si>
  <si>
    <t>https://opi.dfo.kz/p/ru/DfoObjects/objects/teaser-view/14232988?ElDossierTabId=AuditReports</t>
  </si>
  <si>
    <t>ТОО "Емир-Ойл"</t>
  </si>
  <si>
    <t>020340004531</t>
  </si>
  <si>
    <t xml:space="preserve"> Нефть, газ, чугун, стали и ферросплавS</t>
  </si>
  <si>
    <t>https://ecokarta.kz/company/show/55#:~:text=%D0%A2%D0%9E%D0%9E%20%C2%AB%D0%95%D0%BC%D0%B8%D1%80%2D%D0%9E%D0%B9%D0%BB%C2%BB%20%D0%BE%D1%81%D0%BD%D0%BE%D0%B2%D0%B0%D0%BD%D0%B0,%D0%BA%20%D1%81%D0%B5%D0%B2%D0%B5%D1%80%D0%BE%2D%D0%B7%D0%B0%D0%BF%D0%B0%D0%B4%D1%83%20%D0%BE%D1%82%20%D0%90%D0%BA%D1%82%D0%B0%D1%83.</t>
  </si>
  <si>
    <t>https://opi.dfo.kz/p/ru/DfoObjects/objects/teaser-view/26193?ElDossierTabId=AuditReports</t>
  </si>
  <si>
    <t>АО "Тургай - Петролеум"</t>
  </si>
  <si>
    <t>950840000065</t>
  </si>
  <si>
    <t>https://www.turgai.kz/</t>
  </si>
  <si>
    <t>https://opi.dfo.kz/p/ru/DfoObjects/objects/teaser-view/25915?OptionName=ExtraData</t>
  </si>
  <si>
    <t>ТОО "Каратау"</t>
  </si>
  <si>
    <t>050740004185</t>
  </si>
  <si>
    <t>https://www.kazatomprom.kz/ru/media/view/too_karatau</t>
  </si>
  <si>
    <t>https://opi.dfo.kz/p/ru/DfoObjects/objects/teaser-view/26162?ElDossierTabId=AuditReports</t>
  </si>
  <si>
    <t>ТОО "Амангельды Газ"</t>
  </si>
  <si>
    <t>050840002757</t>
  </si>
  <si>
    <t>ГАЗ</t>
  </si>
  <si>
    <t>Газ, конденсат</t>
  </si>
  <si>
    <t>http://amangeldygas.kz/</t>
  </si>
  <si>
    <t>http://amangeldygas.kz/financial-reports/</t>
  </si>
  <si>
    <t>ТОО "Стандарт Цемент"</t>
  </si>
  <si>
    <t>060440001181</t>
  </si>
  <si>
    <t>цемент</t>
  </si>
  <si>
    <t>Цемент</t>
  </si>
  <si>
    <t>http://kasipker.info/product?id=1786</t>
  </si>
  <si>
    <t>ТОО "Семизбай-U"</t>
  </si>
  <si>
    <t>061240000604</t>
  </si>
  <si>
    <t>https://semyzbay-u.kazatomprom.kz/ru</t>
  </si>
  <si>
    <t>https://opi.dfo.kz/p/ru/DfoObjects/objects/teaser-view/26249?ElDossierTabId=AuditReports</t>
  </si>
  <si>
    <t>ТОО "SSM-Ойл"</t>
  </si>
  <si>
    <t>001040004163</t>
  </si>
  <si>
    <t>https://ssmoil.kz/</t>
  </si>
  <si>
    <t>https://opi.dfo.kz/p/ru/DfoObjects/objects/teaser-view/26074?ElDossierTabId=AuditReports</t>
  </si>
  <si>
    <t>ТОО "Кольжан"</t>
  </si>
  <si>
    <t>010540000287</t>
  </si>
  <si>
    <t xml:space="preserve">Нефть, газ </t>
  </si>
  <si>
    <t>https://opi.dfo.kz/p/ru/DfoObjects/objects/teaser-view/26092?ElDossierTabId=AuditReports</t>
  </si>
  <si>
    <t>ТОО "Добывающее предприятие "ОРТАЛЫК"</t>
  </si>
  <si>
    <t>110240020102</t>
  </si>
  <si>
    <t>Уран, ториевая руда</t>
  </si>
  <si>
    <t>https://knu.kazatomprom.kz/ru/content/too-dobyvayushchee-predpriyatie-ortalyk</t>
  </si>
  <si>
    <t>https://opi.dfo.kz/p/ru/DfoObjects/objects/teaser-view/18786586?ElDossierTabId=AuditReports</t>
  </si>
  <si>
    <t>ТОО "Байкен-U"</t>
  </si>
  <si>
    <t>060340009857</t>
  </si>
  <si>
    <t>https://qsamruk.kz/company/bajken-u</t>
  </si>
  <si>
    <t>https://opi.dfo.kz/p/ru/DfoObjects/objects/teaser-view/26254?ElDossierTabId=AuditReports</t>
  </si>
  <si>
    <t>ТОО "Восход-Oriel"</t>
  </si>
  <si>
    <t>041140004055</t>
  </si>
  <si>
    <t>Хромиты</t>
  </si>
  <si>
    <t>https://ecokarta.kz/company/show/126#:~:text=%D0%9C%D0%B5%D1%81%D1%82%D0%BE%D1%80%D0%BE%D0%B6%D0%B4%D0%B5%D0%BD%D0%B8%D0%B5%20%D1%85%D1%80%D0%BE%D0%BC%D0%BE%D0%B2%D1%8B%D1%85%20%D1%80%D1%83%D0%B4%20%C2%AB%D0%92%D0%BE%D1%81%D1%85%D0%BE%D0%B4%C2%BB%20%D0%BD%D0%B0%D1%85%D0%BE%D0%B4%D0%B8%D1%82%D1%81%D1%8F,%D1%86%D0%B5%D0%BD%D1%82%D1%80%D0%BE%D0%BC%20%D0%B6%D0%B5%D0%BB%D0%B5%D0%B7%D0%BD%D0%BE%D0%B9%20%D0%B8%20%D0%B0%D1%81%D1%84%D0%B0%D0%BB%D1%8C%D1%82%D0%B8%D1%80%D0%BE%D0%B2%D0%B0%D0%BD%D0%BD%D0%BE%D0%B9%20%D0%B4%D0%BE%D1%80%D0%BE%D0%B3%D0%BE%D0%B9.</t>
  </si>
  <si>
    <t>https://opi.dfo.kz/p/ru/DfoObjects/objects/teaser-view/26202?ElDossierTabId=AuditReports</t>
  </si>
  <si>
    <t>ТОО "Bapy Mining"</t>
  </si>
  <si>
    <t>080540001703</t>
  </si>
  <si>
    <t>http://bapymining.kz/</t>
  </si>
  <si>
    <t>https://opi.dfo.kz/p/ru/DfoObjects/objects/teaser-view/29648?ElDossierTabId=AuditReports</t>
  </si>
  <si>
    <t>Актюбинский филиал компании "Алтиес Петролеум Интернэшнл Б.В."</t>
  </si>
  <si>
    <t>010241001329</t>
  </si>
  <si>
    <t>https://opi.dfo.kz/p/ru/DfoObjects/objects/teaser-view/19000203?ElDossierTabId=AuditReports</t>
  </si>
  <si>
    <t>ТОО "Майкубен-Вест"</t>
  </si>
  <si>
    <t>050940003769</t>
  </si>
  <si>
    <t>https://www.maikuben.kz/</t>
  </si>
  <si>
    <t>https://opi.dfo.kz/p/ru/DfoObjects/objects/teaser-view/26059?ElDossierTabId=AuditReports</t>
  </si>
  <si>
    <t>Филиал "Тоталь Е энд П Дунга ГмбХ" в Республике Казахстан</t>
  </si>
  <si>
    <t>000941000344</t>
  </si>
  <si>
    <t>https://fa-fa.kz/company_info/?bin=000941000344</t>
  </si>
  <si>
    <t>АО "Шубарколь Премиум"</t>
  </si>
  <si>
    <t>130440022185</t>
  </si>
  <si>
    <t>https://shubarkolpremium.kz/</t>
  </si>
  <si>
    <t>https://opi.dfo.kz/p/ru/DfoObjects/objects/teaser-view/13854133?ElDossierTabId=AuditReports</t>
  </si>
  <si>
    <t>ТОО "Кумколь Транс Сервис"</t>
  </si>
  <si>
    <t>050740006290</t>
  </si>
  <si>
    <t>https://statsnet.co/companies/kz/15372532</t>
  </si>
  <si>
    <t>https://opi.dfo.kz/p/ru/DfoObjects/objects/teaser-view/26180?ElDossierTabId=AuditReports</t>
  </si>
  <si>
    <t>АО "Национальная горнорудная компания "Тау-Кен Самрук"</t>
  </si>
  <si>
    <t>090240000101</t>
  </si>
  <si>
    <t>Грк</t>
  </si>
  <si>
    <t>https://tks.kz/</t>
  </si>
  <si>
    <t>https://tks.kz/otchety-i-rezultaty/</t>
  </si>
  <si>
    <t>ТОО "Каракудукмунай"</t>
  </si>
  <si>
    <t>060440002942</t>
  </si>
  <si>
    <t>https://statsnet.co/companies/kz/16659814</t>
  </si>
  <si>
    <t>АО "Майкаинзолото"</t>
  </si>
  <si>
    <t>980340002574</t>
  </si>
  <si>
    <t>https://maikainzoloto.kz/</t>
  </si>
  <si>
    <t>https://maikainzoloto.kz/page/%D1%84%D0%B8%D0%BD%D0%B0%D0%BD%D1%81%D0%BE%D0%B2%D0%B0%D1%8F%20%D0%BE%D1%82%D1%87%D0%B5%D1%82%D0%BD%D0%BE%D1%81%D1%82%D1%8C</t>
  </si>
  <si>
    <t>ТОО "Ком-Мунай"</t>
  </si>
  <si>
    <t>001040000537</t>
  </si>
  <si>
    <t>https://statsnet.co/companies/kz/16442557</t>
  </si>
  <si>
    <t>https://opi.dfo.kz/p/ru/DfoObjects/objects/teaser-view/26076?ElDossierTabId=AuditReports</t>
  </si>
  <si>
    <t>ТОО "GEO.KZ"</t>
  </si>
  <si>
    <t>070840007602</t>
  </si>
  <si>
    <t>геологоразведка</t>
  </si>
  <si>
    <t/>
  </si>
  <si>
    <t>https://statsnet.co/companies/kz/23439705</t>
  </si>
  <si>
    <t>ТОО "Argo Resources"</t>
  </si>
  <si>
    <t>130440016781</t>
  </si>
  <si>
    <t>Драгметаллы</t>
  </si>
  <si>
    <t>https://fa-fa.kz/company_info/?bin=130440016781</t>
  </si>
  <si>
    <t>https://opi.dfo.kz/p/ru/DfoObjects/objects/teaser-view/18163740?ElDossierTabId=AuditReports</t>
  </si>
  <si>
    <t>АО " Нефтяная компания КОР"</t>
  </si>
  <si>
    <t>991140000357</t>
  </si>
  <si>
    <t>Нефть</t>
  </si>
  <si>
    <t>https://opi.dfo.kz/p/ru/DfoObjects/objects/teaser-view/25956?OptionName=ExtraData</t>
  </si>
  <si>
    <t>https://opi.dfo.kz/p/ru/DfoObjects/objects/teaser-view/25956?ElDossierTabId=AuditReports</t>
  </si>
  <si>
    <t>АО "СНПС-Ай-Дан Мунай"</t>
  </si>
  <si>
    <t>030640005443</t>
  </si>
  <si>
    <t>https://opi.dfo.kz/p/ru/DfoObjects/objects/teaser-view/26151?flGlobalObjectId=31731&amp;OptionName=Contacts</t>
  </si>
  <si>
    <t>https://opi.dfo.kz/p/ru/DfoObjects/objects/teaser-view/26151?ElDossierTabId=AuditReports</t>
  </si>
  <si>
    <t>АО "Казахстанско-Российско-Кыргызское совместное предприятие с иностранными инвестициями "ЗАРЕЧНОЕ"</t>
  </si>
  <si>
    <t>030140000870</t>
  </si>
  <si>
    <t>драгметаллы</t>
  </si>
  <si>
    <t>https://zarechnoe.kazatomprom.kz/ru/subcontent/o-nas/o-nas-17</t>
  </si>
  <si>
    <t>https://opi.dfo.kz/p/ru/DfoObjects/objects/teaser-view/25986?ElDossierTabId=AuditReports</t>
  </si>
  <si>
    <t xml:space="preserve">TOO  "KAZPETROL GROUP (КАЗПЕТРОЛ ГРУП)" </t>
  </si>
  <si>
    <t>050440000082</t>
  </si>
  <si>
    <t>https://kzpg.kz/</t>
  </si>
  <si>
    <t>https://opi.dfo.kz/p/ru/DfoObjects/objects/teaser-view/26010?ElDossierTabId=AuditReports</t>
  </si>
  <si>
    <t>ТОО "Артель старателей "Горняк"</t>
  </si>
  <si>
    <t>950340001530</t>
  </si>
  <si>
    <t>https://opi.dfo.kz/p/ru/DfoObjects/objects/teaser-view/26147?flGlobalObjectId=31727&amp;OptionName=Contacts</t>
  </si>
  <si>
    <t>https://opi.dfo.kz/p/ru/DfoObjects/objects/teaser-view/26147?ElDossierTabId=AuditReports</t>
  </si>
  <si>
    <t>ТОО "Аппак"</t>
  </si>
  <si>
    <t>050740000945</t>
  </si>
  <si>
    <t>https://appak.kazatomprom.kz/ru/subcontent/o-nas/o-nas-8</t>
  </si>
  <si>
    <t>https://opi.dfo.kz/p/ru/DfoObjects/objects/teaser-view/26167?ElDossierTabId=AuditReports</t>
  </si>
  <si>
    <t>ТОО "Бузачи нефть"</t>
  </si>
  <si>
    <t>931240001487</t>
  </si>
  <si>
    <t>https://buzachineft.kz/</t>
  </si>
  <si>
    <t>https://opi.dfo.kz/p/ru/DfoObjects/objects/teaser-view/26181?ElDossierTabId=AuditReports</t>
  </si>
  <si>
    <t>АО "AltynEx Company"</t>
  </si>
  <si>
    <t>150740015974</t>
  </si>
  <si>
    <t>http://altynex.com/</t>
  </si>
  <si>
    <t>https://opi.dfo.kz/p/ru/DfoObjects/objects/teaser-view/18170165?OptionName=ExtraData</t>
  </si>
  <si>
    <t>ТОО "РУ-6"</t>
  </si>
  <si>
    <t>060440002000</t>
  </si>
  <si>
    <t>Уран, Торий</t>
  </si>
  <si>
    <t>https://ru6.kazatomprom.kz/ru</t>
  </si>
  <si>
    <t>https://opi.dfo.kz/p/ru/DfoObjects/objects/teaser-view/19249087?ElDossierTabId=AuditReports</t>
  </si>
  <si>
    <t>ТОО "Ангренсор Энерго"</t>
  </si>
  <si>
    <t>120440013634</t>
  </si>
  <si>
    <t>энергетика</t>
  </si>
  <si>
    <t>https://opi.dfo.kz/p/ru/DfoObjects/objects/teaser-view/771450?OptionName=ExtraData</t>
  </si>
  <si>
    <t>https://opi.dfo.kz/p/ru/DfoObjects/objects/teaser-view/771450?ElDossierTabId=AuditReports</t>
  </si>
  <si>
    <t>ТОО "Кызылкум"</t>
  </si>
  <si>
    <t>50540001926</t>
  </si>
  <si>
    <t>http://kaz.atomprom.kz/index.php/soglasheniya-o-sp?id=99</t>
  </si>
  <si>
    <t>ТОО "Сагиз Петролеум Компани"</t>
  </si>
  <si>
    <t>010240005009</t>
  </si>
  <si>
    <t>https://opi.dfo.kz/p/ru/DfoObjects/objects/teaser-view/26256?OptionName=ExtraData</t>
  </si>
  <si>
    <t>https://opi.dfo.kz/p/ru/DfoObjects/objects/teaser-view/26256?ElDossierTabId=AuditReports</t>
  </si>
  <si>
    <t>ТОО "Фирма АДА-Ойл"</t>
  </si>
  <si>
    <t>050740002199</t>
  </si>
  <si>
    <t>https://opi.dfo.kz/p/ru/DfoObjects/objects/teaser-view/29662?ElDossierTabId=AuditReports</t>
  </si>
  <si>
    <t>ТОО "СКЗ-U"</t>
  </si>
  <si>
    <t>70840007296</t>
  </si>
  <si>
    <t>https://sap-u.kazatomprom.kz/ru/subcontent/company/o-nas-7</t>
  </si>
  <si>
    <t>Филиал "ПетроКазахстан Венчерс Инк"</t>
  </si>
  <si>
    <t>040241006672</t>
  </si>
  <si>
    <t xml:space="preserve">нефть </t>
  </si>
  <si>
    <t>https://www.infoproff.com/en/companies/search/KAZ4020181782/040241006672/%25D0%259F%25D0%2595%25D0%25A2%25D0%25A0%25D0%259E%25D0%259A%25D0%2590%25D0%2597%25D0%2590%25D0%25A5%25D0%25A1%25D0%25A2%25D0%2590%25D0%259D%2B%25D0%2592%25D0%2595%25D0%259D%25D0%25A7%25D0%2595%25D0%25A0%25D0%25A1%2B%25D0%2598%25D0%259D%25D0%259A</t>
  </si>
  <si>
    <t>АО "Темиртауский электрометаллургический комбинат"</t>
  </si>
  <si>
    <t>941140001633</t>
  </si>
  <si>
    <t>металлургия</t>
  </si>
  <si>
    <t>https://temk.kz/</t>
  </si>
  <si>
    <t>https://opi.dfo.kz/p/ru/DfoObjects/objects/teaser-view/28070?ElDossierTabId=AuditReports</t>
  </si>
  <si>
    <t>ТОО "PSA"</t>
  </si>
  <si>
    <t>100640016731</t>
  </si>
  <si>
    <t>https://www.psa.kz/</t>
  </si>
  <si>
    <t>https://opi.dfo.kz/p/ru/DfoObjects/objects/teaser-view/18336081?ElDossierTabId=AuditReports</t>
  </si>
  <si>
    <t>ТОО  СП "Куатамлонмунай "</t>
  </si>
  <si>
    <t>941040001055</t>
  </si>
  <si>
    <t>https://kuatamlonmunai-sp.kz24.online/</t>
  </si>
  <si>
    <t>https://opi.dfo.kz/p/ru/DfoObjects/objects/teaser-view/25925?OptionName=ExtraData</t>
  </si>
  <si>
    <t>АО "БАСТ"</t>
  </si>
  <si>
    <t>060440009840</t>
  </si>
  <si>
    <t>медь</t>
  </si>
  <si>
    <t>https://bast-mining.kz/</t>
  </si>
  <si>
    <t>https://opi.dfo.kz/p/ru/DfoObjects/objects/teaser-view/26011?ElDossierTabId=AuditReports</t>
  </si>
  <si>
    <t>Филиал Аджип Каспиан Си Б.В.</t>
  </si>
  <si>
    <t>951241000676</t>
  </si>
  <si>
    <t>https://opi.dfo.kz/p/ru/DfoObjects/objects/teaser-view/30272?flGlobalObjectId=69049&amp;OptionName=Contacts</t>
  </si>
  <si>
    <t>https://opi.dfo.kz/p/ru/DfoObjects/objects/teaser-view/30272?ElDossierTabId=AuditReports</t>
  </si>
  <si>
    <t>ТОО "TENGE Oil &amp; Gas"</t>
  </si>
  <si>
    <t>150940022022</t>
  </si>
  <si>
    <t>https://opi.dfo.kz/p/ru/DfoObjects/objects/teaser-view/18548431?OptionName=ExtraData</t>
  </si>
  <si>
    <t>https://opi.dfo.kz/p/ru/DfoObjects/objects/teaser-view/18548431?ElDossierTabId=AuditReports</t>
  </si>
  <si>
    <t>ТОО "ЕвроХим - Удобрения"</t>
  </si>
  <si>
    <t>080740015611</t>
  </si>
  <si>
    <t>добыча сырья</t>
  </si>
  <si>
    <t>Фосфорные удобрения</t>
  </si>
  <si>
    <t>https://www.eurochem.ru/global-operations/</t>
  </si>
  <si>
    <t>https://opi.dfo.kz/p/ru/DfoObjects/objects/teaser-view/15156489?ElDossierTabId=AuditReports</t>
  </si>
  <si>
    <t>ТОО "Степногорский горно-химический комбинат"</t>
  </si>
  <si>
    <t>040940006583</t>
  </si>
  <si>
    <t>https://toosghk.kz/</t>
  </si>
  <si>
    <t>https://opi.dfo.kz/p/ru/DfoObjects/objects/teaser-view/26220?ElDossierTabId=AuditReports</t>
  </si>
  <si>
    <t>АО "Phystech II" ("ТОО Фирма "Физтех")</t>
  </si>
  <si>
    <t>150640015910</t>
  </si>
  <si>
    <t>https://opi.dfo.kz/p/ru/DfoObjects/objects/teaser-view/26269?OptionName=ExtraData</t>
  </si>
  <si>
    <t>https://opi.dfo.kz/p/ru/DfoObjects/objects/teaser-view/26269?ElDossierTabId=AuditReports</t>
  </si>
  <si>
    <t>ТОО "5A OIL (5А ОИЛ)"</t>
  </si>
  <si>
    <t>190940011143</t>
  </si>
  <si>
    <t>https://opi.dfo.kz/p/ru/DfoObjects/objects/teaser-view/19425359?OptionName=ExtraData</t>
  </si>
  <si>
    <t>https://opi.dfo.kz/p/ru/DfoObjects/objects/teaser-view/19425359?ElDossierTabId=AuditReports</t>
  </si>
  <si>
    <t>ТОО "КМГ Карачаганак"</t>
  </si>
  <si>
    <t>120540016236</t>
  </si>
  <si>
    <t>https://kmg-k.kz/</t>
  </si>
  <si>
    <t>https://opi.dfo.kz/p/ru/DfoObjects/objects/teaser-view/311154?ElDossierTabId=AuditReports</t>
  </si>
  <si>
    <t>ТОО "Горно-металлургическая компания "Васильевское"</t>
  </si>
  <si>
    <t>141040025888</t>
  </si>
  <si>
    <t>https://opi.dfo.kz/p/ru/DfoObjects/objects/teaser-view/18323747?OptionName=ExtraData</t>
  </si>
  <si>
    <t>https://opi.dfo.kz/p/ru/DfoObjects/objects/teaser-view/18323747?ElDossierTabId=AuditReports</t>
  </si>
  <si>
    <t>ТОО "Тасбулат Ойл Корпорэйшн"</t>
  </si>
  <si>
    <t>060840001641</t>
  </si>
  <si>
    <t>https://opi.dfo.kz/p/ru/DfoObjects/objects/teaser-view/26041?OptionName=ExtraData</t>
  </si>
  <si>
    <t>https://opi.dfo.kz/p/ru/DfoObjects/objects/teaser-view/26041?ElDossierTabId=AuditReports</t>
  </si>
  <si>
    <t>АО "ШалкияЦинк ЛТД"</t>
  </si>
  <si>
    <t>010440003931</t>
  </si>
  <si>
    <t>https://zinc.kz/</t>
  </si>
  <si>
    <t>https://kase.kz/files/emitters/SHZN/shznf6_2021_rus.pdf</t>
  </si>
  <si>
    <t>АО "Каражыра"</t>
  </si>
  <si>
    <t>021240000409</t>
  </si>
  <si>
    <t>https://opi.dfo.kz/p/ru/DfoObjects/objects/teaser-view/26142?OptionName=ExtraData</t>
  </si>
  <si>
    <t>https://opi.dfo.kz/p/ru/DfoObjects/objects/teaser-view/26142?ElDossierTabId=AuditReports</t>
  </si>
  <si>
    <t>АО "Каспий Нефть ТМЕ"</t>
  </si>
  <si>
    <t>000440004551</t>
  </si>
  <si>
    <t>https://opi.dfo.kz/p/ru/DfoObjects/objects/teaser-view/25902?OptionName=ExtraData</t>
  </si>
  <si>
    <t>https://opi.dfo.kz/p/ru/DfoObjects/objects/teaser-view/25902?ElDossierTabId=AuditReports</t>
  </si>
  <si>
    <t xml:space="preserve">АО "Кристалл Менеджмент" </t>
  </si>
  <si>
    <t>071240002008</t>
  </si>
  <si>
    <t>Нефть, газ, электроэнергия</t>
  </si>
  <si>
    <t>http://www.crystal-management.kz/</t>
  </si>
  <si>
    <t>https://opi.dfo.kz/p/ru/DfoObjects/objects/teaser-view/14102391?ElDossierTabId=AuditReports</t>
  </si>
  <si>
    <t>Филиал «Total E&amp;P Kazakhstan» / «Тоталь Э энд П Казахстан» в Республике Казахстан</t>
  </si>
  <si>
    <t>930841000433</t>
  </si>
  <si>
    <t>https://statsnet.co/companies/kz/59681066#activity_type</t>
  </si>
  <si>
    <t>ТОО "Meerbusch"</t>
  </si>
  <si>
    <t>010840000624</t>
  </si>
  <si>
    <t>https://opi.dfo.kz/p/ru/DfoObjects/objects/teaser-view/26105?OptionName=ExtraData</t>
  </si>
  <si>
    <t>https://opi.dfo.kz/p/ru/DfoObjects/objects/teaser-view/26105?ElDossierTabId=AuditReports</t>
  </si>
  <si>
    <t xml:space="preserve">АО "Ушкую" </t>
  </si>
  <si>
    <t>101240012013</t>
  </si>
  <si>
    <t>https://opi.dfo.kz/p/ru/DfoObjects/objects/teaser-view/14197018?OptionName=ExtraData</t>
  </si>
  <si>
    <t>https://opi.dfo.kz/p/ru/DfoObjects/objects/teaser-view/14197018?ElDossierTabId=AuditReports</t>
  </si>
  <si>
    <t>TOO "SK Petroleum"</t>
  </si>
  <si>
    <t>090740013568</t>
  </si>
  <si>
    <t>http://llcskpetroleum.kz/</t>
  </si>
  <si>
    <t>https://opi.dfo.kz/p/ru/DfoObjects/objects/teaser-view/10451936?ElDossierTabId=AuditReports</t>
  </si>
  <si>
    <t>ТОО "ЛУКОЙЛ Казахстан Апстрим"</t>
  </si>
  <si>
    <t>181040013821</t>
  </si>
  <si>
    <t>https://statsnet.co/companies/kz/31766316</t>
  </si>
  <si>
    <t>https://opi.dfo.kz/p/ru/DfoObjects/objects/teaser-view/18990476?ElDossierTabId=AuditReports</t>
  </si>
  <si>
    <t>ТОО "ANACO"</t>
  </si>
  <si>
    <t>070340007337</t>
  </si>
  <si>
    <t>https://anm.kz/index.php/o-kompanii</t>
  </si>
  <si>
    <t>https://opi.dfo.kz/p/ru/DfoObjects/objects/teaser-view/30005?ElDossierTabId=AuditReports</t>
  </si>
  <si>
    <t>ТОО "Сатпаевское горно-обогатительное предприятие"</t>
  </si>
  <si>
    <t>000940002988</t>
  </si>
  <si>
    <t>Титан, магний, ильменит</t>
  </si>
  <si>
    <t>https://opi.dfo.kz/p/ru/DfoObjects/objects/teaser-view/25922?OptionName=ExtraData</t>
  </si>
  <si>
    <t>https://opi.dfo.kz/p/ru/DfoObjects/objects/teaser-view/25922?ElDossierTabId=AuditReports</t>
  </si>
  <si>
    <t xml:space="preserve">ТОО "Lucent Petroleum" </t>
  </si>
  <si>
    <t>980140000025</t>
  </si>
  <si>
    <t>https://lucentpetroleum.com/ru/contact/</t>
  </si>
  <si>
    <t>https://opi.dfo.kz/p/ru/DfoObjects/objects/teaser-view/29789?ElDossierTabId=AuditReports</t>
  </si>
  <si>
    <t>ТОО "BM Factory Project"</t>
  </si>
  <si>
    <t>141240027762</t>
  </si>
  <si>
    <t>https://b2bhint.com/ru/company/kz/bm-factory-project--141240027762</t>
  </si>
  <si>
    <t>АО "Совместное предприятие "Акбастау"</t>
  </si>
  <si>
    <t>061140001976</t>
  </si>
  <si>
    <t>https://akbastau.kazatomprom.kz/ru/subsection/kompaniya#:~:text=%D0%90%D0%9E%20%C2%AB%D0%A1%D0%BE%D0%B2%D0%BC%D0%B5%D1%81%D1%82%D0%BD%D0%BE%D0%B5%20%D0%BF%D1%80%D0%B5%D0%B4%D0%BF%D1%80%D0%B8%D1%8F%D1%82%D0%B8%D0%B5%20%C2%AB%D0%90%D0%BA%D0%B1%D0%B0%D1%81%D1%82%D0%B0%D1%83%C2%BB%20%2D,%D0%B2%D0%BE%D1%81%D1%82%D0%BE%D1%87%D0%BD%D0%B5%D0%B5%20%D0%B3.%20%D0%9A%D1%8B%D0%B7%D1%8B%D0%BB%D0%BE%D1%80%D0%B4%D0%B0%2C%20%D0%A0%D0%B5%D1%81%D0%BF%D1%83%D0%B1%D0%BB%D0%B8%D0%BA%D0%B0%20%D0%9A%D0%B0%D0%B7%D0%B0%D1%85%D1%81%D1%82%D0%B0%D0%BD</t>
  </si>
  <si>
    <t>https://opi.dfo.kz/p/ru/DfoObjects/objects/teaser-view/28368?ElDossierTabId=AuditReports</t>
  </si>
  <si>
    <t>Ф-л корпорации "СNPC Интернешионал (Бузачи) Б.В." в г. Актау.</t>
  </si>
  <si>
    <t>980641001493</t>
  </si>
  <si>
    <t>https://en.52wmb.com/buyer/65504988</t>
  </si>
  <si>
    <t>ТОО "Урал ойл энд Газ"</t>
  </si>
  <si>
    <t>020740001948</t>
  </si>
  <si>
    <t>http://www.uog.kz/</t>
  </si>
  <si>
    <t>https://opi.dfo.kz/p/ru/DfoObjects/objects/teaser-view/26134?ElDossierTabId=AuditReports</t>
  </si>
  <si>
    <t>АО "Национальная геологоразведочная компания "Казгеология"</t>
  </si>
  <si>
    <t>110640019728</t>
  </si>
  <si>
    <t>https://ngs.geology.kz/ru/about-us</t>
  </si>
  <si>
    <t>https://opi.dfo.kz/p/ru/DfoObjects/objects/teaser-view/30182?ElDossierTabId=AuditReports</t>
  </si>
  <si>
    <t>ТОО "Ер-Тай"</t>
  </si>
  <si>
    <t>010540000782</t>
  </si>
  <si>
    <t>свинец, цинк</t>
  </si>
  <si>
    <t>https://opi.dfo.kz/p/ru/DfoObjects/objects/teaser-view/26094?OptionName=ExtraData</t>
  </si>
  <si>
    <t>https://opi.dfo.kz/p/ru/DfoObjects/objects/teaser-view/26094?ElDossierTabId=AuditReports</t>
  </si>
  <si>
    <t>ТОО "Golden Compass Jambyl"</t>
  </si>
  <si>
    <t>110440017259</t>
  </si>
  <si>
    <t>https://goldencompass.kz/about.html</t>
  </si>
  <si>
    <t>https://opi.dfo.kz/p/ru/DfoObjects/objects/teaser-view/310373?ElDossierTabId=AuditReports</t>
  </si>
  <si>
    <t>Атырауский филиал компании"Алтиес Петролеум Интернэшнл Б.В."</t>
  </si>
  <si>
    <t>990941001199</t>
  </si>
  <si>
    <t>https://opi.dfo.kz/p/ru/DfoObjects/objects/teaser-view/19000769?OptionName=Ties</t>
  </si>
  <si>
    <t>https://opi.dfo.kz/p/ru/DfoObjects/objects/teaser-view/19000769?ElDossierTabId=AuditReports</t>
  </si>
  <si>
    <t>ТОО "Oloreso Petroleum" (Олоресо Петролеум)</t>
  </si>
  <si>
    <t>160140015677</t>
  </si>
  <si>
    <t>https://opi.dfo.kz/p/ru/DfoObjects/objects/teaser-view/18528042?OptionName=ExtraData</t>
  </si>
  <si>
    <t>https://opi.dfo.kz/p/ru/DfoObjects/objects/teaser-view/18528042?ElDossierTabId=AuditReports</t>
  </si>
  <si>
    <t>Дочернее ТОО "Горнорудное предприятие Baurgold"</t>
  </si>
  <si>
    <t>980940000877</t>
  </si>
  <si>
    <t>https://opi.dfo.kz/p/ru/DfoObjects/objects/teaser-view/26236?OptionName=ExtraData</t>
  </si>
  <si>
    <t>https://opi.dfo.kz/p/ru/DfoObjects/objects/teaser-view/26236?ElDossierTabId=AuditReports</t>
  </si>
  <si>
    <t>ТОО "Форпост"</t>
  </si>
  <si>
    <t>060640010089</t>
  </si>
  <si>
    <t>золото</t>
  </si>
  <si>
    <t>https://opi.dfo.kz/p/ru/DfoObjects/objects/teaser-view/26230?OptionName=ExtraData</t>
  </si>
  <si>
    <t>https://opi.dfo.kz/p/ru/DfoObjects/objects/teaser-view/26230?ElDossierTabId=AuditReports</t>
  </si>
  <si>
    <t>ТОО "ТетисАралГаз"</t>
  </si>
  <si>
    <t>980140001102</t>
  </si>
  <si>
    <t>природный газ</t>
  </si>
  <si>
    <t>https://opi.dfo.kz/p/ru/DfoObjects/objects/teaser-view/30030?OptionName=ExtraData</t>
  </si>
  <si>
    <t>https://opi.dfo.kz/p/ru/DfoObjects/objects/teaser-view/30030?ElDossierTabId=AuditReports</t>
  </si>
  <si>
    <t>ТОО "Таза су"</t>
  </si>
  <si>
    <t>030640000743</t>
  </si>
  <si>
    <t>цеолит</t>
  </si>
  <si>
    <t>https://taza-su.kz/</t>
  </si>
  <si>
    <t>https://opi.dfo.kz/p/ru/DfoObjects/objects/teaser-view/25905?ElDossierTabId=AuditReports</t>
  </si>
  <si>
    <t>ТОО "Горно-металлургический концерн ALTYN MM"</t>
  </si>
  <si>
    <t>060740002785</t>
  </si>
  <si>
    <t>https://opi.dfo.kz/p/ru/DfoObjects/objects/teaser-view/18537649?OptionName=ExtraData</t>
  </si>
  <si>
    <t>https://opi.dfo.kz/p/ru/DfoObjects/objects/teaser-view/18537649?ElDossierTabId=AuditReports</t>
  </si>
  <si>
    <t>ТОО "Совместное предприятие "Алайгыр"</t>
  </si>
  <si>
    <t>111040013165</t>
  </si>
  <si>
    <t>цветные металлы</t>
  </si>
  <si>
    <t>https://opi.dfo.kz/p/ru/DfoObjects/objects/teaser-view/14119956?OptionName=ExtraData</t>
  </si>
  <si>
    <t>https://opi.dfo.kz/p/ru/DfoObjects/objects/teaser-view/14119956?ElDossierTabId=AuditReports</t>
  </si>
  <si>
    <t>Филиал Компании "Jupiter Energy Pte. Ltd." (Юпитер Энерджи Пти. Лтд.) в Республике Казахстан</t>
  </si>
  <si>
    <t>080641001287</t>
  </si>
  <si>
    <t>ТОО "СП "Арман"</t>
  </si>
  <si>
    <t>940740000832</t>
  </si>
  <si>
    <t>https://opi.dfo.kz/p/ru/DfoObjects/objects/teaser-view/26023?OptionName=ExtraData</t>
  </si>
  <si>
    <t>https://opi.dfo.kz/p/ru/DfoObjects/objects/teaser-view/26023?ElDossierTabId=AuditReports</t>
  </si>
  <si>
    <t>АО "Жалтырбулак"</t>
  </si>
  <si>
    <t>080840012244</t>
  </si>
  <si>
    <t>https://opi.dfo.kz/p/ru/DfoObjects/objects/teaser-view/29859?OptionName=ExtraData</t>
  </si>
  <si>
    <t>https://opi.dfo.kz/p/ru/DfoObjects/objects/teaser-view/29859?ElDossierTabId=AuditReports</t>
  </si>
  <si>
    <t xml:space="preserve">ТОО "Эврика Олеум" </t>
  </si>
  <si>
    <t>131140010346</t>
  </si>
  <si>
    <t>https://eurekaoleum.kz/</t>
  </si>
  <si>
    <t>https://opi.dfo.kz/p/ru/DfoObjects/objects/teaser-view/18828883?ElDossierTabId=AuditReports</t>
  </si>
  <si>
    <t>ТОО "Потенциал Ойл"</t>
  </si>
  <si>
    <t>001240004478</t>
  </si>
  <si>
    <t>https://opi.dfo.kz/p/ru/DfoObjects/objects/teaser-view/30015?OptionName=ExtraData</t>
  </si>
  <si>
    <t>https://opi.dfo.kz/p/ru/DfoObjects/objects/teaser-view/30015?ElDossierTabId=AuditReports</t>
  </si>
  <si>
    <t>ТОО "Жалгизтобемунай"</t>
  </si>
  <si>
    <t>050340002312</t>
  </si>
  <si>
    <t>https://www.jtm.kz/</t>
  </si>
  <si>
    <t xml:space="preserve">ТОО"BNG Ltd" ("БиЭнДжи Лтд") </t>
  </si>
  <si>
    <t>040740004074</t>
  </si>
  <si>
    <t>https://opi.dfo.kz/p/ru/DfoObjects/objects/teaser-view/26183?flGlobalObjectId=31759&amp;OptionName=Contacts</t>
  </si>
  <si>
    <t>https://opi.dfo.kz/p/ru/DfoObjects/objects/teaser-view/26183?ElDossierTabId=AuditReports</t>
  </si>
  <si>
    <t>ТОО "Галаз и компания"</t>
  </si>
  <si>
    <t>051040000972</t>
  </si>
  <si>
    <t>https://opi.dfo.kz/p/ru/DfoObjects/objects/teaser-view/26182?OptionName=ExtraData</t>
  </si>
  <si>
    <t>https://opi.dfo.kz/p/ru/DfoObjects/objects/teaser-view/26182?ElDossierTabId=AuditReports</t>
  </si>
  <si>
    <t>ТОО "Saryarka Resources Capital"</t>
  </si>
  <si>
    <t>150440034068</t>
  </si>
  <si>
    <t>https://opi.dfo.kz/p/ru/DfoObjects/objects/teaser-view/18321934?OptionName=ExtraData</t>
  </si>
  <si>
    <t>https://opi.dfo.kz/p/ru/DfoObjects/objects/teaser-view/18321934?ElDossierTabId=AuditReports</t>
  </si>
  <si>
    <t>ТОО "Совместное предприятие "Хорасан-U (Хорасан-У)"</t>
  </si>
  <si>
    <t>140840003457</t>
  </si>
  <si>
    <t>https://www.kazatomprom.kz/ru/page/dochernie_i_zavisimie_kompanii</t>
  </si>
  <si>
    <t>https://opi.dfo.kz/p/ru/DfoObjects/objects/teaser-view/18315836?ElDossierTabId=AuditReports</t>
  </si>
  <si>
    <t>ТОО "Аман мунай"</t>
  </si>
  <si>
    <t>031040002162</t>
  </si>
  <si>
    <t>https://opi.dfo.kz/p/ru/DfoObjects/objects/teaser-view/26160?OptionName=ExtraData</t>
  </si>
  <si>
    <t>https://opi.dfo.kz/p/ru/DfoObjects/objects/teaser-view/26160?ElDossierTabId=AuditReports</t>
  </si>
  <si>
    <t>ТОО "Фирма Алмэкс Плюс"</t>
  </si>
  <si>
    <t>010740007053</t>
  </si>
  <si>
    <t>https://opi.dfo.kz/p/ru/DfoObjects/objects/teaser-view/16502479?OptionName=ExtraData</t>
  </si>
  <si>
    <t>https://opi.dfo.kz/p/ru/DfoObjects/objects/teaser-view/16502479?ElDossierTabId=AuditReports</t>
  </si>
  <si>
    <t>ТОО "Эмбаведьойл"</t>
  </si>
  <si>
    <t>910940000291</t>
  </si>
  <si>
    <t>https://opi.dfo.kz/p/ru/DfoObjects/objects/teaser-view/26106?RevisionId=0&amp;ReportNodeId=1&amp;PluginId=9b9be0e602084339b22ed1007a3c219b&amp;ReportId=8413</t>
  </si>
  <si>
    <t>https://opi.dfo.kz/p/ru/DfoObjects/objects/teaser-view/26106?ElDossierTabId=AuditReports</t>
  </si>
  <si>
    <t>ТОО фирма "Рапид"</t>
  </si>
  <si>
    <t>960240000025</t>
  </si>
  <si>
    <t>уголь</t>
  </si>
  <si>
    <t>https://statsnet.co/companies/kz/10272148</t>
  </si>
  <si>
    <t>ТОО "Сазанкурак"</t>
  </si>
  <si>
    <t>060340011026</t>
  </si>
  <si>
    <t>https://sazankurak.kz24.online/</t>
  </si>
  <si>
    <t>https://opi.dfo.kz/p/ru/DfoObjects/objects/teaser-view/30019?ElDossierTabId=AuditReports</t>
  </si>
  <si>
    <t>ТОО "Центргеолсъемка"</t>
  </si>
  <si>
    <t>050140011463</t>
  </si>
  <si>
    <t>Геологоразведка</t>
  </si>
  <si>
    <t>https://pro.mytenge.kz/company/050140011463</t>
  </si>
  <si>
    <t>АО "Региональный институт развития "Социально-предпринимательская корпорация "Жетісу"</t>
  </si>
  <si>
    <t>070640009334</t>
  </si>
  <si>
    <t>СПК</t>
  </si>
  <si>
    <t>Спк</t>
  </si>
  <si>
    <t>https://spk-jetisu.kz/corporation/%D0%BE-%D0%BD%D0%B0%D1%81/</t>
  </si>
  <si>
    <t>https://opi.dfo.kz/p/ru/DfoObjects/objects/teaser-view/26431?ElDossierTabId=AuditReports</t>
  </si>
  <si>
    <t>ТОО "Central Asia Mining Co"</t>
  </si>
  <si>
    <t>130640000384</t>
  </si>
  <si>
    <t>http://asiaminingco.asia.kz/</t>
  </si>
  <si>
    <t>https://opi.dfo.kz/p/ru/DfoObjects/objects/teaser-view/18547457?ElDossierTabId=AuditReports</t>
  </si>
  <si>
    <t>АО "Социально-предпринимательская корпорация "Ертіс"</t>
  </si>
  <si>
    <t>110640012780</t>
  </si>
  <si>
    <t>https://spkertis.kz/ru/</t>
  </si>
  <si>
    <t>https://opi.dfo.kz/p/ru/DfoObjects/objects/teaser-view/26429?ElDossierTabId=AuditReports</t>
  </si>
  <si>
    <t xml:space="preserve">ТОО "АП-Нафта оперейтинг" </t>
  </si>
  <si>
    <t>151140012039</t>
  </si>
  <si>
    <t>https://apno.kz/</t>
  </si>
  <si>
    <t>https://opi.dfo.kz/p/ru/DfoObjects/objects/teaser-view/18302317?ElDossierTabId=AuditReports</t>
  </si>
  <si>
    <t>ТОО "MONTERRA QASAQSTAN"</t>
  </si>
  <si>
    <t>150440022450</t>
  </si>
  <si>
    <t>https://ru.monterra-group.com/</t>
  </si>
  <si>
    <t>https://opi.dfo.kz/p/ru/DfoObjects/objects/teaser-view/18528274?ElDossierTabId=AuditReports</t>
  </si>
  <si>
    <t>ТОО "ЭКСПОИНЖИНИРИНГ"</t>
  </si>
  <si>
    <t>100340017025</t>
  </si>
  <si>
    <t>проектирование</t>
  </si>
  <si>
    <t>цветные металл</t>
  </si>
  <si>
    <t>http://expoengineering.kz/</t>
  </si>
  <si>
    <t>https://opi.dfo.kz/p/ru/DfoObjects/objects/teaser-view/5172623?ElDossierTabId=AuditReports</t>
  </si>
  <si>
    <t>ТОО "Кызылту"</t>
  </si>
  <si>
    <t>070340013351</t>
  </si>
  <si>
    <t>медный концентрат, молибден</t>
  </si>
  <si>
    <t>https://knu.kazatomprom.kz/ru/content/too-kyzyltu</t>
  </si>
  <si>
    <t>https://opi.dfo.kz/p/ru/DfoObjects/objects/teaser-view/25901?ElDossierTabId=AuditReports</t>
  </si>
  <si>
    <t>ТОО "Бапы Мэталс"</t>
  </si>
  <si>
    <t>140240031956</t>
  </si>
  <si>
    <t>Железные Руды</t>
  </si>
  <si>
    <t>https://opi.dfo.kz/p/ru/DfoObjects/objects/teaser-view/19207082?OptionName=ExtraData</t>
  </si>
  <si>
    <t>https://opi.dfo.kz/p/ru/DfoObjects/objects/teaser-view/19207082?ElDossierTabId=AuditReports</t>
  </si>
  <si>
    <t>ТОО "Аскер мунай"</t>
  </si>
  <si>
    <t>060640013221</t>
  </si>
  <si>
    <t>https://opi.dfo.kz/p/ru/DfoObjects/objects/teaser-view/599370?OptionName=ExtraData</t>
  </si>
  <si>
    <t>https://opi.dfo.kz/p/ru/DfoObjects/objects/teaser-view/599370?ElDossierTabId=AuditReports</t>
  </si>
  <si>
    <t xml:space="preserve">Филиал компании "Сайгак Казахстан Б.В." </t>
  </si>
  <si>
    <t>100941010888</t>
  </si>
  <si>
    <t>https://b2bhint.com/ru/company/kz/f-l-kompanii-sajgak-kazahstan-bv--100941010888</t>
  </si>
  <si>
    <t>ТОО "Совместное предприятие "Будёновское"</t>
  </si>
  <si>
    <t>161040005807</t>
  </si>
  <si>
    <t>https://opi.dfo.kz/p/ru/DfoObjects/objects/teaser-view/18757599?ElDossierTabId=AuditReports</t>
  </si>
  <si>
    <t>ТОО "Разрез "Кузнецкий"</t>
  </si>
  <si>
    <t>050440002910</t>
  </si>
  <si>
    <t>https://kuznetskiy.kz/ru/</t>
  </si>
  <si>
    <t>https://opi.dfo.kz/p/ru/DfoObjects/objects/teaser-view/25971?ElDossierTabId=AuditReports</t>
  </si>
  <si>
    <t>ТОО "Sunrise Energy Kazakhstan" (Санрайз Энерджи Казахстан)</t>
  </si>
  <si>
    <t>190940012964</t>
  </si>
  <si>
    <t>https://sunriseenergy.kz/</t>
  </si>
  <si>
    <t>АО "Социально-предпринимательская корпорация "Актобе"</t>
  </si>
  <si>
    <t>101140008468</t>
  </si>
  <si>
    <t>Марганец</t>
  </si>
  <si>
    <t>https://spk-aktobe.kz/</t>
  </si>
  <si>
    <t>https://opi.dfo.kz/p/ru/DfoObjects/objects/teaser-view/26434?ElDossierTabId=AuditReports</t>
  </si>
  <si>
    <t>АО "Социально-предпринимательская корпорация "Тобол"</t>
  </si>
  <si>
    <t>110140002676</t>
  </si>
  <si>
    <t>http://www.spk-tobol.kz/ru/</t>
  </si>
  <si>
    <t>https://opi.dfo.kz/p/ru/DfoObjects/objects/teaser-view/26435?ElDossierTabId=AuditReports</t>
  </si>
  <si>
    <t>ТОО "Тобеарал-Ойл"</t>
  </si>
  <si>
    <t>021140000247</t>
  </si>
  <si>
    <t>http://reestr.curs.kz/ru/branch/TOO_TOBEARAL_OYL_2965/</t>
  </si>
  <si>
    <t>ТОО "Геобайт - Инфо"</t>
  </si>
  <si>
    <t>991040003605</t>
  </si>
  <si>
    <t>ТПИ, ПВ</t>
  </si>
  <si>
    <t>https://geobyte.kz/</t>
  </si>
  <si>
    <t>АО "Социально-предпринимательская корпорация "Павлодар"</t>
  </si>
  <si>
    <t>110640006333</t>
  </si>
  <si>
    <t>https://spkpavlodar.kz/about-us/</t>
  </si>
  <si>
    <t>https://opi.dfo.kz/p/ru/DfoObjects/objects/teaser-view/30157?ElDossierTabId=AuditReports</t>
  </si>
  <si>
    <t>ТОО "KazCopper" ("КазКупер")</t>
  </si>
  <si>
    <t>061140012595</t>
  </si>
  <si>
    <t>https://opi.dfo.kz/p/ru/DfoObjects/objects/teaser-view/29975?OptionName=ExtraData</t>
  </si>
  <si>
    <t>https://opi.dfo.kz/p/ru/DfoObjects/objects/teaser-view/29975?ElDossierTabId=AuditReports</t>
  </si>
  <si>
    <t>Филиал «ИНПЕКС НОРТ КАСПИАН СИ, ЛТД.» в Республике Казахстан</t>
  </si>
  <si>
    <t>981141000608</t>
  </si>
  <si>
    <t>ТОО "Восточное рудоуправление"</t>
  </si>
  <si>
    <t>060340004816</t>
  </si>
  <si>
    <t>ТОО "Aktobe Steel Production"</t>
  </si>
  <si>
    <t>070540006267</t>
  </si>
  <si>
    <t>трубная продукция</t>
  </si>
  <si>
    <t>Железная руда</t>
  </si>
  <si>
    <t>https://opi.dfo.kz/p/ru/DfoObjects/objects/teaser-view/635971?OptionName=ExtraData</t>
  </si>
  <si>
    <t>https://opi.dfo.kz/p/ru/DfoObjects/objects/teaser-view/635971?ElDossierTabId=AuditReports</t>
  </si>
  <si>
    <t>ТОО "Global Mining Technology"</t>
  </si>
  <si>
    <t>160440019928</t>
  </si>
  <si>
    <t>https://opi.dfo.kz/p/ru/DfoObjects/objects/teaser-view/18547558?OptionName=ExtraData</t>
  </si>
  <si>
    <t>https://opi.dfo.kz/p/ru/DfoObjects/objects/teaser-view/18547558?ElDossierTabId=AuditReports</t>
  </si>
  <si>
    <t xml:space="preserve">ТОО "Курмангазы Петролеум" </t>
  </si>
  <si>
    <t>050940005230</t>
  </si>
  <si>
    <t xml:space="preserve">проиводство </t>
  </si>
  <si>
    <t>https://qsamruk.kz/company/too-kurmangazy-petroleum</t>
  </si>
  <si>
    <t>https://opi.dfo.kz/p/ru/DfoObjects/objects/teaser-view/26222?ElDossierTabId=AuditReports</t>
  </si>
  <si>
    <t>Филиал Компании "Шеврон Интернэшнл Петролеум Компани"</t>
  </si>
  <si>
    <t>980741001289</t>
  </si>
  <si>
    <t>ТОО "Светланд-Ойл"</t>
  </si>
  <si>
    <t>920640000072</t>
  </si>
  <si>
    <t>https://svetland-oil.kz/home/</t>
  </si>
  <si>
    <t>https://opi.dfo.kz/p/ru/DfoObjects/objects/teaser-view/26212?ElDossierTabId=AuditReports</t>
  </si>
  <si>
    <t xml:space="preserve">ТОО "Кызылординский малотоннажный нефтеперерабатывающий завод" </t>
  </si>
  <si>
    <t>001240005337</t>
  </si>
  <si>
    <t>http://mpd.kz/ru.html</t>
  </si>
  <si>
    <t>https://opi.dfo.kz/p/ru/DfoObjects/objects/teaser-view/19000932?ElDossierTabId=AuditReports</t>
  </si>
  <si>
    <t>ТОО "Жетысугеомайнинг"</t>
  </si>
  <si>
    <t>050640003669</t>
  </si>
  <si>
    <t>https://opi.dfo.kz/p/ru/DfoObjects/objects/teaser-view/29926?RevisionId=0&amp;ReportNodeId=2147483645&amp;PluginId=3edf0aba2bfd408b94e0392269ca7b14&amp;ReportId=60354699</t>
  </si>
  <si>
    <t>https://opi.dfo.kz/p/ru/DfoObjects/objects/teaser-view/29926?ElDossierTabId=AuditReports</t>
  </si>
  <si>
    <t>ТОО "Кул-Бас"</t>
  </si>
  <si>
    <t>011040001557</t>
  </si>
  <si>
    <t>https://opi.dfo.kz/p/ru/DfoObjects/objects/teaser-view/26113?OptionName=ExtraData</t>
  </si>
  <si>
    <t>https://opi.dfo.kz/p/ru/DfoObjects/objects/teaser-view/26113?ElDossierTabId=AuditReports</t>
  </si>
  <si>
    <t>АО "Социально-предпринимательская корпорация "Сарыарка"</t>
  </si>
  <si>
    <t>101040010783</t>
  </si>
  <si>
    <t>Молибден, медь</t>
  </si>
  <si>
    <t>https://www.spk-saryarka.kz/</t>
  </si>
  <si>
    <t>https://opi.dfo.kz/p/ru/DfoObjects/objects/teaser-view/29962?ElDossierTabId=AuditReports</t>
  </si>
  <si>
    <t>ТОО "ТИОЛАЙН"</t>
  </si>
  <si>
    <t>061240009599</t>
  </si>
  <si>
    <t>разработка лигнита</t>
  </si>
  <si>
    <t>Титан, Цирконий</t>
  </si>
  <si>
    <t>https://tioline.kz/</t>
  </si>
  <si>
    <t>https://opi.dfo.kz/p/ru/DfoObjects/objects/teaser-view/25960?ElDossierTabId=AuditReports</t>
  </si>
  <si>
    <t>АО "Tin One Mining" (Тин Уан Майнинг)</t>
  </si>
  <si>
    <t>070640008980</t>
  </si>
  <si>
    <t>услуги</t>
  </si>
  <si>
    <t>Олово</t>
  </si>
  <si>
    <t>https://www.tinone.kz/</t>
  </si>
  <si>
    <t>https://opi.dfo.kz/p/ru/DfoObjects/objects/teaser-view/25953?ElDossierTabId=AuditReports</t>
  </si>
  <si>
    <t>ТОО "Табынай"</t>
  </si>
  <si>
    <t>050240000799</t>
  </si>
  <si>
    <t>https://opi.dfo.kz/p/ru/DfoObjects/objects/teaser-view/26049?OptionName=ExtraData</t>
  </si>
  <si>
    <t>https://opi.dfo.kz/p/ru/DfoObjects/objects/teaser-view/26049?ElDossierTabId=AuditReports</t>
  </si>
  <si>
    <t>Казахстанский филиал компании "Нельсон Петролеум Бузачи Б.В."</t>
  </si>
  <si>
    <t>990341000901</t>
  </si>
  <si>
    <t>https://opi.dfo.kz/p/ru/DfoObjects/objects/teaser-view/18969188?OptionName=ExtraData</t>
  </si>
  <si>
    <t>https://opi.dfo.kz/p/ru/DfoObjects/objects/teaser-view/18969188?ElDossierTabId=AuditReports</t>
  </si>
  <si>
    <t>"Summit Atom Rare Earth Company" ТОО</t>
  </si>
  <si>
    <t>Редкоземельные металлыъ</t>
  </si>
  <si>
    <t>https://opi.dfo.kz/p/ru/DfoObjects/objects/teaser-view/19003704?OptionName=ExtraData</t>
  </si>
  <si>
    <t>ТОО Торгово-промышленная компания "БАС"</t>
  </si>
  <si>
    <t>010840001850</t>
  </si>
  <si>
    <t>добыча угля</t>
  </si>
  <si>
    <t>https://opi.dfo.kz/p/ru/DfoObjects/objects/teaser-view/25935?OptionName=ExtraData</t>
  </si>
  <si>
    <t>https://opi.dfo.kz/p/ru/DfoObjects/objects/teaser-view/25935?ElDossierTabId=AuditReports</t>
  </si>
  <si>
    <t>ТОО "Атыраумунай"</t>
  </si>
  <si>
    <t>051240006621</t>
  </si>
  <si>
    <t>https://opi.dfo.kz/p/ru/DfoObjects/objects/teaser-view/26248?OptionName=ExtraData</t>
  </si>
  <si>
    <t>https://opi.dfo.kz/p/ru/DfoObjects/objects/teaser-view/26248?ElDossierTabId=AuditReports</t>
  </si>
  <si>
    <t>АО "Социально-предпринимательская корпорация "Каспий"</t>
  </si>
  <si>
    <t>071040008357</t>
  </si>
  <si>
    <t>http://kaz.caspiy.kz/</t>
  </si>
  <si>
    <t>https://opi.dfo.kz/p/ru/DfoObjects/objects/teaser-view/26433?ElDossierTabId=AuditReports</t>
  </si>
  <si>
    <t>ТОО "Жетісу Вольфрамы"</t>
  </si>
  <si>
    <t>140740029902</t>
  </si>
  <si>
    <t>https://statsnet.co/companies/kz/40477682</t>
  </si>
  <si>
    <t xml:space="preserve">ТОО "Тепке" </t>
  </si>
  <si>
    <t>071140024759</t>
  </si>
  <si>
    <t>https://opi.dfo.kz/p/ru/DfoObjects/objects/teaser-view/18527411?OptionName=ExtraData</t>
  </si>
  <si>
    <t>https://opi.dfo.kz/p/ru/DfoObjects/objects/teaser-view/18527411?ElDossierTabId=AuditReports</t>
  </si>
  <si>
    <t>ТОО "Риддер-Полиметалл"</t>
  </si>
  <si>
    <t>150940014071</t>
  </si>
  <si>
    <t>Полиметаллические, медно-колчедановые руды</t>
  </si>
  <si>
    <t>https://r-pm.kz/</t>
  </si>
  <si>
    <t>https://opi.dfo.kz/p/ru/DfoObjects/objects/teaser-view/18780733?ElDossierTabId=AuditReports</t>
  </si>
  <si>
    <t>ТОО "Северный Катпар"</t>
  </si>
  <si>
    <t>040940001700</t>
  </si>
  <si>
    <t>Вольфрам, молибден</t>
  </si>
  <si>
    <t>https://tks.kz/subsidiaries/too-severnyj-katpar/</t>
  </si>
  <si>
    <t>https://opi.dfo.kz/p/ru/DfoObjects/objects/teaser-view/25987?ElDossierTabId=AuditReports</t>
  </si>
  <si>
    <t>ТОО "Арал Петролеум Кэпитал"</t>
  </si>
  <si>
    <t>040840005363</t>
  </si>
  <si>
    <t>https://aralpetroleum.kz/</t>
  </si>
  <si>
    <t>https://opi.dfo.kz/p/ru/DfoObjects/objects/teaser-view/26192?ElDossierTabId=AuditReports</t>
  </si>
  <si>
    <t>АО "Социально-предпринимательская корпорация "Тараз"</t>
  </si>
  <si>
    <t>100540016778</t>
  </si>
  <si>
    <t>https://spk-taraz.kz/</t>
  </si>
  <si>
    <t>https://opi.dfo.kz/p/ru/DfoObjects/objects/teaser-view/29900?ElDossierTabId=AuditReports</t>
  </si>
  <si>
    <t>ТОО "VERTEX HOLDING"</t>
  </si>
  <si>
    <t>041240005077</t>
  </si>
  <si>
    <t>https://www.emis.com/php/company-profile/KZ/Vertex_Holding_Too__Vertex_Holding_Too__ru_2608650.html#:~:text=Vertex%20Holding%2C%20Too%20(%D0%9A%D0%B0%D0%B7%D0%B0%D1%85%D1%81%D1%82%D0%B0%D0%BD)&amp;text=Vertex%20Holding%2C%20Too%20%D1%8D%D1%82%D0%BE%20%D0%BA%D0%BE%D0%BC%D0%BF%D0%B0%D0%BD%D0%B8%D1%8F,%2D%2040%20(2020)%20%D1%81%D0%BE%D1%82%D1%80%D1%83%D0%B4%D0%BD%D0%B8%D0%BA%D0%BE%D0%B2.</t>
  </si>
  <si>
    <t>https://opi.dfo.kz/p/ru/DfoObjects/objects/teaser-view/27240?ElDossierTabId=AuditReports</t>
  </si>
  <si>
    <t>ТОО "Орда Group"</t>
  </si>
  <si>
    <t>100640001882</t>
  </si>
  <si>
    <t>Добыча минерального сырья для химической промышленности и производства удобрений</t>
  </si>
  <si>
    <t>https://opi.dfo.kz/p/ru/DfoObjects/objects/teaser-view/14197017?OptionName=ExtraData</t>
  </si>
  <si>
    <t>https://opi.dfo.kz/p/ru/DfoObjects/objects/teaser-view/14197017?ElDossierTabId=AuditReports</t>
  </si>
  <si>
    <t>ТОО "Прикаспиан Петролеум Компани"</t>
  </si>
  <si>
    <t>980540002274</t>
  </si>
  <si>
    <t>https://opi.dfo.kz/p/ru/DfoObjects/objects/teaser-view/26204?OptionName=ExtraData</t>
  </si>
  <si>
    <t>https://opi.dfo.kz/p/ru/DfoObjects/objects/teaser-view/26204?ElDossierTabId=AuditReports</t>
  </si>
  <si>
    <t>ТОО "Комкон"</t>
  </si>
  <si>
    <t>971040000270</t>
  </si>
  <si>
    <t>https://opi.dfo.kz/p/ru/DfoObjects/objects/teaser-view/25958?OptionName=ExtraData</t>
  </si>
  <si>
    <t>https://opi.dfo.kz/p/ru/DfoObjects/objects/teaser-view/25958?ElDossierTabId=AuditReports</t>
  </si>
  <si>
    <t>ТОО "Кен-Ай-Ойл-Кызылорда"</t>
  </si>
  <si>
    <t>020840003571</t>
  </si>
  <si>
    <t>ТОО "Фирма "Мадина"</t>
  </si>
  <si>
    <t>991140000179</t>
  </si>
  <si>
    <t>https://opi.dfo.kz/p/ru/DfoObjects/objects/teaser-view/26053?OptionName=ExtraData</t>
  </si>
  <si>
    <t>https://opi.dfo.kz/p/ru/DfoObjects/objects/teaser-view/26053?ElDossierTabId=AuditReports</t>
  </si>
  <si>
    <t>АО "Социально- предпринимательская корпорация" "Aqjaiyq"</t>
  </si>
  <si>
    <t>101140007330</t>
  </si>
  <si>
    <t>https://aqjaiyq-spk.kz/ru/</t>
  </si>
  <si>
    <t>https://opi.dfo.kz/p/ru/DfoObjects/objects/teaser-view/29964?ElDossierTabId=AuditReports</t>
  </si>
  <si>
    <t>ТОО "Консолидированная Строительная Горнорудная Компания"</t>
  </si>
  <si>
    <t>120640017812</t>
  </si>
  <si>
    <t>Медная руда</t>
  </si>
  <si>
    <t>https://opi.dfo.kz/p/ru/DfoObjects/objects/teaser-view/14109477?OptionName=ExtraData</t>
  </si>
  <si>
    <t>https://opi.dfo.kz/p/ru/DfoObjects/objects/teaser-view/14109477?ElDossierTabId=AuditReports</t>
  </si>
  <si>
    <t>ТОО «Ақтау-Транзит»</t>
  </si>
  <si>
    <t>000740003881</t>
  </si>
  <si>
    <t>https://opi.dfo.kz/p/ru/DfoObjects/objects/teaser-view/26069?OptionName=ExtraData</t>
  </si>
  <si>
    <t>https://opi.dfo.kz/p/ru/DfoObjects/objects/teaser-view/26069?ElDossierTabId=AuditReports</t>
  </si>
  <si>
    <t>ТОО "Лайнс Джамп"</t>
  </si>
  <si>
    <t>911240000099</t>
  </si>
  <si>
    <t>https://opi.dfo.kz/p/ru/DfoObjects/objects/teaser-view/25893?OptionName=ExtraData</t>
  </si>
  <si>
    <t>https://opi.dfo.kz/p/ru/DfoObjects/objects/teaser-view/25893?ElDossierTabId=AuditReports</t>
  </si>
  <si>
    <t>Филиал фирмы «Shell Kazakhstan Development BV» - «Шелл Казахстан Девелопмент БВ» в Республике Казахстан</t>
  </si>
  <si>
    <t>971241001846</t>
  </si>
  <si>
    <t>https://www.shell.com.kz/ru_kz/about-us/contact-us.html</t>
  </si>
  <si>
    <t>ТОО "ФИРМА "БАЛАУСА"</t>
  </si>
  <si>
    <t>961040001237</t>
  </si>
  <si>
    <t>Ванадий</t>
  </si>
  <si>
    <t>https://opi.dfo.kz/p/ru/DfoObjects/objects/teaser-view/25949?OptionName=ExtraData</t>
  </si>
  <si>
    <t>https://opi.dfo.kz/p/ru/DfoObjects/objects/teaser-view/25949?ElDossierTabId=AuditReports</t>
  </si>
  <si>
    <t>ТОО "КАЗНИКЕЛЬ"</t>
  </si>
  <si>
    <t>040340010926</t>
  </si>
  <si>
    <t>Никель</t>
  </si>
  <si>
    <t>https://www.kaznickel.kz/</t>
  </si>
  <si>
    <t>https://opi.dfo.kz/p/ru/DfoObjects/objects/teaser-view/26260?ElDossierTabId=AuditReports</t>
  </si>
  <si>
    <t>ТОО "Адайкольский редмет"</t>
  </si>
  <si>
    <t>160540012092</t>
  </si>
  <si>
    <t>Цветные и редкие металлы</t>
  </si>
  <si>
    <t>https://opi.dfo.kz/p/ru/DfoObjects/objects/teaser-view/18529078?OptionName=ExtraData</t>
  </si>
  <si>
    <t>https://opi.dfo.kz/p/ru/DfoObjects/objects/teaser-view/18529078?ElDossierTabId=AuditReports</t>
  </si>
  <si>
    <t>ТОО "Мунайлы мекен"</t>
  </si>
  <si>
    <t>050740002991</t>
  </si>
  <si>
    <t>https://opi.dfo.kz/p/ru/DfoObjects/objects/teaser-view/30007?OptionName=ExtraData</t>
  </si>
  <si>
    <t>https://opi.dfo.kz/p/ru/DfoObjects/objects/teaser-view/30007?ElDossierTabId=AuditReports</t>
  </si>
  <si>
    <t>ТОО "QAZAQ GRANIT"</t>
  </si>
  <si>
    <t>130540021690</t>
  </si>
  <si>
    <t>Гранит, олово, литий, фольфрам</t>
  </si>
  <si>
    <t>https://qazaq-granit.satu.kz/</t>
  </si>
  <si>
    <t>https://opi.dfo.kz/p/ru/DfoObjects/objects/teaser-view/19221053?ElDossierTabId=AuditReports</t>
  </si>
  <si>
    <t>ТОО "QAZ GOLD MINERALS"</t>
  </si>
  <si>
    <t>200140015776</t>
  </si>
  <si>
    <t>https://opi.dfo.kz/p/ru/DfoObjects/objects/teaser-view/18316920?OptionName=ExtraData</t>
  </si>
  <si>
    <t>https://opi.dfo.kz/p/ru/DfoObjects/objects/teaser-view/18316920?ElDossierTabId=AuditReports</t>
  </si>
  <si>
    <t>ТОО "ШҰҒЫЛА GOLD"</t>
  </si>
  <si>
    <t>131140014636</t>
  </si>
  <si>
    <t>драг металлы</t>
  </si>
  <si>
    <t>https://opi.dfo.kz/p/ru/DfoObjects/objects/teaser-view/18165704?OptionName=ExtraData</t>
  </si>
  <si>
    <t>https://opi.dfo.kz/p/ru/DfoObjects/objects/teaser-view/18165704?ElDossierTabId=AuditReports</t>
  </si>
  <si>
    <t>ТОО "Mangistau Neftedobicha"</t>
  </si>
  <si>
    <t>190740034764</t>
  </si>
  <si>
    <t>https://statsnet.co/companies/kz/18024356?__cf_chl_jschl_tk__=7fdacd5b73d9586f25a3db7deec3845f896ac424-1587038562-0-AWtLdFDHOnJap-t6WTtWP6bcJb8mScNPoAVrMe-jOKfmWEFFr4x-OM1QGqESY1p5urlEYFnJ9JBeUNlX3Tk_jmJa1Eutm-1OMVY-yI8z3BsvJKDp-5SHCH_W-EEBq0Y-SI4xKyS3mIbX8lZ85s5v9MJcRBZ_BhEujgD74HMDh1tSrSfS3QkKq5cacBXpSqfKFbSIZ-ZxB6d-t6tT6XQs8ihwNiit7cC5b9MSUJp6Y1qbg2WdxzUmdzEDxmrEu6eXzRbj3-T05n13Kz8dXzUyq-gtYAUst-8AKxhkhqPgeyAN</t>
  </si>
  <si>
    <t>ТОО "Varsa Mining (Варса Майнинг)"</t>
  </si>
  <si>
    <t>150440014450</t>
  </si>
  <si>
    <t>https://opi.dfo.kz/p/ru/DfoObjects/objects/teaser-view/19004704?OptionName=ExtraData</t>
  </si>
  <si>
    <t>https://opi.dfo.kz/p/ru/DfoObjects/objects/teaser-view/19004704?ElDossierTabId=AuditReports</t>
  </si>
  <si>
    <t>ТОО "Oil reloading corp"</t>
  </si>
  <si>
    <t>110540018776</t>
  </si>
  <si>
    <t>https://opi.dfo.kz/p/ru/DfoObjects/objects/teaser-view/18323748?OptionName=ExtraData</t>
  </si>
  <si>
    <t>https://opi.dfo.kz/p/ru/DfoObjects/objects/teaser-view/18323748?ElDossierTabId=AuditReports</t>
  </si>
  <si>
    <t>ТОО "Globmine"</t>
  </si>
  <si>
    <t>171040024766</t>
  </si>
  <si>
    <t>Услуги</t>
  </si>
  <si>
    <t>https://statsnet.co/companies/kz/31056965</t>
  </si>
  <si>
    <t>ТОО "Эдванс Майнинг Технолоджи"</t>
  </si>
  <si>
    <t>140840008943</t>
  </si>
  <si>
    <t>https://opi.dfo.kz/p/ru/DfoObjects/objects/teaser-view/18537461?OptionName=ExtraData</t>
  </si>
  <si>
    <t>https://opi.dfo.kz/p/ru/DfoObjects/objects/teaser-view/18537461?ElDossierTabId=AuditReports</t>
  </si>
  <si>
    <t>ТОО "Geotek"</t>
  </si>
  <si>
    <t>110240006503</t>
  </si>
  <si>
    <t>http://geotekllp.kz/</t>
  </si>
  <si>
    <t>АО "Горнорудная компания "SatKomir" (СатКомир)</t>
  </si>
  <si>
    <t>030840008029</t>
  </si>
  <si>
    <t>https://sat-komir.kz/</t>
  </si>
  <si>
    <t>https://opi.dfo.kz/p/ru/DfoObjects/objects/teaser-view/29920?ElDossierTabId=AuditReports</t>
  </si>
  <si>
    <t>ТОО "СТС-1"</t>
  </si>
  <si>
    <t>180140014414</t>
  </si>
  <si>
    <t>Каменный уголь</t>
  </si>
  <si>
    <t>https://opi.dfo.kz/p/ru/DfoObjects/objects/teaser-view/18978690?OptionName=ExtraData</t>
  </si>
  <si>
    <t>https://opi.dfo.kz/p/ru/DfoObjects/objects/teaser-view/18978690?ElDossierTabId=AuditReports</t>
  </si>
  <si>
    <t>ТОО "Nouvelle Mining" (Нувэль Майнинг)"</t>
  </si>
  <si>
    <t>160440004008</t>
  </si>
  <si>
    <t>https://opi.dfo.kz/p/ru/DfoObjects/objects/teaser-view/19004701?OptionName=ExtraData</t>
  </si>
  <si>
    <t>https://opi.dfo.kz/p/ru/DfoObjects/objects/teaser-view/19004701?ElDossierTabId=AuditReports</t>
  </si>
  <si>
    <t>ТОО "Caspian Oil Services Management Incorporation Kazakhstan"</t>
  </si>
  <si>
    <t>061040002792</t>
  </si>
  <si>
    <t>http://cosm-inc.kz/ru/</t>
  </si>
  <si>
    <t>ТОО "Инвестиционно-промышленная компания "Orient Gold" ("Инвестиционно-промышленная компания "Ориент Голд")</t>
  </si>
  <si>
    <t>061240021270</t>
  </si>
  <si>
    <t>https://opi.dfo.kz/p/ru/DfoObjects/objects/teaser-view/29980?OptionName=ExtraData</t>
  </si>
  <si>
    <t>https://opi.dfo.kz/p/ru/DfoObjects/objects/teaser-view/29980?ElDossierTabId=AuditReports</t>
  </si>
  <si>
    <t>АО "Социально-предпринимательская корпорация "KOKSHE"</t>
  </si>
  <si>
    <t>101040009006</t>
  </si>
  <si>
    <t>https://www.spkkokshe.kz/</t>
  </si>
  <si>
    <t>https://opi.dfo.kz/p/ru/DfoObjects/objects/teaser-view/29954?ElDossierTabId=AuditReports</t>
  </si>
  <si>
    <t xml:space="preserve">АО "North Caspian Petroleum" (Норт каспиан Петролеум) </t>
  </si>
  <si>
    <t>071240019290</t>
  </si>
  <si>
    <t>https://opi.dfo.kz/p/ru/DfoObjects/objects/teaser-view/29717?OptionName=ExtraData</t>
  </si>
  <si>
    <t>https://opi.dfo.kz/p/ru/DfoObjects/objects/teaser-view/29717?ElDossierTabId=AuditReports</t>
  </si>
  <si>
    <t>Акционерное общество "North Caspian Petroleum" (Норт каспиан Петролеум)</t>
  </si>
  <si>
    <t>ТОО "Sherubai Komir"</t>
  </si>
  <si>
    <t>140240006231</t>
  </si>
  <si>
    <t>https://sherubai-komir.business.site/</t>
  </si>
  <si>
    <t>https://opi.dfo.kz/p/ru/DfoObjects/objects/teaser-view/18323745?OptionName=ExtraData</t>
  </si>
  <si>
    <t>Филиал "ЛУКОЙЛ Оверсиз Карачаганак Б.В."</t>
  </si>
  <si>
    <t>010541004364</t>
  </si>
  <si>
    <t>https://opi.dfo.kz/p/ru/DfoObjects/objects/teaser-view/19695607?OptionName=ExtraData</t>
  </si>
  <si>
    <t>ТОО "Сары-Арка Жолдары"</t>
  </si>
  <si>
    <t>070340011553</t>
  </si>
  <si>
    <t>строительство дорог и автомагистралей</t>
  </si>
  <si>
    <t>https://fa-fa.kz/company_info/?bin=070340011553</t>
  </si>
  <si>
    <t>ТОО "СТРОЙСЕРВИС"</t>
  </si>
  <si>
    <t>940740001573</t>
  </si>
  <si>
    <t>строительство</t>
  </si>
  <si>
    <t>https://opi.dfo.kz/p/ru/DfoObjects/objects/teaser-view/30265?OptionName=ExtraData</t>
  </si>
  <si>
    <t>https://opi.dfo.kz/p/ru/DfoObjects/objects/teaser-view/30265?ElDossierTabId=AuditReports</t>
  </si>
  <si>
    <t>ТОО "Горно-рудная компания "Коксу"</t>
  </si>
  <si>
    <t>020540000605</t>
  </si>
  <si>
    <t>Шунгит</t>
  </si>
  <si>
    <t>http://koksu.kz/</t>
  </si>
  <si>
    <t>https://opi.dfo.kz/p/ru/DfoObjects/objects/teaser-view/26296?ElDossierTabId=AuditReports</t>
  </si>
  <si>
    <t>АО "Марганец Жайрема"</t>
  </si>
  <si>
    <t>181040037452</t>
  </si>
  <si>
    <t>Цветные металлы</t>
  </si>
  <si>
    <t>https://fin-plan.org/lk/obligations/company_kz/marganec_zhairema_joint_stock_company/</t>
  </si>
  <si>
    <t>https://opi.dfo.kz/p/ru/DfoObjects/objects/teaser-view/18836687?ElDossierTabId=AuditReports</t>
  </si>
  <si>
    <t>Филиал «Би Джи Карачаганак Лимитед (г.Аксай)»</t>
  </si>
  <si>
    <t>020941003629</t>
  </si>
  <si>
    <t>Газ</t>
  </si>
  <si>
    <t>Филиал "Би Джи Карачаганак Лимитед (г.Аксай)"</t>
  </si>
  <si>
    <t>https://statsnet.co/companies/kz/59682277</t>
  </si>
  <si>
    <t>ТОО "Green production"</t>
  </si>
  <si>
    <t>190440012094</t>
  </si>
  <si>
    <t>https://statsnet.co/companies/kz/48722186</t>
  </si>
  <si>
    <t>ТОО "Кобланды"</t>
  </si>
  <si>
    <t>060540007302</t>
  </si>
  <si>
    <t>https://opi.dfo.kz/p/ru/DfoObjects/objects/teaser-view/796651?OptionName=ExtraData</t>
  </si>
  <si>
    <t>https://opi.dfo.kz/p/ru/DfoObjects/objects/teaser-view/796651?ElDossierTabId=AuditReports</t>
  </si>
  <si>
    <t>АО "Социально-предпринимательская корпорация "Туркестан"</t>
  </si>
  <si>
    <t>110740015540</t>
  </si>
  <si>
    <t>https://turkistaninvest.com/site/about/spk</t>
  </si>
  <si>
    <t>https://opi.dfo.kz/p/ru/DfoObjects/objects/teaser-view/30223?ElDossierTabId=AuditReports</t>
  </si>
  <si>
    <t>ТОО "Фэлкон Ойл Энд Гэс ЛТД"</t>
  </si>
  <si>
    <t>000940000676</t>
  </si>
  <si>
    <t>https://opi.dfo.kz/p/ru/DfoObjects/objects/teaser-view/26073?OptionName=ExtraData</t>
  </si>
  <si>
    <t>https://opi.dfo.kz/p/ru/DfoObjects/objects/teaser-view/26073?ElDossierTabId=AuditReports</t>
  </si>
  <si>
    <t>ТОО "Құлан-Көмір"</t>
  </si>
  <si>
    <t>060840006761</t>
  </si>
  <si>
    <t>https://opi.dfo.kz/p/ru/DfoObjects/objects/teaser-view/26014?OptionName=ExtraData</t>
  </si>
  <si>
    <t>https://opi.dfo.kz/p/ru/DfoObjects/objects/teaser-view/26014?ElDossierTabId=AuditReports</t>
  </si>
  <si>
    <t>ТОО "Sozak oil and Gas"</t>
  </si>
  <si>
    <t>010740001351</t>
  </si>
  <si>
    <t>https://opi.dfo.kz/p/ru/DfoObjects/objects/teaser-view/26130?OptionName=ExtraData</t>
  </si>
  <si>
    <t>https://opi.dfo.kz/p/ru/DfoObjects/objects/teaser-view/26130?ElDossierTabId=AuditReports</t>
  </si>
  <si>
    <t>АО "Социально-предпринимательская корпорация "Байконыр (Байконур)"</t>
  </si>
  <si>
    <t>110140002973</t>
  </si>
  <si>
    <t>https://www.spk-baikonur.kz/</t>
  </si>
  <si>
    <t>https://opi.dfo.kz/p/ru/DfoObjects/objects/teaser-view/30048?ElDossierTabId=AuditReports</t>
  </si>
  <si>
    <t>ТОО "СП Жетымшокы"</t>
  </si>
  <si>
    <t>100340005399</t>
  </si>
  <si>
    <t>разведка</t>
  </si>
  <si>
    <t>https://opi.dfo.kz/p/ru/DfoObjects/objects/teaser-view/319470?OptionName=ExtraData</t>
  </si>
  <si>
    <t>https://opi.dfo.kz/p/ru/DfoObjects/objects/teaser-view/319470?ElDossierTabId=AuditReports</t>
  </si>
  <si>
    <t>ТОО "Madot Oil"</t>
  </si>
  <si>
    <t>161240022071</t>
  </si>
  <si>
    <t>https://opi.dfo.kz/p/ru/DfoObjects/objects/teaser-view/18769638?OptionName=ExtraData</t>
  </si>
  <si>
    <t>https://opi.dfo.kz/p/ru/DfoObjects/objects/teaser-view/18769638?ElDossierTabId=AuditReports</t>
  </si>
  <si>
    <t>ТОО "TSK Exploration and Mining" (ТСК Эксплорэйшн энд Майнинг)</t>
  </si>
  <si>
    <t>170440002201</t>
  </si>
  <si>
    <t>торговля</t>
  </si>
  <si>
    <t>Медь, золото, серебро</t>
  </si>
  <si>
    <t>https://opi.dfo.kz/p/ru/DfoObjects/objects/teaser-view/18996284?OptionName=ExtraData</t>
  </si>
  <si>
    <t>https://opi.dfo.kz/p/ru/DfoObjects/objects/teaser-view/18996284?ElDossierTabId=AuditReports</t>
  </si>
  <si>
    <t>ТОО "Есiл-Mining"</t>
  </si>
  <si>
    <t>111140017210</t>
  </si>
  <si>
    <t>титан, магний,вольфрам, молибден</t>
  </si>
  <si>
    <t>https://opi.dfo.kz/p/ru/DfoObjects/objects/teaser-view/18315494?OptionName=ExtraData</t>
  </si>
  <si>
    <t>https://opi.dfo.kz/p/ru/DfoObjects/objects/teaser-view/18315494?ElDossierTabId=AuditReports</t>
  </si>
  <si>
    <t>АО "ШАЙМЕРДЕН"</t>
  </si>
  <si>
    <t>970440001191</t>
  </si>
  <si>
    <t>https://opi.dfo.kz/p/ru/DfoObjects/objects/teaser-view/25933?OptionName=ExtraData</t>
  </si>
  <si>
    <t>https://opi.dfo.kz/p/ru/DfoObjects/objects/teaser-view/25933?ElDossierTabId=AuditReports</t>
  </si>
  <si>
    <t>ТОО "АСЕМ ТАС-Н"</t>
  </si>
  <si>
    <t>051040009143</t>
  </si>
  <si>
    <t>https://opi.dfo.kz/p/ru/DfoObjects/objects/teaser-view/30156?OptionName=ExtraData</t>
  </si>
  <si>
    <t>https://opi.dfo.kz/p/ru/DfoObjects/objects/teaser-view/30156?ElDossierTabId=AuditReports</t>
  </si>
  <si>
    <t>ТОО "Горно-рудная компания "Manka""</t>
  </si>
  <si>
    <t>131240013909</t>
  </si>
  <si>
    <t>https://opi.dfo.kz/p/ru/DfoObjects/objects/teaser-view/18165503?OptionName=ExtraData</t>
  </si>
  <si>
    <t>https://opi.dfo.kz/p/ru/DfoObjects/objects/teaser-view/18165503?ElDossierTabId=AuditReports</t>
  </si>
  <si>
    <t>ТОО "Металлтерминалсервис"</t>
  </si>
  <si>
    <t>960340001473</t>
  </si>
  <si>
    <t>железная руда</t>
  </si>
  <si>
    <t>https://opi.dfo.kz/p/ru/DfoObjects/objects/teaser-view/26299?OptionName=ExtraData</t>
  </si>
  <si>
    <t>https://opi.dfo.kz/p/ru/DfoObjects/objects/teaser-view/26299?ElDossierTabId=AuditReports</t>
  </si>
  <si>
    <t>ТОО "Эмбамунай"</t>
  </si>
  <si>
    <t>990140005305</t>
  </si>
  <si>
    <t>https://opi.dfo.kz/p/ru/DfoObjects/objects/teaser-view/25969?OptionName=ExtraData</t>
  </si>
  <si>
    <t>https://opi.dfo.kz/p/ru/DfoObjects/objects/teaser-view/25969?ElDossierTabId=AuditReports</t>
  </si>
  <si>
    <t>ТОО "Adelya Gold"</t>
  </si>
  <si>
    <t>130740006416</t>
  </si>
  <si>
    <t>https://opi.dfo.kz/p/ru/DfoObjects/objects/teaser-view/18165316?OptionName=ExtraData</t>
  </si>
  <si>
    <t>https://opi.dfo.kz/p/ru/DfoObjects/objects/teaser-view/18165316?ElDossierTabId=AuditReports</t>
  </si>
  <si>
    <t>ТОО "Гео Макс"</t>
  </si>
  <si>
    <t>191040013992</t>
  </si>
  <si>
    <t>Марганцевые руды</t>
  </si>
  <si>
    <t>https://geo-max.kz/</t>
  </si>
  <si>
    <t>https://opi.dfo.kz/p/ru/DfoObjects/objects/teaser-view/19312756?OptionName=ExtraData</t>
  </si>
  <si>
    <t>ТОО "Мангышлак Мунай"</t>
  </si>
  <si>
    <t>031040006125</t>
  </si>
  <si>
    <t>https://opi.dfo.kz/p/ru/DfoObjects/objects/teaser-view/29895?OptionName=ExtraData</t>
  </si>
  <si>
    <t>https://opi.dfo.kz/p/ru/DfoObjects/objects/teaser-view/29895?ElDossierTabId=AuditReports</t>
  </si>
  <si>
    <t>ТОО "КАСКАД-Н"</t>
  </si>
  <si>
    <t>050140003670</t>
  </si>
  <si>
    <t>https://opi.dfo.kz/p/ru/DfoObjects/objects/teaser-view/25996?OptionName=ExtraData</t>
  </si>
  <si>
    <t>https://opi.dfo.kz/p/ru/DfoObjects/objects/teaser-view/25996?ElDossierTabId=AuditReports</t>
  </si>
  <si>
    <t>ТОО "Атыгай Голд Майнинг"</t>
  </si>
  <si>
    <t>131040006314</t>
  </si>
  <si>
    <t>https://www.atgm.kz/</t>
  </si>
  <si>
    <t>https://opi.dfo.kz/p/ru/DfoObjects/objects/teaser-view/18165657?ElDossierTabId=AuditReports</t>
  </si>
  <si>
    <t>ТОО Металлургический комбинат "Kaz Silicon"</t>
  </si>
  <si>
    <t>060140001150</t>
  </si>
  <si>
    <t xml:space="preserve">производство </t>
  </si>
  <si>
    <t>кремний</t>
  </si>
  <si>
    <t>https://kazsilicon.com/</t>
  </si>
  <si>
    <t>https://opi.dfo.kz/p/ru/DfoObjects/objects/teaser-view/19675882?ElDossierTabId=AuditReports</t>
  </si>
  <si>
    <t>ТОО "Кайнама Комир"</t>
  </si>
  <si>
    <t>140440010049</t>
  </si>
  <si>
    <t>https://opi.dfo.kz/p/ru/DfoObjects/objects/teaser-view/18991304?flGlobalObjectId=79639&amp;OptionName=Contacts</t>
  </si>
  <si>
    <t>https://opi.dfo.kz/p/ru/DfoObjects/objects/teaser-view/18991304?ElDossierTabId=AuditReports</t>
  </si>
  <si>
    <t>ТОО "Аулие Голд Майнинг"</t>
  </si>
  <si>
    <t>130640013504</t>
  </si>
  <si>
    <t>https://opi.dfo.kz/p/ru/DfoObjects/objects/teaser-view/18164907?OptionName=ExtraData</t>
  </si>
  <si>
    <t>https://opi.dfo.kz/p/ru/DfoObjects/objects/teaser-view/18164907?ElDossierTabId=AuditReports</t>
  </si>
  <si>
    <t>ТОО "AvantEx"</t>
  </si>
  <si>
    <t>150940014993</t>
  </si>
  <si>
    <t>https://avantex.kz/</t>
  </si>
  <si>
    <t>ТОО "Сокур Комир"</t>
  </si>
  <si>
    <t>160940004333</t>
  </si>
  <si>
    <t>лигнит</t>
  </si>
  <si>
    <t>https://opi.dfo.kz/p/ru/DfoObjects/objects/teaser-view/18540252?OptionName=ExtraData</t>
  </si>
  <si>
    <t>https://opi.dfo.kz/p/ru/DfoObjects/objects/teaser-view/18540252?ElDossierTabId=AuditReports</t>
  </si>
  <si>
    <t>ТОО "Quazar Energy" (Квазар Энерджи)</t>
  </si>
  <si>
    <t>080240017085</t>
  </si>
  <si>
    <t>https://opi.dfo.kz/p/ru/DfoObjects/objects/teaser-view/19675003?ElDossierTabId=AuditReports</t>
  </si>
  <si>
    <t>ТОО "Тарутинское"</t>
  </si>
  <si>
    <t>081240010040</t>
  </si>
  <si>
    <t>https://opi.dfo.kz/p/ru/DfoObjects/objects/teaser-view/318157?OptionName=ExtraData</t>
  </si>
  <si>
    <t>https://opi.dfo.kz/p/ru/DfoObjects/objects/teaser-view/318157?ElDossierTabId=AuditReports</t>
  </si>
  <si>
    <t>ТОО "LAM 2030"</t>
  </si>
  <si>
    <t>140340003944</t>
  </si>
  <si>
    <t>https://opi.dfo.kz/p/ru/DfoObjects/objects/teaser-view/19000118?OptionName=ExtraData</t>
  </si>
  <si>
    <t>https://opi.dfo.kz/p/ru/DfoObjects/objects/teaser-view/19000118?ElDossierTabId=AuditReports</t>
  </si>
  <si>
    <t>ТОО "Copper KZ-CA"</t>
  </si>
  <si>
    <t>100240023879</t>
  </si>
  <si>
    <t>https://opi.dfo.kz/p/ru/DfoObjects/objects/teaser-view/5562177?OptionName=ExtraData</t>
  </si>
  <si>
    <t>https://opi.dfo.kz/p/ru/DfoObjects/objects/teaser-view/5562177?ElDossierTabId=AuditReports</t>
  </si>
  <si>
    <t>ТОО "Карагандинский завод комплексных сплавов"</t>
  </si>
  <si>
    <t>111240012243</t>
  </si>
  <si>
    <t>ферросиликоалюминий</t>
  </si>
  <si>
    <t>https://karaganda.cataloxy-kz.ru/firms/karagandinskiy-zavod-kompleksnyh-splavov.1707596_c.htm</t>
  </si>
  <si>
    <t>ТОО "Adelya Mining"</t>
  </si>
  <si>
    <t>120540003274</t>
  </si>
  <si>
    <t>https://opi.dfo.kz/p/ru/DfoObjects/objects/teaser-view/14102405?OptionName=ExtraData</t>
  </si>
  <si>
    <t>https://opi.dfo.kz/p/ru/DfoObjects/objects/teaser-view/14102405?ElDossierTabId=AuditReports</t>
  </si>
  <si>
    <t>ТОО "ТОЛАГАЙ-КЕН"</t>
  </si>
  <si>
    <t>150340000307</t>
  </si>
  <si>
    <t>Драг Металлы</t>
  </si>
  <si>
    <t>филиал "Каспий Меруерты Оперейтинг Компани Б.В."</t>
  </si>
  <si>
    <t>070441004212</t>
  </si>
  <si>
    <t>https://monitoring-esg.ru/esg-analitika/analitika-po-kompaniyam/filial-kaspij-meruerty-operejting-kompani-b-v/</t>
  </si>
  <si>
    <t>Частная компания West Gold Mining Limited</t>
  </si>
  <si>
    <t>190140900097</t>
  </si>
  <si>
    <t>ТОО "Гюрал"</t>
  </si>
  <si>
    <t>911040000031</t>
  </si>
  <si>
    <t>https://opi.dfo.kz/p/ru/DfoObjects/objects/teaser-view/25892?OptionName=ExtraData</t>
  </si>
  <si>
    <t>https://opi.dfo.kz/p/ru/DfoObjects/objects/teaser-view/25892?ElDossierTabId=AuditReports</t>
  </si>
  <si>
    <t>ТОО "Кен Тобе"</t>
  </si>
  <si>
    <t>021040000382</t>
  </si>
  <si>
    <t>https://opi.dfo.kz/p/ru/DfoObjects/objects/teaser-view/25967?OptionName=ExtraData</t>
  </si>
  <si>
    <t>https://opi.dfo.kz/p/ru/DfoObjects/objects/teaser-view/25967?ElDossierTabId=AuditReports</t>
  </si>
  <si>
    <t>ТОО "Акжарык Комир"</t>
  </si>
  <si>
    <t>160840022724</t>
  </si>
  <si>
    <t>https://opi.dfo.kz/p/ru/DfoObjects/objects/teaser-view/18540243?OptionName=ExtraData</t>
  </si>
  <si>
    <t>https://opi.dfo.kz/p/ru/DfoObjects/objects/teaser-view/18540243?ElDossierTabId=AuditReports</t>
  </si>
  <si>
    <t>ТОО "Есіл-марганец"</t>
  </si>
  <si>
    <t>111140017230</t>
  </si>
  <si>
    <t>https://opi.dfo.kz/p/ru/DfoObjects/objects/teaser-view/18538091?OptionName=ExtraData</t>
  </si>
  <si>
    <t>https://opi.dfo.kz/p/ru/DfoObjects/objects/teaser-view/18538091?ElDossierTabId=AuditReports</t>
  </si>
  <si>
    <t>ТОО "ОралЭлектроСервис"</t>
  </si>
  <si>
    <t>060640003849</t>
  </si>
  <si>
    <t>https://opi.dfo.kz/p/ru/DfoObjects/objects/teaser-view/29973?OptionName=ExtraData</t>
  </si>
  <si>
    <t>ТОО "ИПЦ Мунай"</t>
  </si>
  <si>
    <t>020440001243</t>
  </si>
  <si>
    <t>https://opi.dfo.kz/p/ru/DfoObjects/objects/teaser-view/29676?OptionName=ExtraData</t>
  </si>
  <si>
    <t>https://opi.dfo.kz/p/ru/DfoObjects/objects/teaser-view/29676?ElDossierTabId=AuditReports</t>
  </si>
  <si>
    <t>ТОО "Ushalyk Gold Operating"</t>
  </si>
  <si>
    <t>180740001147</t>
  </si>
  <si>
    <t>https://opi.dfo.kz/p/ru/DfoObjects/objects/teaser-view/19001001?OptionName=ExtraData</t>
  </si>
  <si>
    <t>https://opi.dfo.kz/p/ru/DfoObjects/objects/teaser-view/19001001?ElDossierTabId=AuditReports</t>
  </si>
  <si>
    <t>ТОО "Достык"</t>
  </si>
  <si>
    <t>981140000414</t>
  </si>
  <si>
    <t>Золото, полиметаллы</t>
  </si>
  <si>
    <t>https://opi.dfo.kz/p/ru/DfoObjects/objects/teaser-view/26030?OptionName=ExtraData</t>
  </si>
  <si>
    <t>https://opi.dfo.kz/p/ru/DfoObjects/objects/teaser-view/26030?ElDossierTabId=AuditReports</t>
  </si>
  <si>
    <t>ТОО "BAR NEO"</t>
  </si>
  <si>
    <t>060340000982</t>
  </si>
  <si>
    <t>Жадеит</t>
  </si>
  <si>
    <t>https://opi.dfo.kz/p/ru/DfoObjects/objects/teaser-view/29983?OptionName=ExtraData</t>
  </si>
  <si>
    <t>https://opi.dfo.kz/p/ru/DfoObjects/objects/teaser-view/29983?ElDossierTabId=AuditReports</t>
  </si>
  <si>
    <t>ТОО "ЗДП КВАРЦ"</t>
  </si>
  <si>
    <t>920740001143</t>
  </si>
  <si>
    <t>каменный уголь</t>
  </si>
  <si>
    <t>https://opi.dfo.kz/p/ru/DfoObjects/objects/teaser-view/26040?OptionName=ExtraData</t>
  </si>
  <si>
    <t>https://opi.dfo.kz/p/ru/DfoObjects/objects/teaser-view/26040?ElDossierTabId=AuditReports</t>
  </si>
  <si>
    <t>ТОО "Aidarly Project (Айдарлы Проджект)"</t>
  </si>
  <si>
    <t>141240027623</t>
  </si>
  <si>
    <t>https://opi.dfo.kz/p/ru/DfoObjects/objects/teaser-view/25916?OptionName=ExtraData</t>
  </si>
  <si>
    <t>ТОО "ГРК "ВИЗОЛ"</t>
  </si>
  <si>
    <t>050940001504</t>
  </si>
  <si>
    <t>https://opi.dfo.kz/p/ru/DfoObjects/objects/teaser-view/26004?OptionName=ExtraData</t>
  </si>
  <si>
    <t>https://opi.dfo.kz/p/ru/DfoObjects/objects/teaser-view/26004?ElDossierTabId=AuditReports</t>
  </si>
  <si>
    <t>ТОО "Global Chemicals Industries (Глобал Кемикалс Индастриз)"</t>
  </si>
  <si>
    <t>110640004737</t>
  </si>
  <si>
    <t>добыча мин сырья</t>
  </si>
  <si>
    <t>Барит</t>
  </si>
  <si>
    <t>https://opi.dfo.kz/p/ru/DfoObjects/objects/teaser-view/18159151?OptionName=ExtraData</t>
  </si>
  <si>
    <t>https://opi.dfo.kz/p/ru/DfoObjects/objects/teaser-view/18159151?ElDossierTabId=AuditReports</t>
  </si>
  <si>
    <t>АО "Ай Карааул"</t>
  </si>
  <si>
    <t>080740006246</t>
  </si>
  <si>
    <t>окисленные и сульфидные медные руды</t>
  </si>
  <si>
    <t>https://ai-karaaul.kz/index.php/ru/</t>
  </si>
  <si>
    <t>https://ai-karaaul.kz/index.php/ru/about-ru/news-ru/42-auditorskij-otchet-za-2021-god</t>
  </si>
  <si>
    <t>Филиал компании "Эни Исатай Б.В."</t>
  </si>
  <si>
    <t>150541021605</t>
  </si>
  <si>
    <t>https://isatayoc.kz/company/about-company/</t>
  </si>
  <si>
    <t>ТОО "Транскомир"</t>
  </si>
  <si>
    <t>020640002348</t>
  </si>
  <si>
    <t>https://opi.dfo.kz/p/ru/DfoObjects/objects/teaser-view/25951?OptionName=ExtraData</t>
  </si>
  <si>
    <t>https://opi.dfo.kz/p/ru/DfoObjects/objects/teaser-view/25951?ElDossierTabId=AuditReports</t>
  </si>
  <si>
    <t>ТОО "Горно-рудная компания "Maralicha-Gold"</t>
  </si>
  <si>
    <t>130540013917</t>
  </si>
  <si>
    <t>https://opi.dfo.kz/p/ru/DfoObjects/objects/teaser-view/14229272?OptionName=ExtraData</t>
  </si>
  <si>
    <t>https://opi.dfo.kz/p/ru/DfoObjects/objects/teaser-view/14229272?ElDossierTabId=AuditReports</t>
  </si>
  <si>
    <t>ТОО "Ломоносовское"</t>
  </si>
  <si>
    <t>090240001724</t>
  </si>
  <si>
    <t>https://opi.dfo.kz/p/ru/DfoObjects/objects/teaser-view/29978?OptionName=ExtraData</t>
  </si>
  <si>
    <t>https://opi.dfo.kz/p/ru/DfoObjects/objects/teaser-view/29978?ElDossierTabId=AuditReports</t>
  </si>
  <si>
    <t>ТОО "Khan Tau Minerals"</t>
  </si>
  <si>
    <t>160440033646</t>
  </si>
  <si>
    <t>https://opi.dfo.kz/p/ru/DfoObjects/objects/teaser-view/18770269?OptionName=ExtraData</t>
  </si>
  <si>
    <t>https://opi.dfo.kz/p/ru/DfoObjects/objects/teaser-view/18770269?ElDossierTabId=AuditReports</t>
  </si>
  <si>
    <t>ТОО "Valdisere Mining (Вальдизер Майнинг)"</t>
  </si>
  <si>
    <t>170940001856</t>
  </si>
  <si>
    <t>https://opi.dfo.kz/p/ru/DfoObjects/objects/teaser-view/19006670?OptionName=ExtraData</t>
  </si>
  <si>
    <t>https://opi.dfo.kz/p/ru/DfoObjects/objects/teaser-view/19006670?ElDossierTabId=AuditReports</t>
  </si>
  <si>
    <t>ТОО "Сарыозен комир"</t>
  </si>
  <si>
    <t>170440006998</t>
  </si>
  <si>
    <t>https://opi.dfo.kz/p/ru/DfoObjects/objects/teaser-view/19002897?OptionName=ExtraData</t>
  </si>
  <si>
    <t>https://opi.dfo.kz/p/ru/DfoObjects/objects/teaser-view/19002897?ElDossierTabId=AuditReports</t>
  </si>
  <si>
    <t>ТОО "Эдельвейс +"</t>
  </si>
  <si>
    <t>000340006158</t>
  </si>
  <si>
    <t>https://opi.dfo.kz/p/ru/DfoObjects/objects/teaser-view/25948?OptionName=ExtraData</t>
  </si>
  <si>
    <t>https://opi.dfo.kz/p/ru/DfoObjects/objects/teaser-view/25948?ElDossierTabId=AuditReports</t>
  </si>
  <si>
    <t>ТОО "Компания "Жан и КС"</t>
  </si>
  <si>
    <t>130840013998</t>
  </si>
  <si>
    <t>https://opi.dfo.kz/p/ru/DfoObjects/objects/teaser-view/19003735?OptionName=ExtraData</t>
  </si>
  <si>
    <t>https://opi.dfo.kz/p/ru/DfoObjects/objects/teaser-view/19003735?ElDossierTabId=AuditReports</t>
  </si>
  <si>
    <t>ТОО "ИНТЭК 2012"</t>
  </si>
  <si>
    <t>120440026399</t>
  </si>
  <si>
    <t>Производство горношахтного и горнорудного оборудования</t>
  </si>
  <si>
    <t>https://intek-2012.inni.info/</t>
  </si>
  <si>
    <t>https://opi.dfo.kz/p/ru/DfoObjects/objects/teaser-view/19230305?ElDossierTabId=AuditReports</t>
  </si>
  <si>
    <t xml:space="preserve">ТОО "ЕвроХим - Каменковская нефтегазовая компания" </t>
  </si>
  <si>
    <t>160240001086</t>
  </si>
  <si>
    <t>https://opi.dfo.kz/p/ru/DfoObjects/objects/teaser-view/18540949?OptionName=ExtraData</t>
  </si>
  <si>
    <t>https://opi.dfo.kz/p/ru/DfoObjects/objects/teaser-view/18540949?ElDossierTabId=AuditReports</t>
  </si>
  <si>
    <t>ТОО "Масальский горно-обогатительный комбинат"</t>
  </si>
  <si>
    <t>071240019895</t>
  </si>
  <si>
    <t>добыча железных руд</t>
  </si>
  <si>
    <t>http://mgok.kz/ru/</t>
  </si>
  <si>
    <t>https://opi.dfo.kz/p/ru/DfoObjects/objects/teaser-view/25887?ElDossierTabId=AuditReports</t>
  </si>
  <si>
    <t>ТОО "Топливно-энергетическая компания "Беркут"</t>
  </si>
  <si>
    <t>050340008566</t>
  </si>
  <si>
    <t>Лигнит</t>
  </si>
  <si>
    <t>https://opi.dfo.kz/p/ru/DfoObjects/objects/teaser-view/26159?OptionName=ExtraData</t>
  </si>
  <si>
    <t>https://opi.dfo.kz/p/ru/DfoObjects/objects/teaser-view/26159?ElDossierTabId=AuditReports</t>
  </si>
  <si>
    <t>ТОО "Недра Ком"</t>
  </si>
  <si>
    <t>180440040325</t>
  </si>
  <si>
    <t>https://kompra.kz/organization/180440040325</t>
  </si>
  <si>
    <t>ТОО с иностранным участием "САТБОР"</t>
  </si>
  <si>
    <t>010340001258</t>
  </si>
  <si>
    <t>неметаллические руды</t>
  </si>
  <si>
    <t>https://opi.dfo.kz/p/ru/DfoObjects/objects/teaser-view/26087?OptionName=ExtraData</t>
  </si>
  <si>
    <t>https://opi.dfo.kz/p/ru/DfoObjects/objects/teaser-view/26087?ElDossierTabId=AuditReports</t>
  </si>
  <si>
    <t>ТОО "Мунайлы Казахстан"</t>
  </si>
  <si>
    <t>060940000469</t>
  </si>
  <si>
    <t>https://opi.dfo.kz/p/ru/DfoObjects/objects/teaser-view/26270?OptionName=ExtraData</t>
  </si>
  <si>
    <t>https://opi.dfo.kz/p/ru/DfoObjects/objects/teaser-view/26270?ElDossierTabId=AuditReports</t>
  </si>
  <si>
    <t>ТОО "IRG Kazakhstan" (Ай Эр Джи Казахстан)</t>
  </si>
  <si>
    <t>100440009266</t>
  </si>
  <si>
    <t>https://opi.dfo.kz/p/ru/DfoObjects/objects/teaser-view/14115680?OptionName=ExtraData</t>
  </si>
  <si>
    <t>https://opi.dfo.kz/p/ru/DfoObjects/objects/teaser-view/14115680?ElDossierTabId=AuditReports</t>
  </si>
  <si>
    <t>ТОО "Недра Капитал Сарыарка"</t>
  </si>
  <si>
    <t>151140021771</t>
  </si>
  <si>
    <t>Железомарганцевые руды</t>
  </si>
  <si>
    <t>https://opi.dfo.kz/p/ru/DfoObjects/objects/teaser-view/19437595?OptionName=ExtraData</t>
  </si>
  <si>
    <t>https://opi.dfo.kz/p/ru/DfoObjects/objects/teaser-view/19437595?ElDossierTabId=AuditReports</t>
  </si>
  <si>
    <t>ТОО "Ocean Petroleum"</t>
  </si>
  <si>
    <t>120640018028</t>
  </si>
  <si>
    <t>https://opi.dfo.kz/p/ru/DfoObjects/objects/teaser-view/18319549?OptionName=ExtraData</t>
  </si>
  <si>
    <t>https://opi.dfo.kz/p/ru/DfoObjects/objects/teaser-view/18319549?ElDossierTabId=AuditReports</t>
  </si>
  <si>
    <t>ТОО "МАРУМ ЖАР ГОЛД"</t>
  </si>
  <si>
    <t>021240005816</t>
  </si>
  <si>
    <t>Золото, Серебро </t>
  </si>
  <si>
    <t>https://opi.dfo.kz/p/ru/DfoObjects/objects/teaser-view/26141?OptionName=ExtraData</t>
  </si>
  <si>
    <t>https://opi.dfo.kz/p/ru/DfoObjects/objects/teaser-view/26141?ElDossierTabId=AuditReports</t>
  </si>
  <si>
    <t>ТОО "Сентас"</t>
  </si>
  <si>
    <t>131140022240</t>
  </si>
  <si>
    <t>https://opi.dfo.kz/p/ru/DfoObjects/objects/teaser-view/18165644?OptionName=ExtraData</t>
  </si>
  <si>
    <t>https://opi.dfo.kz/p/ru/DfoObjects/objects/teaser-view/18165644?ElDossierTabId=AuditReports</t>
  </si>
  <si>
    <t>ТОО "Казахстанская Рудная Компания"</t>
  </si>
  <si>
    <t>170440024341</t>
  </si>
  <si>
    <t>ТПИ</t>
  </si>
  <si>
    <t>https://qrq.kz/</t>
  </si>
  <si>
    <t>ТОО "ГАММА"</t>
  </si>
  <si>
    <t>950540001002</t>
  </si>
  <si>
    <t>ремонтные работы</t>
  </si>
  <si>
    <t>https://gamma-ltd.kz/</t>
  </si>
  <si>
    <t>ТОО "Zhanashyr Project (Жанашыр Проджект)"</t>
  </si>
  <si>
    <t>141240027594</t>
  </si>
  <si>
    <t>добыча обгащеной руды</t>
  </si>
  <si>
    <t>медная руда</t>
  </si>
  <si>
    <t>https://fa-fa.kz/company_info/?bin=141240027594</t>
  </si>
  <si>
    <t>ТОО "Ертіс Майнинг"</t>
  </si>
  <si>
    <t>160940009285</t>
  </si>
  <si>
    <t>медь, никель, кобальт, золото,платиноиды</t>
  </si>
  <si>
    <t>https://opi.dfo.kz/p/ru/DfoObjects/objects/teaser-view/19235951?OptionName=ExtraData</t>
  </si>
  <si>
    <t>https://opi.dfo.kz/p/ru/DfoObjects/objects/teaser-view/19235951?ElDossierTabId=AuditReports</t>
  </si>
  <si>
    <t>ТОО "IBM Gold"</t>
  </si>
  <si>
    <t>150540015194</t>
  </si>
  <si>
    <t>https://statsnet.co/companies/kz/20912741</t>
  </si>
  <si>
    <t>ТОО "Арман"</t>
  </si>
  <si>
    <t>980640000023</t>
  </si>
  <si>
    <t>Металлические руды</t>
  </si>
  <si>
    <t>https://statsnet.co/companies/kz/10396328</t>
  </si>
  <si>
    <t>ТОО "Жамбылмыс"</t>
  </si>
  <si>
    <t>160440004936</t>
  </si>
  <si>
    <t>https://opi.dfo.kz/p/ru/DfoObjects/objects/teaser-view/19235932?OptionName=ExtraData</t>
  </si>
  <si>
    <t>https://opi.dfo.kz/p/ru/DfoObjects/objects/teaser-view/19235932?ElDossierTabId=AuditReports</t>
  </si>
  <si>
    <t>ТОО "Демеу Кок-Тас"</t>
  </si>
  <si>
    <t>160440034159</t>
  </si>
  <si>
    <t>https://opi.dfo.kz/p/ru/DfoObjects/objects/teaser-view/18776855?OptionName=ExtraData</t>
  </si>
  <si>
    <t>https://opi.dfo.kz/p/ru/DfoObjects/objects/teaser-view/18776855?ElDossierTabId=AuditReports</t>
  </si>
  <si>
    <t xml:space="preserve">ТОО "КМГ- Устюрт" </t>
  </si>
  <si>
    <t>150540023402</t>
  </si>
  <si>
    <t>https://opi.dfo.kz/p/ru/DfoObjects/objects/teaser-view/18966646?OptionName=ExtraData</t>
  </si>
  <si>
    <t>https://opi.dfo.kz/p/ru/DfoObjects/objects/teaser-view/18966646?ElDossierTabId=AuditReports</t>
  </si>
  <si>
    <t>ТОО "ОН - ОЛЖА"</t>
  </si>
  <si>
    <t>020540000685</t>
  </si>
  <si>
    <t>https://on-olzha.all.biz/</t>
  </si>
  <si>
    <t>https://opi.dfo.kz/p/ru/DfoObjects/objects/teaser-view/25931?ElDossierTabId=AuditReports</t>
  </si>
  <si>
    <t>ТОО "ЖЕРЕК"</t>
  </si>
  <si>
    <t>020840000458</t>
  </si>
  <si>
    <t>https://opi.dfo.kz/p/ru/DfoObjects/objects/teaser-view/25964?OptionName=ExtraData</t>
  </si>
  <si>
    <t>https://opi.dfo.kz/p/ru/DfoObjects/objects/teaser-view/25964?ElDossierTabId=AuditReports</t>
  </si>
  <si>
    <t>ТОО "Горно-рудная компания "Восток"</t>
  </si>
  <si>
    <t>151040015951</t>
  </si>
  <si>
    <t>https://opi.dfo.kz/p/ru/DfoObjects/objects/teaser-view/19233642?OptionName=ExtraData</t>
  </si>
  <si>
    <t>https://opi.dfo.kz/p/ru/DfoObjects/objects/teaser-view/19233642?ElDossierTabId=AuditReports</t>
  </si>
  <si>
    <t>ТОО "Горнорудная компания "Maralicha""</t>
  </si>
  <si>
    <t>131240014684</t>
  </si>
  <si>
    <t>https://opi.dfo.kz/p/ru/DfoObjects/objects/teaser-view/18165396?OptionName=ExtraData</t>
  </si>
  <si>
    <t>https://opi.dfo.kz/p/ru/DfoObjects/objects/teaser-view/18165396?ElDossierTabId=AuditReports</t>
  </si>
  <si>
    <t>ТОО "Совместное предприятие "КОГОДАЙ"</t>
  </si>
  <si>
    <t>131140023615</t>
  </si>
  <si>
    <t>медь, сопутствующие металлы</t>
  </si>
  <si>
    <t>https://opi.dfo.kz/p/ru/DfoObjects/objects/teaser-view/14129875?OptionName=ExtraData</t>
  </si>
  <si>
    <t>https://opi.dfo.kz/p/ru/DfoObjects/objects/teaser-view/14129875?ElDossierTabId=AuditReports</t>
  </si>
  <si>
    <t>ТОО "Горно-рудная компания "Tuz""</t>
  </si>
  <si>
    <t>140740028588</t>
  </si>
  <si>
    <t>https://opi.dfo.kz/p/ru/DfoObjects/objects/teaser-view/18320784?OptionName=ExtraData</t>
  </si>
  <si>
    <t>https://opi.dfo.kz/p/ru/DfoObjects/objects/teaser-view/18320784?ElDossierTabId=AuditReports</t>
  </si>
  <si>
    <t>ТОО "АЛТЫН ЖИЕК"</t>
  </si>
  <si>
    <t>041240000086</t>
  </si>
  <si>
    <t>https://opi.dfo.kz/p/ru/DfoObjects/objects/teaser-view/25999?OptionName=ExtraData</t>
  </si>
  <si>
    <t>https://opi.dfo.kz/p/ru/DfoObjects/objects/teaser-view/25999?ElDossierTabId=AuditReports</t>
  </si>
  <si>
    <t>ТОО "ВаКaF engineering LTD" (БаКаФ инжиниринг ЛТД)</t>
  </si>
  <si>
    <t>040740000130</t>
  </si>
  <si>
    <t>https://opi.dfo.kz/p/ru/DfoObjects/objects/teaser-view/30274?OptionName=ExtraData</t>
  </si>
  <si>
    <t>https://opi.dfo.kz/p/ru/DfoObjects/objects/teaser-view/30274?ElDossierTabId=AuditReports</t>
  </si>
  <si>
    <t>ТОО "Норс Каспиан Ойл Девелопмент"</t>
  </si>
  <si>
    <t>061040008612</t>
  </si>
  <si>
    <t>https://opi.dfo.kz/p/ru/DfoObjects/objects/teaser-view/26273?OptionName=ExtraData</t>
  </si>
  <si>
    <t>https://opi.dfo.kz/p/ru/DfoObjects/objects/teaser-view/26273?ElDossierTabId=AuditReports</t>
  </si>
  <si>
    <t>ТОО "Майлишат Ресорсис"</t>
  </si>
  <si>
    <t>180940026279</t>
  </si>
  <si>
    <t>золотосодержащие руды</t>
  </si>
  <si>
    <t>https://opi.dfo.kz/p/ru/DfoObjects/objects/teaser-view/19183417?OptionName=ExtraData</t>
  </si>
  <si>
    <t>https://opi.dfo.kz/p/ru/DfoObjects/objects/teaser-view/19183417?ElDossierTabId=AuditReports</t>
  </si>
  <si>
    <t>ТОО "Аркленд Минералз"</t>
  </si>
  <si>
    <t>150240028998</t>
  </si>
  <si>
    <t>ТОО "Silicon mining"</t>
  </si>
  <si>
    <t>081240012710</t>
  </si>
  <si>
    <t>ОПИ</t>
  </si>
  <si>
    <t>https://qsamruk.kz/company/silicon-mining-llp</t>
  </si>
  <si>
    <t>https://opi.dfo.kz/p/ru/DfoObjects/objects/teaser-view/29989?ElDossierTabId=AuditReports</t>
  </si>
  <si>
    <t>ТОО "УШТОГАН"</t>
  </si>
  <si>
    <t>140840011001</t>
  </si>
  <si>
    <t>Графит, редкие металлы, благородные металлы</t>
  </si>
  <si>
    <t>https://opi.dfo.kz/p/ru/DfoObjects/objects/teaser-view/18913782?OptionName=ExtraData</t>
  </si>
  <si>
    <t>https://opi.dfo.kz/p/ru/DfoObjects/objects/teaser-view/18913782?ElDossierTabId=AuditReports</t>
  </si>
  <si>
    <t>ТОО "Tabys Operating"</t>
  </si>
  <si>
    <t>191140017780</t>
  </si>
  <si>
    <t>https://statsnet.co/companies/kz/52958562</t>
  </si>
  <si>
    <t>ТОО "Мархит"</t>
  </si>
  <si>
    <t>120740000207</t>
  </si>
  <si>
    <t>драгметаллы, редкие металлы</t>
  </si>
  <si>
    <t>https://opi.dfo.kz/p/ru/DfoObjects/objects/teaser-view/18523692?OptionName=ExtraData</t>
  </si>
  <si>
    <t>https://opi.dfo.kz/p/ru/DfoObjects/objects/teaser-view/18523692?ElDossierTabId=AuditReports</t>
  </si>
  <si>
    <t>ТОО "Каспиан Сервисез Инк-Казахстан" ("Caspian Services Inc-Kazakhstan")</t>
  </si>
  <si>
    <t>100940008870</t>
  </si>
  <si>
    <t>https://opi.dfo.kz/p/ru/DfoObjects/objects/teaser-view/28277?OptionName=ExtraData</t>
  </si>
  <si>
    <t>ТОО "СКИФ-4"</t>
  </si>
  <si>
    <t>041140007773</t>
  </si>
  <si>
    <t>https://opi.dfo.kz/p/ru/DfoObjects/objects/teaser-view/26194?OptionName=ExtraData</t>
  </si>
  <si>
    <t>https://opi.dfo.kz/p/ru/DfoObjects/objects/teaser-view/26194?ElDossierTabId=AuditReports</t>
  </si>
  <si>
    <t>ТОО "Актобе-Кен"</t>
  </si>
  <si>
    <t>111140004724</t>
  </si>
  <si>
    <t>https://opi.dfo.kz/p/ru/DfoObjects/objects/teaser-view/18994437?OptionName=ExtraData</t>
  </si>
  <si>
    <t>https://opi.dfo.kz/p/ru/DfoObjects/objects/teaser-view/18994437?ElDossierTabId=AuditReports</t>
  </si>
  <si>
    <t>ТОО "Володаровское PRP"</t>
  </si>
  <si>
    <t>080740018399</t>
  </si>
  <si>
    <t>https://gr5.gosreestr.kz/p/ru/GrObjects/objects/teaser-view/179772?OptionName=BlockGrObjectsExtraInformation</t>
  </si>
  <si>
    <t>ТОО "Арман 100"</t>
  </si>
  <si>
    <t>030140001511</t>
  </si>
  <si>
    <t>https://opi.dfo.kz/p/ru/DfoObjects/objects/teaser-view/25962?OptionName=ExtraData</t>
  </si>
  <si>
    <t>https://opi.dfo.kz/p/ru/DfoObjects/objects/teaser-view/25962?ElDossierTabId=AuditReports</t>
  </si>
  <si>
    <t>ТОО "ТБКИ-700"</t>
  </si>
  <si>
    <t>120640000095</t>
  </si>
  <si>
    <t>https://opi.dfo.kz/p/ru/DfoObjects/objects/teaser-view/14230336?OptionName=ExtraData</t>
  </si>
  <si>
    <t>https://opi.dfo.kz/p/ru/DfoObjects/objects/teaser-view/14230336?ElDossierTabId=AuditReports</t>
  </si>
  <si>
    <t>ТОО "НУР-БАЙКЕН"</t>
  </si>
  <si>
    <t>190840018296</t>
  </si>
  <si>
    <t>https://opi.dfo.kz/p/ru/DfoObjects/objects/teaser-view/19234199?OptionName=ExtraData</t>
  </si>
  <si>
    <t>https://opi.dfo.kz/p/ru/DfoObjects/objects/teaser-view/19234199?ElDossierTabId=AuditReports</t>
  </si>
  <si>
    <t>ТОО «Shagala Mining (Шагала Майнинг)»</t>
  </si>
  <si>
    <t>160340013816</t>
  </si>
  <si>
    <t>https://statsnet.co/companies/kz/12666749</t>
  </si>
  <si>
    <t>ТОО "Акмола-голд"</t>
  </si>
  <si>
    <t>070140001826</t>
  </si>
  <si>
    <t>https://opi.dfo.kz/p/ru/DfoObjects/objects/teaser-view/26133?OptionName=ExtraData</t>
  </si>
  <si>
    <t>https://opi.dfo.kz/p/ru/DfoObjects/objects/teaser-view/26133?ElDossierTabId=AuditReports</t>
  </si>
  <si>
    <t>ТОО "Inter Gold Capital" (Интер Голд Капитал)</t>
  </si>
  <si>
    <t>040840002864</t>
  </si>
  <si>
    <t>https://opi.dfo.kz/p/ru/DfoObjects/objects/teaser-view/26150?OptionName=ExtraData</t>
  </si>
  <si>
    <t>https://opi.dfo.kz/p/ru/DfoObjects/objects/teaser-view/26150?ElDossierTabId=AuditReports</t>
  </si>
  <si>
    <t>ТОО "Дюсембай Project"</t>
  </si>
  <si>
    <t>180540025147</t>
  </si>
  <si>
    <t>https://opi.dfo.kz/p/ru/DfoObjects/objects/teaser-view/18993951?OptionName=ExtraData</t>
  </si>
  <si>
    <t>https://opi.dfo.kz/p/ru/DfoObjects/objects/teaser-view/18993951?ElDossierTabId=AuditReports</t>
  </si>
  <si>
    <t>ТОО "Сарыарка-IRON"</t>
  </si>
  <si>
    <t>081040005691</t>
  </si>
  <si>
    <t>https://opi.dfo.kz/p/ru/DfoObjects/objects/teaser-view/29943?OptionName=ExtraData</t>
  </si>
  <si>
    <t>https://opi.dfo.kz/p/ru/DfoObjects/objects/teaser-view/29943?ElDossierTabId=AuditReports</t>
  </si>
  <si>
    <t>ТОО "Нефрит-2030"</t>
  </si>
  <si>
    <t>010940001557</t>
  </si>
  <si>
    <t>https://www.emis.com/php/company-profile/KZ/Nefrit-2030_Too__Nefrit-2030_Too__ru_3512344.html</t>
  </si>
  <si>
    <t>ТОО "Ертіс медь"</t>
  </si>
  <si>
    <t>141040003341</t>
  </si>
  <si>
    <t>медные руды</t>
  </si>
  <si>
    <t>https://opi.dfo.kz/p/ru/DfoObjects/objects/teaser-view/18313544?OptionName=ExtraData</t>
  </si>
  <si>
    <t>https://opi.dfo.kz/p/ru/DfoObjects/objects/teaser-view/18313544?ElDossierTabId=AuditReports</t>
  </si>
  <si>
    <t>АО "Дочернее предприятие "Актобе-Темир-ВС"</t>
  </si>
  <si>
    <t>030340000898</t>
  </si>
  <si>
    <t>Железные руды</t>
  </si>
  <si>
    <t>https://aktobetemirvs.kz/</t>
  </si>
  <si>
    <t>https://opi.dfo.kz/p/ru/DfoObjects/objects/teaser-view/26148?ElDossierTabId=AuditReports</t>
  </si>
  <si>
    <t>ТОО "KAZ ALTYN MINERALS"</t>
  </si>
  <si>
    <t>200140015786</t>
  </si>
  <si>
    <t>https://opi.dfo.kz/p/ru/DfoObjects/objects/teaser-view/19417893?OptionName=ExtraData</t>
  </si>
  <si>
    <t>https://opi.dfo.kz/p/ru/DfoObjects/objects/teaser-view/19417893?ElDossierTabId=AuditReports</t>
  </si>
  <si>
    <t>АО "ULMUS BESSHOKY (УЛМУС БЕСШОКЫ)"</t>
  </si>
  <si>
    <t>131140027330</t>
  </si>
  <si>
    <t>Цветные, благородные металлы</t>
  </si>
  <si>
    <t>https://opi.dfo.kz/p/ru/DfoObjects/objects/teaser-view/18317875?OptionName=ExtraData</t>
  </si>
  <si>
    <t>https://opi.dfo.kz/p/ru/DfoObjects/objects/teaser-view/18317875?ElDossierTabId=AuditReports</t>
  </si>
  <si>
    <t>ТОО "SK WATER SOLUTIONS"</t>
  </si>
  <si>
    <t>130540005550</t>
  </si>
  <si>
    <t>аренда</t>
  </si>
  <si>
    <t>https://opi.dfo.kz/p/ru/DfoObjects/objects/teaser-view/14073909?OptionName=ExtraData</t>
  </si>
  <si>
    <t>https://opi.dfo.kz/p/ru/DfoObjects/objects/teaser-view/14073909?ElDossierTabId=AuditReports</t>
  </si>
  <si>
    <t>ТОО "Казахская угольная энергетическая компания"</t>
  </si>
  <si>
    <t>150840002867</t>
  </si>
  <si>
    <t>https://opi.dfo.kz/p/ru/DfoObjects/objects/teaser-view/18544489?OptionName=ExtraData</t>
  </si>
  <si>
    <t>https://opi.dfo.kz/p/ru/DfoObjects/objects/teaser-view/18544489?ElDossierTabId=AuditReports</t>
  </si>
  <si>
    <t>ТОО "ALAYGYR GOLD"</t>
  </si>
  <si>
    <t>160640011266</t>
  </si>
  <si>
    <t>https://opi.dfo.kz/p/ru/DfoObjects/objects/teaser-view/18780731?OptionName=ExtraData</t>
  </si>
  <si>
    <t>https://opi.dfo.kz/p/ru/DfoObjects/objects/teaser-view/18780731?ElDossierTabId=AuditReports</t>
  </si>
  <si>
    <t>ТОО "ГПК Горизонт"</t>
  </si>
  <si>
    <t>050540006293</t>
  </si>
  <si>
    <t>https://opi.dfo.kz/p/ru/DfoObjects/objects/teaser-view/29685?OptionName=ExtraData</t>
  </si>
  <si>
    <t>https://opi.dfo.kz/p/ru/DfoObjects/objects/teaser-view/29685?ElDossierTabId=AuditReports</t>
  </si>
  <si>
    <t>Филиал «КННК Казахстан Б.В.»</t>
  </si>
  <si>
    <t>130941014271</t>
  </si>
  <si>
    <t>https://fa-fa.kz/company_info/?bin=130941014271</t>
  </si>
  <si>
    <t>ТОО "Боке"</t>
  </si>
  <si>
    <t>080840017304</t>
  </si>
  <si>
    <t>https://opi.dfo.kz/p/ru/DfoObjects/objects/teaser-view/29858?flGlobalObjectId=66932&amp;OptionName=Contacts</t>
  </si>
  <si>
    <t>https://opi.dfo.kz/p/ru/DfoObjects/objects/teaser-view/29858?ElDossierTabId=AuditReports</t>
  </si>
  <si>
    <t>ТОО "Алтын Кокус"</t>
  </si>
  <si>
    <t>131140006685</t>
  </si>
  <si>
    <t>https://opi.dfo.kz/p/ru/DfoObjects/objects/teaser-view/18996416?OptionName=ExtraData</t>
  </si>
  <si>
    <t>https://opi.dfo.kz/p/ru/DfoObjects/objects/teaser-view/18996416?ElDossierTabId=AuditReports</t>
  </si>
  <si>
    <t>ТОО "East Mineral Resources"</t>
  </si>
  <si>
    <t>140140030667</t>
  </si>
  <si>
    <t>https://opi.dfo.kz/p/ru/DfoObjects/objects/teaser-view/19003720?OptionName=ExtraData</t>
  </si>
  <si>
    <t>https://opi.dfo.kz/p/ru/DfoObjects/objects/teaser-view/19003720?ElDossierTabId=AuditReports</t>
  </si>
  <si>
    <t>ТОО "Суровский Ресорсис"</t>
  </si>
  <si>
    <t>180940026180</t>
  </si>
  <si>
    <t>https://opi.dfo.kz/p/ru/DfoObjects/objects/teaser-view/19183837?OptionName=ExtraData</t>
  </si>
  <si>
    <t>https://opi.dfo.kz/p/ru/DfoObjects/objects/teaser-view/19183837?ElDossierTabId=AuditReports</t>
  </si>
  <si>
    <t>ТОО "Горно-добывающее предприятие Байлюсты-Алтын"</t>
  </si>
  <si>
    <t>030840000856</t>
  </si>
  <si>
    <t>драгметаллы, руды редких металлов</t>
  </si>
  <si>
    <t>https://statsnet.co/companies/kz/141821</t>
  </si>
  <si>
    <t>ТОО "ТАСКАРА"</t>
  </si>
  <si>
    <t>950340000433</t>
  </si>
  <si>
    <t>https://opi.dfo.kz/p/ru/DfoObjects/objects/teaser-view/25917?OptionName=ExtraData</t>
  </si>
  <si>
    <t>https://opi.dfo.kz/p/ru/DfoObjects/objects/teaser-view/25917?ElDossierTabId=AuditReports</t>
  </si>
  <si>
    <t>ТОО "Техногран-Актобе"</t>
  </si>
  <si>
    <t>011140007728</t>
  </si>
  <si>
    <t>https://opi.dfo.kz/p/ru/DfoObjects/objects/teaser-view/18547907?OptionName=ExtraData</t>
  </si>
  <si>
    <t>https://opi.dfo.kz/p/ru/DfoObjects/objects/teaser-view/18547907?ElDossierTabId=AuditReports</t>
  </si>
  <si>
    <t>ТОО "FerrumConstruction"</t>
  </si>
  <si>
    <t>100240015580</t>
  </si>
  <si>
    <t>https://kompra.kz/organization/100240015580</t>
  </si>
  <si>
    <t xml:space="preserve">ТОО "RAMCO Oil". </t>
  </si>
  <si>
    <t>180640033385</t>
  </si>
  <si>
    <t>https://opi.dfo.kz/p/ru/DfoObjects/objects/teaser-view/18546320?OptionName=ExtraData</t>
  </si>
  <si>
    <t>https://opi.dfo.kz/p/ru/DfoObjects/objects/teaser-view/18546320?ElDossierTabId=AuditReports</t>
  </si>
  <si>
    <t>ТОО "Сарыарка-ENERGY"</t>
  </si>
  <si>
    <t>081040008201</t>
  </si>
  <si>
    <t>https://opi.dfo.kz/p/ru/DfoObjects/objects/teaser-view/29940?OptionName=ExtraData</t>
  </si>
  <si>
    <t>https://opi.dfo.kz/p/ru/DfoObjects/objects/teaser-view/29940?ElDossierTabId=AuditReports</t>
  </si>
  <si>
    <t>ТОО "АВТОТРАНССЕРВИС"</t>
  </si>
  <si>
    <t>980740001719</t>
  </si>
  <si>
    <t>Никель, кобальт</t>
  </si>
  <si>
    <t>https://opi.dfo.kz/p/ru/DfoObjects/objects/teaser-view/26214?OptionName=ExtraData</t>
  </si>
  <si>
    <t>https://opi.dfo.kz/p/ru/DfoObjects/objects/teaser-view/26214?ElDossierTabId=AuditReports</t>
  </si>
  <si>
    <t>ТОО "ТУран Барлау"</t>
  </si>
  <si>
    <t>010540001631</t>
  </si>
  <si>
    <t>https://opi.dfo.kz/p/ru/DfoObjects/objects/teaser-view/26093?RevisionId=0&amp;ReportNodeId=2147483645&amp;PluginId=3edf0aba2bfd408b94e0392269ca7b14&amp;ReportId=60038923</t>
  </si>
  <si>
    <t>https://opi.dfo.kz/p/ru/DfoObjects/objects/teaser-view/26093?ElDossierTabId=AuditReports</t>
  </si>
  <si>
    <t>ТОО "STAR ASIAN MINING COMPANY" (СТАР АЗИАН МАЙНИНГ КОМПАНИЯ)</t>
  </si>
  <si>
    <t>170840029043</t>
  </si>
  <si>
    <t>разведочное бурение</t>
  </si>
  <si>
    <t>https://fa-fa.kz/company_info/?bin=170840029043</t>
  </si>
  <si>
    <t>ТОО "Горнорудная компания "Сары Арка"</t>
  </si>
  <si>
    <t>090440000644</t>
  </si>
  <si>
    <t>https://b2bhint.com/ru/company/kz/gornorudnaya-kompaniya-sary-arka--090440000644</t>
  </si>
  <si>
    <t>ТОО "СП "Батыстау"</t>
  </si>
  <si>
    <t>160640017215</t>
  </si>
  <si>
    <t>добыча и обогащение</t>
  </si>
  <si>
    <t>https://opi.dfo.kz/p/ru/DfoObjects/objects/teaser-view/19673623?OptionName=ExtraData</t>
  </si>
  <si>
    <t>https://opi.dfo.kz/p/ru/DfoObjects/objects/teaser-view/19673623?ElDossierTabId=AuditReports</t>
  </si>
  <si>
    <t>ТОО "Альголд"</t>
  </si>
  <si>
    <t>131140024168</t>
  </si>
  <si>
    <t>Руды цветных металлов</t>
  </si>
  <si>
    <t>https://opi.dfo.kz/p/ru/DfoObjects/objects/teaser-view/18320903?OptionName=ExtraData</t>
  </si>
  <si>
    <t>https://opi.dfo.kz/p/ru/DfoObjects/objects/teaser-view/18320903?ElDossierTabId=AuditReports</t>
  </si>
  <si>
    <t>ТОО "Озерное Project"</t>
  </si>
  <si>
    <t>180440042084</t>
  </si>
  <si>
    <t xml:space="preserve"> Медная руда</t>
  </si>
  <si>
    <t>https://opi.dfo.kz/p/ru/DfoObjects/objects/teaser-view/18993986?OptionName=ExtraData</t>
  </si>
  <si>
    <t>https://opi.dfo.kz/p/ru/DfoObjects/objects/teaser-view/18993986?ElDossierTabId=AuditReports</t>
  </si>
  <si>
    <t>ТОО "Kurumsak Minerals (Курумсак Минералс)"</t>
  </si>
  <si>
    <t>160240011727</t>
  </si>
  <si>
    <t>Неметаллические руды</t>
  </si>
  <si>
    <t>https://opi.dfo.kz/p/ru/DfoObjects/objects/teaser-view/18997620?OptionName=ExtraData</t>
  </si>
  <si>
    <t>https://opi.dfo.kz/p/ru/DfoObjects/objects/teaser-view/18997620?ElDossierTabId=AuditReports</t>
  </si>
  <si>
    <t xml:space="preserve">ТОО "ПОЗИТИВ Инвест" </t>
  </si>
  <si>
    <t>080240003372</t>
  </si>
  <si>
    <t>https://fa-fa.kz/company_info/?bin=080240003372</t>
  </si>
  <si>
    <t>ТОО «КАРБОНАТ»</t>
  </si>
  <si>
    <t>050540005871</t>
  </si>
  <si>
    <t>Углеродные Массы</t>
  </si>
  <si>
    <t>https://pk.uchet.kz/c/bin/050540005871/</t>
  </si>
  <si>
    <t>ТОО "Qaz Mining Company (QMC)"</t>
  </si>
  <si>
    <t>011240005785</t>
  </si>
  <si>
    <t>https://kompra.kz/organization/011240005785</t>
  </si>
  <si>
    <t>ТОО "Sabtech Jartas Mining"</t>
  </si>
  <si>
    <t>100240000225</t>
  </si>
  <si>
    <t>https://opi.dfo.kz/p/ru/DfoObjects/objects/teaser-view/30269?OptionName=ExtraData</t>
  </si>
  <si>
    <t>https://opi.dfo.kz/p/ru/DfoObjects/objects/teaser-view/30269?ElDossierTabId=AuditReports</t>
  </si>
  <si>
    <t>ТОО "KGOLD"</t>
  </si>
  <si>
    <t>141140023904</t>
  </si>
  <si>
    <t>https://opi.dfo.kz/p/ru/DfoObjects/objects/teaser-view/19236748?OptionName=ExtraData</t>
  </si>
  <si>
    <t>https://opi.dfo.kz/p/ru/DfoObjects/objects/teaser-view/19236748?ElDossierTabId=AuditReports</t>
  </si>
  <si>
    <t>ТОО "СП "КИЯКТЫ КОМИР"</t>
  </si>
  <si>
    <t>160940003622</t>
  </si>
  <si>
    <t>https://opi.dfo.kz/p/ru/DfoObjects/objects/teaser-view/19004711?OptionName=ExtraData</t>
  </si>
  <si>
    <t>ТОО "TS Minerals"</t>
  </si>
  <si>
    <t>190740008969</t>
  </si>
  <si>
    <t>https://statsnet.co/companies/kz/13373436</t>
  </si>
  <si>
    <t>ТОО "Almaly Gold Operating"</t>
  </si>
  <si>
    <t>180740001107</t>
  </si>
  <si>
    <t>https://opi.dfo.kz/p/ru/DfoObjects/objects/teaser-view/19001410?OptionName=ExtraData</t>
  </si>
  <si>
    <t>https://opi.dfo.kz/p/ru/DfoObjects/objects/teaser-view/19001410?ElDossierTabId=AuditReports</t>
  </si>
  <si>
    <t>ТОО "Тау-Кен Прогресс"</t>
  </si>
  <si>
    <t>140440008838</t>
  </si>
  <si>
    <t>Золотосодержашие руды</t>
  </si>
  <si>
    <t>https://opi.dfo.kz/p/ru/DfoObjects/objects/teaser-view/18161986?RevisionId=0&amp;ReportNodeId=1&amp;PluginId=3edf0aba2bfd408b94e0392269ca7b14&amp;ReportId=60351972</t>
  </si>
  <si>
    <t>https://opi.dfo.kz/p/ru/DfoObjects/objects/teaser-view/18161986?ElDossierTabId=AuditReports</t>
  </si>
  <si>
    <t>ТОО "Производственно-коммерческая фирма "Баур-компани"</t>
  </si>
  <si>
    <t>930740001244</t>
  </si>
  <si>
    <t>продажи</t>
  </si>
  <si>
    <t>техническая поддержка в горнодобывающей отрасли</t>
  </si>
  <si>
    <t>https://ba.prgapp.kz/company/207012</t>
  </si>
  <si>
    <t>ТОО "КазБурОперэйтинг"</t>
  </si>
  <si>
    <t>140540002844</t>
  </si>
  <si>
    <t>https://b2bhint.com/en/company/kz/kazburoperejting--140540002844</t>
  </si>
  <si>
    <t>ТОО "Бенкала Cuprum Project"</t>
  </si>
  <si>
    <t>180740020331</t>
  </si>
  <si>
    <t>Медные руды</t>
  </si>
  <si>
    <t>https://opi.dfo.kz/p/ru/DfoObjects/objects/teaser-view/18993926?OptionName=ExtraData</t>
  </si>
  <si>
    <t>https://opi.dfo.kz/p/ru/DfoObjects/objects/teaser-view/18993926?ElDossierTabId=AuditReports</t>
  </si>
  <si>
    <t>Частная компания North Gold Mining Limited</t>
  </si>
  <si>
    <t>190640900203</t>
  </si>
  <si>
    <t>добыча полезных ископаемых</t>
  </si>
  <si>
    <t>https://wikicity.kz/kz/entity/190640900203</t>
  </si>
  <si>
    <t>ТОО "Сузак Фосфат"</t>
  </si>
  <si>
    <t>170840011047</t>
  </si>
  <si>
    <t>Обрабатывающая промышленность</t>
  </si>
  <si>
    <t>Фосфориты</t>
  </si>
  <si>
    <t>https://statsnet.co/companies/kz/52450160</t>
  </si>
  <si>
    <t>ТОО "SCS-Holding"</t>
  </si>
  <si>
    <t>080540000369</t>
  </si>
  <si>
    <t>ТОО "ГИС-КАСПИЙ"</t>
  </si>
  <si>
    <t>001040003899</t>
  </si>
  <si>
    <t>недвижимое имущество</t>
  </si>
  <si>
    <t>https://www.emis.com/php/company-profile/KZ/Gis-Caspy_TOO__%D0%93%D0%B8%D1%81-%D0%9A%D0%B0%D1%81%D0%BF%D0%B8%D0%B9_%D0%A2%D0%9E%D0%9E__ru_8606156.html</t>
  </si>
  <si>
    <t>ТОО "Алешинское"</t>
  </si>
  <si>
    <t>171240017909</t>
  </si>
  <si>
    <t>https://opi.dfo.kz/p/ru/DfoObjects/objects/teaser-view/18990092?flGlobalObjectId=79633&amp;OptionName=Contacts</t>
  </si>
  <si>
    <t>https://opi.dfo.kz/p/ru/DfoObjects/objects/teaser-view/18990092?ElDossierTabId=AuditReports</t>
  </si>
  <si>
    <t>ТОО "Ертiс Нугрим"</t>
  </si>
  <si>
    <t>160540013219</t>
  </si>
  <si>
    <t>Медь, золото</t>
  </si>
  <si>
    <t>https://opi.dfo.kz/p/ru/DfoObjects/objects/teaser-view/18529335?OptionName=ExtraData</t>
  </si>
  <si>
    <t>https://opi.dfo.kz/p/ru/DfoObjects/objects/teaser-view/18529335?ElDossierTabId=AuditReports</t>
  </si>
  <si>
    <t>ТОО "Кияктытемир"</t>
  </si>
  <si>
    <t>160340000715</t>
  </si>
  <si>
    <t>https://kompra.kz/organization/kijaktytemir-too_160340000715</t>
  </si>
  <si>
    <t>ТОО "СП "Камкор-Сарыарка"</t>
  </si>
  <si>
    <t>120640015413</t>
  </si>
  <si>
    <t>https://opi.dfo.kz/p/ru/DfoObjects/objects/teaser-view/19663602?OptionName=ExtraData</t>
  </si>
  <si>
    <t>https://opi.dfo.kz/p/ru/DfoObjects/objects/teaser-view/19663602?ElDossierTabId=AuditReports</t>
  </si>
  <si>
    <t>ТОО "DP ENERGY (ДиПи ЭНЕРДЖИ)"</t>
  </si>
  <si>
    <t>170840003790</t>
  </si>
  <si>
    <t>https://opi.dfo.kz/p/ru/DfoObjects/objects/teaser-view/19225486?OptionName=ExtraData</t>
  </si>
  <si>
    <t>ТОО "Шокпар-Гагаринское"</t>
  </si>
  <si>
    <t>140340024560</t>
  </si>
  <si>
    <t>https://forbes.kz/process/tau-ken_samruk_otchujdaet_too_shokpar-gagarinskoe#:~:text=%D0%9A%D1%80%D0%B0%D1%82%D0%BA%D0%B0%D1%8F%20%D0%B8%D0%BD%D1%84%D0%BE%D1%80%D0%BC%D0%B0%D1%86%D0%B8%D1%8F%20%D0%BF%D0%BE%20%D0%A2%D0%9E%D0%9E%20%C2%AB%D0%A8%D0%BE%D0%BA%D0%BF%D0%B0%D1%80%2D%D0%93%D0%B0%D0%B3%D0%B0%D1%80%D0%B8%D0%BD%D1%81%D0%BA%D0%BE%D0%B5%C2%BB%3A,%D0%BE%D1%80%D0%B3%D0%B0%D0%BD%D0%B8%D0%B7%D0%B0%D1%86%D0%B8%D0%B5%D0%B9%20%D0%90%D0%9E%20%C2%AB%D0%9D%D0%93%D0%9A%20%C2%AB%D0%A2%D0%B0%D1%83%2D%D0%9A%D0%B5%D0%BD%20%D0%A1%D0%B0%D0%BC%D1%80%D1%83%D0%BA%C2%BB</t>
  </si>
  <si>
    <t>ТОО "Алтынказган Project"</t>
  </si>
  <si>
    <t>171240018848</t>
  </si>
  <si>
    <t>Медная Руда</t>
  </si>
  <si>
    <t>https://statsnet.co/companies/kz/31068549</t>
  </si>
  <si>
    <t>https://opi.dfo.kz/p/ru/DfoObjects/objects/teaser-view/19225486?ElDossierTabId=AuditReports</t>
  </si>
  <si>
    <t>ТОО "GEO-VITA"</t>
  </si>
  <si>
    <t>151240003093</t>
  </si>
  <si>
    <t>https://fa-fa.ru/company_info/?bin=151240003093</t>
  </si>
  <si>
    <t>ТОО "Итауыз Project"</t>
  </si>
  <si>
    <t>171240018580</t>
  </si>
  <si>
    <t>https://opi.dfo.kz/p/ru/DfoObjects/objects/teaser-view/18994224?OptionName=ExtraData</t>
  </si>
  <si>
    <t>https://opi.dfo.kz/p/ru/DfoObjects/objects/teaser-view/18994224?ElDossierTabId=AuditReports</t>
  </si>
  <si>
    <t>ТОО "RAMCO Oil Shubar"</t>
  </si>
  <si>
    <t>190240004610</t>
  </si>
  <si>
    <t>ТОО "АСТАНА-ТАЙМ"</t>
  </si>
  <si>
    <t>110140013265</t>
  </si>
  <si>
    <t>https://statsnet.co/companies/kz/27184656</t>
  </si>
  <si>
    <t>ТОО "Minerals Gold"</t>
  </si>
  <si>
    <t>180740012945</t>
  </si>
  <si>
    <t>https://statsnet.co/companies/kz/44622080</t>
  </si>
  <si>
    <t>ТОО "NBK Mining Technologies"</t>
  </si>
  <si>
    <t>090940000593</t>
  </si>
  <si>
    <t>https://pk.uchet.kz/c/bin/090940000593/</t>
  </si>
  <si>
    <t>ТОО "Кен шуак"</t>
  </si>
  <si>
    <t>161040004442</t>
  </si>
  <si>
    <t>золото, медь</t>
  </si>
  <si>
    <t>https://opi.dfo.kz/p/ru/DfoObjects/objects/teaser-view/18743880?OptionName=ExtraData</t>
  </si>
  <si>
    <t>https://opi.dfo.kz/p/ru/DfoObjects/objects/teaser-view/18743880?ElDossierTabId=AuditReports</t>
  </si>
  <si>
    <t>ТОО "Уштаган Gold"</t>
  </si>
  <si>
    <t>170640011238</t>
  </si>
  <si>
    <t>https://opi.dfo.kz/p/ru/DfoObjects/objects/teaser-view/18777465?OptionName=ExtraData</t>
  </si>
  <si>
    <t>https://opi.dfo.kz/p/ru/DfoObjects/objects/teaser-view/18777465?ElDossierTabId=AuditReports</t>
  </si>
  <si>
    <t>АО "Горно-химическая компания "УШГЕР"</t>
  </si>
  <si>
    <t>090740018112</t>
  </si>
  <si>
    <t>https://opi.dfo.kz/p/ru/DfoObjects/objects/teaser-view/29823?OptionName=ExtraData</t>
  </si>
  <si>
    <t>https://opi.dfo.kz/p/ru/DfoObjects/objects/teaser-view/29823?ElDossierTabId=AuditReports</t>
  </si>
  <si>
    <t>ТОО "ОТАЙ"</t>
  </si>
  <si>
    <t>160540026687</t>
  </si>
  <si>
    <t>https://opi.dfo.kz/p/ru/DfoObjects/objects/teaser-view/18350935?OptionName=ExtraData</t>
  </si>
  <si>
    <t>https://opi.dfo.kz/p/ru/DfoObjects/objects/teaser-view/18350935?ElDossierTabId=AuditReports</t>
  </si>
  <si>
    <t>ТОО "Инжиниринговая компания "Горное дело"</t>
  </si>
  <si>
    <t>110240014930</t>
  </si>
  <si>
    <t>https://statsnet.co/companies/kz/38317088</t>
  </si>
  <si>
    <t>ТОО "Карабайбулак GOLDMINING"</t>
  </si>
  <si>
    <t>190840023222</t>
  </si>
  <si>
    <t>Драгметаллы и руды редких металлов</t>
  </si>
  <si>
    <t>https://opi.dfo.kz/p/ru/DfoObjects/objects/teaser-view/19237244?OptionName=ExtraData</t>
  </si>
  <si>
    <t>https://opi.dfo.kz/p/ru/DfoObjects/objects/teaser-view/19237244?ElDossierTabId=AuditReports</t>
  </si>
  <si>
    <t>АО "Акбакайский горно-металлургический комбинат"</t>
  </si>
  <si>
    <t>941240000391</t>
  </si>
  <si>
    <t>https://opi.dfo.kz/p/ru/DfoObjects/objects/teaser-view/26371?OptionName=ExtraData</t>
  </si>
  <si>
    <t>https://opi.dfo.kz/p/ru/DfoObjects/objects/teaser-view/26371?ElDossierTabId=AuditReports</t>
  </si>
  <si>
    <t>ТОО "OilGasProject"</t>
  </si>
  <si>
    <t>121240005173</t>
  </si>
  <si>
    <t>нефть,газ</t>
  </si>
  <si>
    <t>https://statsnet.co/companies/kz/16631366</t>
  </si>
  <si>
    <t>ТОО "Надеждинское"</t>
  </si>
  <si>
    <t>150140016792</t>
  </si>
  <si>
    <t>железные руды</t>
  </si>
  <si>
    <t>https://opi.dfo.kz/p/ru/DfoObjects/objects/teaser-view/18316099?OptionName=ExtraData</t>
  </si>
  <si>
    <t>https://opi.dfo.kz/p/ru/DfoObjects/objects/teaser-view/18316099?ElDossierTabId=AuditReports</t>
  </si>
  <si>
    <t xml:space="preserve">ТОО "Бозоба Ойл" </t>
  </si>
  <si>
    <t>190540010061</t>
  </si>
  <si>
    <t>https://opi.dfo.kz/p/ru/DfoObjects/objects/teaser-view/19230387?OptionName=ExtraData</t>
  </si>
  <si>
    <t>https://opi.dfo.kz/p/ru/DfoObjects/objects/teaser-view/19230387?ElDossierTabId=AuditReports</t>
  </si>
  <si>
    <t>ТОО "Талдыкөл көмір"</t>
  </si>
  <si>
    <t>130440011174</t>
  </si>
  <si>
    <t>https://opi.dfo.kz/p/ru/DfoObjects/objects/teaser-view/18164684?OptionName=ExtraData</t>
  </si>
  <si>
    <t>ТОО "Асыл Ресорсес"</t>
  </si>
  <si>
    <t>140840011577</t>
  </si>
  <si>
    <t>https://statsnet.co/companies/kz/40564686</t>
  </si>
  <si>
    <t>ТОО "Директ"</t>
  </si>
  <si>
    <t>000340000446</t>
  </si>
  <si>
    <t>https://opi.dfo.kz/p/ru/DfoObjects/objects/teaser-view/29968?OptionName=ExtraData</t>
  </si>
  <si>
    <t>https://opi.dfo.kz/p/ru/DfoObjects/objects/teaser-view/29968?ElDossierTabId=AuditReports</t>
  </si>
  <si>
    <t>ТОО "Достау-Литос"</t>
  </si>
  <si>
    <t>021240001754</t>
  </si>
  <si>
    <t>http://baritkz.kz/</t>
  </si>
  <si>
    <t>ТОО "Белогорское"</t>
  </si>
  <si>
    <t>160540026865</t>
  </si>
  <si>
    <t>https://opi.dfo.kz/p/ru/DfoObjects/objects/teaser-view/18385172?OptionName=ExtraData</t>
  </si>
  <si>
    <t>https://opi.dfo.kz/p/ru/DfoObjects/objects/teaser-view/18385172?ElDossierTabId=AuditReports</t>
  </si>
  <si>
    <t>ТОО "Кокел Мунай"</t>
  </si>
  <si>
    <t>060240013217</t>
  </si>
  <si>
    <t>https://kompra.kz/organization/060240013217</t>
  </si>
  <si>
    <t>ТОО "Lacus Mining" (Лакус Майнинг)"</t>
  </si>
  <si>
    <t>170140010688</t>
  </si>
  <si>
    <t>https://opi.dfo.kz/p/ru/DfoObjects/objects/teaser-view/19004709?OptionName=ExtraData</t>
  </si>
  <si>
    <t>https://opi.dfo.kz/p/ru/DfoObjects/objects/teaser-view/19004709?ElDossierTabId=AuditReports</t>
  </si>
  <si>
    <t>ТОО "Бирюк Алтын"</t>
  </si>
  <si>
    <t>160440006758</t>
  </si>
  <si>
    <t>драгоценные камни</t>
  </si>
  <si>
    <t>https://opi.dfo.kz/p/ru/DfoObjects/objects/teaser-view/18306956?OptionName=ExtraData</t>
  </si>
  <si>
    <t>https://opi.dfo.kz/p/ru/DfoObjects/objects/teaser-view/18306956?ElDossierTabId=AuditReports</t>
  </si>
  <si>
    <t>ТОО "Alfa Cuprum"</t>
  </si>
  <si>
    <t>160440002547</t>
  </si>
  <si>
    <t>медьсодержащие  руды</t>
  </si>
  <si>
    <t>https://opi.dfo.kz/p/ru/DfoObjects/objects/teaser-view/18537221?OptionName=ExtraData</t>
  </si>
  <si>
    <t>https://opi.dfo.kz/p/ru/DfoObjects/objects/teaser-view/18537221?ElDossierTabId=AuditReports</t>
  </si>
  <si>
    <t>ТОО "КУЛАН ТБ"</t>
  </si>
  <si>
    <t>010240004992</t>
  </si>
  <si>
    <t>https://opi.dfo.kz/p/ru/DfoObjects/objects/teaser-view/26083?OptionName=ExtraData</t>
  </si>
  <si>
    <t>https://opi.dfo.kz/p/ru/DfoObjects/objects/teaser-view/26083?ElDossierTabId=AuditReports</t>
  </si>
  <si>
    <t>ТОО "СП Комсомольское"</t>
  </si>
  <si>
    <t>161140029510</t>
  </si>
  <si>
    <t>драгоценные камни, полудрагоценные камни, самоцветы, янтарь</t>
  </si>
  <si>
    <t>https://opi.dfo.kz/p/ru/DfoObjects/objects/teaser-view/18613052?OptionName=ExtraData</t>
  </si>
  <si>
    <t>https://opi.dfo.kz/p/ru/DfoObjects/objects/teaser-view/18613052?ElDossierTabId=AuditReports</t>
  </si>
  <si>
    <t>ТОО "Караоба-2005"</t>
  </si>
  <si>
    <t>040940001710</t>
  </si>
  <si>
    <t xml:space="preserve">Вольфрам  </t>
  </si>
  <si>
    <t>https://opi.dfo.kz/p/ru/DfoObjects/objects/teaser-view/25988?OptionName=ExtraData</t>
  </si>
  <si>
    <t>https://opi.dfo.kz/p/ru/DfoObjects/objects/teaser-view/25988?ElDossierTabId=AuditReports</t>
  </si>
  <si>
    <t>ТОО "АТП-1"</t>
  </si>
  <si>
    <t>060140016258</t>
  </si>
  <si>
    <t>золото, полиметаллы</t>
  </si>
  <si>
    <t>https://opi.dfo.kz/p/ru/DfoObjects/objects/teaser-view/19232314?OptionName=ExtraData</t>
  </si>
  <si>
    <t>https://opi.dfo.kz/p/ru/DfoObjects/objects/teaser-view/19232314?ElDossierTabId=AuditReports</t>
  </si>
  <si>
    <t>ТОО "Dala Mining" (Дала Майнинг)</t>
  </si>
  <si>
    <t>050640001395</t>
  </si>
  <si>
    <t>молибден,вольфрам</t>
  </si>
  <si>
    <t>https://opi.dfo.kz/p/ru/DfoObjects/objects/teaser-view/26231?OptionName=ExtraData</t>
  </si>
  <si>
    <t>https://opi.dfo.kz/p/ru/DfoObjects/objects/teaser-view/26231?ElDossierTabId=AuditReports</t>
  </si>
  <si>
    <t>ТОО "Turan mining Group"</t>
  </si>
  <si>
    <t>180540006765</t>
  </si>
  <si>
    <t>руды цветных металлов</t>
  </si>
  <si>
    <t>https://opi.dfo.kz/p/ru/DfoObjects/objects/teaser-view/18999265?OptionName=ExtraData</t>
  </si>
  <si>
    <t>https://opi.dfo.kz/p/ru/DfoObjects/objects/teaser-view/18999265?ElDossierTabId=AuditReports</t>
  </si>
  <si>
    <t>ТОО "Нурсат-Бауыр и К"</t>
  </si>
  <si>
    <t>010140000034</t>
  </si>
  <si>
    <t>https://opi.dfo.kz/p/ru/DfoObjects/objects/teaser-view/26111?OptionName=ExtraData</t>
  </si>
  <si>
    <t>https://opi.dfo.kz/p/ru/DfoObjects/objects/teaser-view/26111?ElDossierTabId=AuditReports</t>
  </si>
  <si>
    <t>ТОО "ТЕНТЕК"</t>
  </si>
  <si>
    <t>980240000247</t>
  </si>
  <si>
    <t>марганец</t>
  </si>
  <si>
    <t>https://opi.dfo.kz/p/ru/DfoObjects/objects/teaser-view/25983?OptionName=ExtraData</t>
  </si>
  <si>
    <t>https://opi.dfo.kz/p/ru/DfoObjects/objects/teaser-view/25983?ElDossierTabId=AuditReports</t>
  </si>
  <si>
    <t>ТОО "Mining consult co"</t>
  </si>
  <si>
    <t>161240013394</t>
  </si>
  <si>
    <t>https://opi.dfo.kz/p/ru/DfoObjects/objects/teaser-view/19672450?OptionName=ExtraData</t>
  </si>
  <si>
    <t>https://opi.dfo.kz/p/ru/DfoObjects/objects/teaser-view/19672450?ElDossierTabId=AuditReports</t>
  </si>
  <si>
    <t>ТОО "TKS Geology"</t>
  </si>
  <si>
    <t>120640016745</t>
  </si>
  <si>
    <t>Медь,золото</t>
  </si>
  <si>
    <t>https://tks.kz/too-tks-geology/</t>
  </si>
  <si>
    <t>https://opi.dfo.kz/p/ru/DfoObjects/objects/teaser-view/14230305?ElDossierTabId=AuditReports</t>
  </si>
  <si>
    <t>ТОО "Emen Gold"</t>
  </si>
  <si>
    <t>140440025037</t>
  </si>
  <si>
    <t>https://opi.dfo.kz/p/ru/DfoObjects/objects/teaser-view/18547224?OptionName=ExtraData</t>
  </si>
  <si>
    <t>https://opi.dfo.kz/p/ru/DfoObjects/objects/teaser-view/18547224?ElDossierTabId=AuditReports</t>
  </si>
  <si>
    <t>ТОО "Анисимов ключ"</t>
  </si>
  <si>
    <t>170540008432</t>
  </si>
  <si>
    <t>https://fa-fa.kz/company_info/?bin=170540008432</t>
  </si>
  <si>
    <t>ТОО "САРЫАРКА полиметаллы"</t>
  </si>
  <si>
    <t>131140015179</t>
  </si>
  <si>
    <t>Свинец, цинк</t>
  </si>
  <si>
    <t>https://kompra.kz/organization/131140015179</t>
  </si>
  <si>
    <t>ТОО “Caspian Geo-Consulting Services" (Каспиан Гео-Консалтинг Сервисес)</t>
  </si>
  <si>
    <t>040440002631</t>
  </si>
  <si>
    <t>https://opi.dfo.kz/p/ru/DfoObjects/objects/teaser-view/18546800?OptionName=ExtraData</t>
  </si>
  <si>
    <t>https://opi.dfo.kz/p/ru/DfoObjects/objects/teaser-view/18546800?ElDossierTabId=AuditReports</t>
  </si>
  <si>
    <t>ТОО "Bp inc"</t>
  </si>
  <si>
    <t>021240005787</t>
  </si>
  <si>
    <t>https://statsnet.co/companies/kz/6180896</t>
  </si>
  <si>
    <t>ТОО "СП Сары-Мыс"</t>
  </si>
  <si>
    <t>120640000818</t>
  </si>
  <si>
    <t>https://statsnet.co/companies/kz/11920689</t>
  </si>
  <si>
    <t>ТОО "Тайболат"</t>
  </si>
  <si>
    <t>070740012992</t>
  </si>
  <si>
    <t>https://www.infoproff.com/en/companies/search/KAZ4020260462/070740012992/%25D0%25A2%25D0%2590%25D0%2599%25D0%2591%25D0%259E%25D0%259B%25D0%2590%25D0%25A2+%25D0%25A2%25D0%259E%25D0%259E</t>
  </si>
  <si>
    <t>ТОО "Мыстау"</t>
  </si>
  <si>
    <t>150940024584</t>
  </si>
  <si>
    <t>https://opi.dfo.kz/p/ru/DfoObjects/objects/teaser-view/18547421?OptionName=ExtraData</t>
  </si>
  <si>
    <t>https://opi.dfo.kz/p/ru/DfoObjects/objects/teaser-view/18547421?ElDossierTabId=AuditReports</t>
  </si>
  <si>
    <t>ТОО "Горно-обогатительная компания Сарыарка Көмір"</t>
  </si>
  <si>
    <t>080240004112</t>
  </si>
  <si>
    <t>https://opi.dfo.kz/p/ru/DfoObjects/objects/teaser-view/319067?OptionName=ExtraData</t>
  </si>
  <si>
    <t>https://opi.dfo.kz/p/ru/DfoObjects/objects/teaser-view/319067?ElDossierTabId=AuditReports</t>
  </si>
  <si>
    <t>ТОО "Мойынкум Минерал"</t>
  </si>
  <si>
    <t>160440009702</t>
  </si>
  <si>
    <t>Плавиковошпатовая руда</t>
  </si>
  <si>
    <t>https://opi.dfo.kz/p/ru/DfoObjects/objects/teaser-view/19236356?OptionName=ExtraData</t>
  </si>
  <si>
    <t>https://opi.dfo.kz/p/ru/DfoObjects/objects/teaser-view/19236356?ElDossierTabId=AuditReports</t>
  </si>
  <si>
    <t>ТОО "Ресурс 2018"</t>
  </si>
  <si>
    <t>180840006518</t>
  </si>
  <si>
    <t>https://opi.dfo.kz/p/ru/DfoObjects/objects/teaser-view/19001155?OptionName=ExtraData</t>
  </si>
  <si>
    <t>https://opi.dfo.kz/p/ru/DfoObjects/objects/teaser-view/19001155?ElDossierTabId=AuditReports</t>
  </si>
  <si>
    <t>ТОО "Кемир"</t>
  </si>
  <si>
    <t>160440012653</t>
  </si>
  <si>
    <t>Черные, цветные, редкие металлы</t>
  </si>
  <si>
    <t>https://opi.dfo.kz/p/ru/DfoObjects/objects/teaser-view/18757060?OptionName=ExtraData</t>
  </si>
  <si>
    <t>https://opi.dfo.kz/p/ru/DfoObjects/objects/teaser-view/18757060?ElDossierTabId=AuditReports</t>
  </si>
  <si>
    <t>ТОО "Совместное предприятие "ДЖУМБА"</t>
  </si>
  <si>
    <t>160540017737</t>
  </si>
  <si>
    <t>https://opi.dfo.kz/p/ru/DfoObjects/objects/teaser-view/18780627?flGlobalObjectId=79004&amp;OptionName=Contacts</t>
  </si>
  <si>
    <t>https://opi.dfo.kz/p/ru/DfoObjects/objects/teaser-view/18780627?ElDossierTabId=AuditReports</t>
  </si>
  <si>
    <t>ТОО "Teniz Petroleum"</t>
  </si>
  <si>
    <t>170840029327</t>
  </si>
  <si>
    <t>https://opi.dfo.kz/p/ru/DfoObjects/objects/teaser-view/18650283?OptionName=ExtraData</t>
  </si>
  <si>
    <t>https://opi.dfo.kz/p/ru/DfoObjects/objects/teaser-view/18650283?ElDossierTabId=AuditReports</t>
  </si>
  <si>
    <t>ТОО "Арқа кеншісі"</t>
  </si>
  <si>
    <t>https://statsnet.co/companies/kz/31432814</t>
  </si>
  <si>
    <t>ТОО "Энергоресурсы"</t>
  </si>
  <si>
    <t>981240002602</t>
  </si>
  <si>
    <t>Геодезия</t>
  </si>
  <si>
    <t>https://opi.dfo.kz/p/ru/DfoObjects/objects/teaser-view/26171?OptionName=ExtraData</t>
  </si>
  <si>
    <t>https://opi.dfo.kz/p/ru/DfoObjects/objects/teaser-view/26171?ElDossierTabId=AuditReports</t>
  </si>
  <si>
    <t>ТОО "Тамды-Саинбулак Project"</t>
  </si>
  <si>
    <t>171240019073</t>
  </si>
  <si>
    <t>https://opi.dfo.kz/p/ru/DfoObjects/objects/teaser-view/19226442?OptionName=ExtraData</t>
  </si>
  <si>
    <t>https://opi.dfo.kz/p/ru/DfoObjects/objects/teaser-view/19226442?ElDossierTabId=AuditReports</t>
  </si>
  <si>
    <t>ТОО "Балхаш-Сарышаган"</t>
  </si>
  <si>
    <t>140640026419</t>
  </si>
  <si>
    <t>добыча</t>
  </si>
  <si>
    <t>https://opi.dfo.kz/p/ru/DfoObjects/objects/teaser-view/18547233?OptionName=ExtraData</t>
  </si>
  <si>
    <t>https://opi.dfo.kz/p/ru/DfoObjects/objects/teaser-view/18547233?ElDossierTabId=AuditReports</t>
  </si>
  <si>
    <t>ТОО "Шукыркол"</t>
  </si>
  <si>
    <t>161040018294</t>
  </si>
  <si>
    <t>https://opi.dfo.kz/p/ru/DfoObjects/objects/teaser-view/18778592?OptionName=ExtraData</t>
  </si>
  <si>
    <t>https://opi.dfo.kz/p/ru/DfoObjects/objects/teaser-view/18778592?ElDossierTabId=AuditReports</t>
  </si>
  <si>
    <t>ТОО "Шахта Западная"</t>
  </si>
  <si>
    <t>010340000874</t>
  </si>
  <si>
    <t>https://opi.dfo.kz/p/ru/DfoObjects/objects/teaser-view/25920?OptionName=ExtraData</t>
  </si>
  <si>
    <t>https://opi.dfo.kz/p/ru/DfoObjects/objects/teaser-view/25920?ElDossierTabId=AuditReports</t>
  </si>
  <si>
    <t>ТОО "Горнорудная Компания "Тохтар"</t>
  </si>
  <si>
    <t>060440004364</t>
  </si>
  <si>
    <t>https://opi.dfo.kz/p/ru/DfoObjects/objects/teaser-view/25937?OptionName=ExtraData</t>
  </si>
  <si>
    <t>https://opi.dfo.kz/p/ru/DfoObjects/objects/teaser-view/25937?ElDossierTabId=AuditReports</t>
  </si>
  <si>
    <t>ТОО "Taraz Investment"</t>
  </si>
  <si>
    <t>180440042597</t>
  </si>
  <si>
    <t>https://statsnet.co/companies/kz/10044215</t>
  </si>
  <si>
    <t>ТОО "Ертіс-ВК Продвижение"</t>
  </si>
  <si>
    <t>140540003159</t>
  </si>
  <si>
    <t>прочие металлические руды</t>
  </si>
  <si>
    <t>https://opi.dfo.kz/p/ru/DfoObjects/objects/teaser-view/18319590?RevisionId=0&amp;ReportNodeId=2147483645&amp;PluginId=3edf0aba2bfd408b94e0392269ca7b14&amp;ReportId=60796756</t>
  </si>
  <si>
    <t>https://opi.dfo.kz/p/ru/DfoObjects/objects/teaser-view/18319590?ElDossierTabId=AuditReports</t>
  </si>
  <si>
    <t>ТОО "East Mineral Resorces"</t>
  </si>
  <si>
    <t>120840010367</t>
  </si>
  <si>
    <t>добыча металических руд</t>
  </si>
  <si>
    <t>https://opi.dfo.kz/p/ru/DfoObjects/objects/teaser-view/5087141?OptionName=ExtraData</t>
  </si>
  <si>
    <t>https://opi.dfo.kz/p/ru/DfoObjects/objects/teaser-view/5087141?ElDossierTabId=AuditReports</t>
  </si>
  <si>
    <t>ТОО "ЗЕРТТЕУ-Ш"</t>
  </si>
  <si>
    <t>011140002300</t>
  </si>
  <si>
    <t>https://opi.dfo.kz/p/ru/DfoObjects/objects/teaser-view/26115?RevisionId=0&amp;ReportNodeId=1&amp;PluginId=9b9be0e602084339b22ed1007a3c219b&amp;ReportId=4539</t>
  </si>
  <si>
    <t>https://opi.dfo.kz/p/ru/DfoObjects/objects/teaser-view/26115?ElDossierTabId=AuditReports</t>
  </si>
  <si>
    <t>ТОО "Шахта Долинская"</t>
  </si>
  <si>
    <t>100240019731</t>
  </si>
  <si>
    <t>https://opi.dfo.kz/p/ru/DfoObjects/objects/teaser-view/29962?ReportNodeId=2147483641&amp;PluginId=3edf0aba2bfd408b94e0392269ca7b14&amp;ReportId=60225572</t>
  </si>
  <si>
    <t>ТОО "Karatau Mining (Каратау Майнинг)"</t>
  </si>
  <si>
    <t>151240001542</t>
  </si>
  <si>
    <t>Ционид</t>
  </si>
  <si>
    <t>https://statsnet.co/companies/kz/16006777</t>
  </si>
  <si>
    <t>ТОО "АЛУА COMPANY НС"</t>
  </si>
  <si>
    <t>070140017545</t>
  </si>
  <si>
    <t>https://statsnet.co/companies/kz/26089935</t>
  </si>
  <si>
    <t>https://opi.dfo.kz/p/ru/DfoObjects/objects/teaser-view/6401532?ElDossierTabId=AuditReports</t>
  </si>
  <si>
    <t>ТОО "Тау Кетмень"</t>
  </si>
  <si>
    <t>121240018968</t>
  </si>
  <si>
    <t>https://opi.dfo.kz/p/ru/DfoObjects/objects/teaser-view/6401532?OptionName=ExtraData</t>
  </si>
  <si>
    <t>ТОО СП "FIAL"</t>
  </si>
  <si>
    <t>970640000468</t>
  </si>
  <si>
    <t>https://opi.dfo.kz/p/ru/DfoObjects/objects/teaser-view/26047?OptionName=ExtraData</t>
  </si>
  <si>
    <t>https://opi.dfo.kz/p/ru/DfoObjects/objects/teaser-view/26047?ElDossierTabId=AuditReports</t>
  </si>
  <si>
    <t>ТОО "TORGAI ENERGY GROUP"</t>
  </si>
  <si>
    <t>161140020339</t>
  </si>
  <si>
    <t>https://opi.dfo.kz/p/ru/DfoObjects/objects/teaser-view/18778608?OptionName=ExtraData</t>
  </si>
  <si>
    <t>https://opi.dfo.kz/p/ru/DfoObjects/objects/teaser-view/18778608?ElDossierTabId=AuditReports</t>
  </si>
  <si>
    <t>ТОО "Зере KAZgold -Ертіс"</t>
  </si>
  <si>
    <t>160540015324</t>
  </si>
  <si>
    <t>работы</t>
  </si>
  <si>
    <t>https://statsnet.co/companies/kz/42181102</t>
  </si>
  <si>
    <t>ТОО "ZHAMBAS-PV"</t>
  </si>
  <si>
    <t>161140002300</t>
  </si>
  <si>
    <t>Медные руды, благородные металлы</t>
  </si>
  <si>
    <t>https://opi.dfo.kz/p/ru/DfoObjects/objects/teaser-view/18778598?OptionName=ExtraData</t>
  </si>
  <si>
    <t>https://opi.dfo.kz/p/ru/DfoObjects/objects/teaser-view/18778598?ElDossierTabId=AuditReports</t>
  </si>
  <si>
    <t>ТОО "Ақ-Тас СК"</t>
  </si>
  <si>
    <t>150540003041</t>
  </si>
  <si>
    <t>https://statsnet.co/companies/kz/2914662</t>
  </si>
  <si>
    <t>ТОО "АлтайГео"</t>
  </si>
  <si>
    <t>180540006349</t>
  </si>
  <si>
    <t>Золото, медь, полиметаллы</t>
  </si>
  <si>
    <t>https://opi.dfo.kz/p/ru/DfoObjects/objects/teaser-view/19004315?OptionName=ExtraData</t>
  </si>
  <si>
    <t>https://opi.dfo.kz/p/ru/DfoObjects/objects/teaser-view/19004315?ElDossierTabId=AuditReports</t>
  </si>
  <si>
    <t>ТОО "Zhambyl Minerals" (Жамбыл Минералз)</t>
  </si>
  <si>
    <t>190840024392</t>
  </si>
  <si>
    <t xml:space="preserve">Железные руды </t>
  </si>
  <si>
    <t>https://opi.dfo.kz/p/ru/DfoObjects/objects/teaser-view/19234845?OptionName=ExtraData</t>
  </si>
  <si>
    <t>https://opi.dfo.kz/p/ru/DfoObjects/objects/teaser-view/19234845?ElDossierTabId=AuditReports</t>
  </si>
  <si>
    <t>ТОО "ПРАЙМ МЕТАЛС ЭЛ.ЭЛ.ПИ."</t>
  </si>
  <si>
    <t>050740010102</t>
  </si>
  <si>
    <t>Никель,  кобальт</t>
  </si>
  <si>
    <t>https://opi.dfo.kz/p/ru/DfoObjects/objects/teaser-view/26235?OptionName=ExtraData</t>
  </si>
  <si>
    <t>https://opi.dfo.kz/p/ru/DfoObjects/objects/teaser-view/26235?ElDossierTabId=AuditReports</t>
  </si>
  <si>
    <t>ТОО "Акмолит"</t>
  </si>
  <si>
    <t>120740000108</t>
  </si>
  <si>
    <t>минералы</t>
  </si>
  <si>
    <t>https://opi.dfo.kz/p/ru/DfoObjects/objects/teaser-view/18523783?OptionName=ExtraData</t>
  </si>
  <si>
    <t>https://opi.dfo.kz/p/ru/DfoObjects/objects/teaser-view/18523783?ElDossierTabId=AuditReports</t>
  </si>
  <si>
    <t>ТОО "СП "Варда Минералс"</t>
  </si>
  <si>
    <t>090340004851</t>
  </si>
  <si>
    <t>https://opi.dfo.kz/p/ru/DfoObjects/objects/teaser-view/30165?OptionName=ExtraData</t>
  </si>
  <si>
    <t>https://opi.dfo.kz/p/ru/DfoObjects/objects/teaser-view/30165?ElDossierTabId=AuditReports</t>
  </si>
  <si>
    <t>ТОО "Kaz Drill Solution"</t>
  </si>
  <si>
    <t>140540002795</t>
  </si>
  <si>
    <t xml:space="preserve">Нефть,газ </t>
  </si>
  <si>
    <t>https://opi.dfo.kz/p/ru/DfoObjects/objects/teaser-view/19631582?OptionName=ExtraData</t>
  </si>
  <si>
    <t>https://opi.dfo.kz/p/ru/DfoObjects/objects/teaser-view/19631582?ElDossierTabId=AuditReports</t>
  </si>
  <si>
    <t>ТОО "КАЗАХСТАН-АВСТРАЛИЯ"</t>
  </si>
  <si>
    <t>911040000349</t>
  </si>
  <si>
    <t>Золото, серебро, платина</t>
  </si>
  <si>
    <t>https://opi.dfo.kz/p/ru/DfoObjects/objects/teaser-view/18532858?OptionName=ExtraData</t>
  </si>
  <si>
    <t>https://opi.dfo.kz/p/ru/DfoObjects/objects/teaser-view/18532858?ElDossierTabId=AuditReports</t>
  </si>
  <si>
    <t xml:space="preserve">ТОО "Кор-Таж Мұнай" </t>
  </si>
  <si>
    <t>130640000552</t>
  </si>
  <si>
    <t>Нефть,газ</t>
  </si>
  <si>
    <t>https://opi.dfo.kz/p/ru/DfoObjects/objects/teaser-view/18261666?RevisionId=0&amp;ReportNodeId=2147483645&amp;PluginId=3edf0aba2bfd408b94e0392269ca7b14&amp;ReportId=60658340</t>
  </si>
  <si>
    <t>https://opi.dfo.kz/p/ru/DfoObjects/objects/teaser-view/18261666?ElDossierTabId=AuditReports</t>
  </si>
  <si>
    <t>ТОО "Алтын КДТ"</t>
  </si>
  <si>
    <t>031040004961</t>
  </si>
  <si>
    <t>Битум</t>
  </si>
  <si>
    <t>https://opi.dfo.kz/p/ru/DfoObjects/objects/teaser-view/26161?OptionName=ExtraData</t>
  </si>
  <si>
    <t>https://opi.dfo.kz/p/ru/DfoObjects/objects/teaser-view/26161?ElDossierTabId=AuditReports</t>
  </si>
  <si>
    <t>ТОО "Golden sky" /Голден скай/</t>
  </si>
  <si>
    <t>050140004679</t>
  </si>
  <si>
    <t>Драгметаллы, редкие металлы</t>
  </si>
  <si>
    <t>https://opi.dfo.kz/p/ru/DfoObjects/objects/teaser-view/29969?OptionName=Contacts</t>
  </si>
  <si>
    <t>https://opi.dfo.kz/p/ru/DfoObjects/objects/teaser-view/29969?ElDossierTabId=AuditReports</t>
  </si>
  <si>
    <t>ТОО "Тұран құрылыс қызмет"</t>
  </si>
  <si>
    <t>040640002034</t>
  </si>
  <si>
    <t>https://statsnet.co/companies/kz/16586492</t>
  </si>
  <si>
    <t>ТОО "Горно-рудная компания "Chang"</t>
  </si>
  <si>
    <t>130540013799</t>
  </si>
  <si>
    <t>https://opi.dfo.kz/p/ru/DfoObjects/objects/teaser-view/14223121?RevisionId=0&amp;ReportNodeId=2147483645&amp;PluginId=3edf0aba2bfd408b94e0392269ca7b14&amp;ReportId=60926285</t>
  </si>
  <si>
    <t>https://opi.dfo.kz/p/ru/DfoObjects/objects/teaser-view/14223121?ElDossierTabId=AuditReports</t>
  </si>
  <si>
    <t>ТОО "Одак 79К"</t>
  </si>
  <si>
    <t>150840001908</t>
  </si>
  <si>
    <t>Драгметаллы,редкие металлы</t>
  </si>
  <si>
    <t>https://opi.dfo.kz/p/ru/DfoObjects/objects/teaser-view/19643130?OptionName=ExtraData</t>
  </si>
  <si>
    <t>https://opi.dfo.kz/p/ru/DfoObjects/objects/teaser-view/19643130?ElDossierTabId=AuditReports</t>
  </si>
  <si>
    <t>ТОО "Central Asia Gold Corp."</t>
  </si>
  <si>
    <t>130240033811</t>
  </si>
  <si>
    <t>https://opi.dfo.kz/p/ru/DfoObjects/objects/teaser-view/14102375?OptionName=ExtraData</t>
  </si>
  <si>
    <t>https://opi.dfo.kz/p/ru/DfoObjects/objects/teaser-view/14102375?ElDossierTabId=AuditReports</t>
  </si>
  <si>
    <t>ТОО "Горнорудная компания "Қараотын"</t>
  </si>
  <si>
    <t>050540004831</t>
  </si>
  <si>
    <t>ГРК, дрбыча</t>
  </si>
  <si>
    <t>https://statsnet.co/companies/kz/10736947</t>
  </si>
  <si>
    <t>ТОО "Altin Emel Mining"</t>
  </si>
  <si>
    <t>161140002441</t>
  </si>
  <si>
    <t>https://opi.dfo.kz/p/ru/DfoObjects/objects/teaser-view/18995155?OptionName=ExtraData</t>
  </si>
  <si>
    <t>https://opi.dfo.kz/p/ru/DfoObjects/objects/teaser-view/18995155?ElDossierTabId=AuditReports</t>
  </si>
  <si>
    <t>ТОО "Жиланды"</t>
  </si>
  <si>
    <t>080840017314</t>
  </si>
  <si>
    <t>https://opi.dfo.kz/p/ru/DfoObjects/objects/teaser-view/29860?OptionName=ExtraData</t>
  </si>
  <si>
    <t>https://opi.dfo.kz/p/ru/DfoObjects/objects/teaser-view/29860?ElDossierTabId=AuditReports</t>
  </si>
  <si>
    <t>ТОО "Стройинформ Б и К"</t>
  </si>
  <si>
    <t>081040006085</t>
  </si>
  <si>
    <t>Углеводороды</t>
  </si>
  <si>
    <t>https://opi.dfo.kz/p/ru/DfoObjects/objects/teaser-view/19223238?OptionName=ExtraData</t>
  </si>
  <si>
    <t>https://opi.dfo.kz/p/ru/DfoObjects/objects/teaser-view/19223238?ElDossierTabId=AuditReports</t>
  </si>
  <si>
    <t>ТОО "АЛПЭТ"</t>
  </si>
  <si>
    <t>030240007970</t>
  </si>
  <si>
    <t>https://opi.dfo.kz/p/ru/DfoObjects/objects/teaser-view/29977?OptionName=ExtraData</t>
  </si>
  <si>
    <t>https://opi.dfo.kz/p/ru/DfoObjects/objects/teaser-view/29977?ElDossierTabId=AuditReports</t>
  </si>
  <si>
    <t>ТОО "Екі Тұз СП"</t>
  </si>
  <si>
    <t>160640007337</t>
  </si>
  <si>
    <t>https://opi.dfo.kz/p/ru/DfoObjects/objects/teaser-view/18778551?OptionName=ExtraData</t>
  </si>
  <si>
    <t>https://opi.dfo.kz/p/ru/DfoObjects/objects/teaser-view/18778551?ElDossierTabId=AuditReports</t>
  </si>
  <si>
    <t>ТОО "Tesairyk copper"</t>
  </si>
  <si>
    <t>141040027517</t>
  </si>
  <si>
    <t>https://opi.dfo.kz/p/ru/DfoObjects/objects/teaser-view/26429?RevisionId=0&amp;ReportNodeId=2147483646&amp;PluginId=83b976c29f4443f69f0f567225385f72&amp;ReportId=60781507</t>
  </si>
  <si>
    <t>ТОО "Gold Trans Industry"</t>
  </si>
  <si>
    <t>140840006243</t>
  </si>
  <si>
    <t>https://opi.dfo.kz/p/ru/DfoObjects/objects/teaser-view/19678955?OptionName=ExtraData</t>
  </si>
  <si>
    <t>https://opi.dfo.kz/p/ru/DfoObjects/objects/teaser-view/19678955?ElDossierTabId=AuditReports</t>
  </si>
  <si>
    <t>АО "Горно-обогатительный комбинат "Төрт Құдық"</t>
  </si>
  <si>
    <t>080740011420</t>
  </si>
  <si>
    <t>https://opi.dfo.kz/p/ru/DfoObjects/objects/teaser-view/25957?OptionName=ExtraData</t>
  </si>
  <si>
    <t>https://opi.dfo.kz/p/ru/DfoObjects/objects/teaser-view/25957?ElDossierTabId=AuditReports</t>
  </si>
  <si>
    <t>ТОО "CaspiOIlGas" (КаспиОйлГаз)</t>
  </si>
  <si>
    <t>980240003465</t>
  </si>
  <si>
    <t>https://opi.dfo.kz/p/ru/DfoObjects/objects/teaser-view/25989?OptionName=ExtraData</t>
  </si>
  <si>
    <t>https://opi.dfo.kz/p/ru/DfoObjects/objects/teaser-view/25989?ElDossierTabId=AuditReports</t>
  </si>
  <si>
    <t>ТОО "Родионов Лог"</t>
  </si>
  <si>
    <t>170140013932</t>
  </si>
  <si>
    <t>https://opi.dfo.kz/p/ru/DfoObjects/objects/teaser-view/19004012?OptionName=ExtraData</t>
  </si>
  <si>
    <t>https://opi.dfo.kz/p/ru/DfoObjects/objects/teaser-view/19004012?ElDossierTabId=AuditReports</t>
  </si>
  <si>
    <t>ТОО "East Copper"</t>
  </si>
  <si>
    <t>180640023997</t>
  </si>
  <si>
    <t>https://opi.dfo.kz/p/ru/DfoObjects/objects/teaser-view/19002392?OptionName=ExtraData</t>
  </si>
  <si>
    <t>https://opi.dfo.kz/p/ru/DfoObjects/objects/teaser-view/19002392?ElDossierTabId=AuditReports</t>
  </si>
  <si>
    <t xml:space="preserve">ТОО «AOC Trade Group» </t>
  </si>
  <si>
    <t>990840014002</t>
  </si>
  <si>
    <t>https://opi.dfo.kz/p/ru/DfoObjects/objects/teaser-view/18926910?OptionName=ExtraData</t>
  </si>
  <si>
    <t>ТОО "Система-Плюс 2011"</t>
  </si>
  <si>
    <t>https://opi.dfo.kz/p/ru/DfoObjects/objects/teaser-view/19447828?flGlobalObjectId=81006&amp;OptionName=Contacts</t>
  </si>
  <si>
    <t>https://opi.dfo.kz/p/ru/DfoObjects/objects/teaser-view/19447828?ElDossierTabId=AuditReports</t>
  </si>
  <si>
    <t>ТОО "Мөлдір мұнай"</t>
  </si>
  <si>
    <t>080240025938</t>
  </si>
  <si>
    <t>Золото, Нефть, газ</t>
  </si>
  <si>
    <t>https://statsnet.co/companies/kz/37009478</t>
  </si>
  <si>
    <t>ТОО "GOLD STONE LLP (ГОЛД СТОУН ЛЛП)"</t>
  </si>
  <si>
    <t>190640012646</t>
  </si>
  <si>
    <t>https://opi.dfo.kz/p/ru/DfoObjects/objects/teaser-view/19230624?OptionName=ExtraData</t>
  </si>
  <si>
    <t>https://opi.dfo.kz/p/ru/DfoObjects/objects/teaser-view/19230624?ElDossierTabId=AuditReports</t>
  </si>
  <si>
    <t>ТОО "Блок-Зет"</t>
  </si>
  <si>
    <t>000240016954</t>
  </si>
  <si>
    <t>https://opi.dfo.kz/p/ru/DfoObjects/objects/teaser-view/26263?OptionName=ExtraData</t>
  </si>
  <si>
    <t>https://opi.dfo.kz/p/ru/DfoObjects/objects/teaser-view/26263?ElDossierTabId=AuditReports</t>
  </si>
  <si>
    <t>ТОО "Алтын Олжа. кен"</t>
  </si>
  <si>
    <t>021140002977</t>
  </si>
  <si>
    <t>благородные металлы</t>
  </si>
  <si>
    <t>https://statsnet.co/companies/kz/10594652</t>
  </si>
  <si>
    <t>ТОО "Асыл Тас Инвест"</t>
  </si>
  <si>
    <t>200940005193</t>
  </si>
  <si>
    <t>https://statsnet.co/companies/kz/54995325</t>
  </si>
  <si>
    <t>ТОО "GRONSAR"</t>
  </si>
  <si>
    <t>070340012998</t>
  </si>
  <si>
    <t>https://opi.dfo.kz/p/ru/DfoObjects/objects/teaser-view/19004707?OptionName=ExtraData</t>
  </si>
  <si>
    <t>https://opi.dfo.kz/p/ru/DfoObjects/objects/teaser-view/19004707?ElDossierTabId=AuditReports</t>
  </si>
  <si>
    <t>ТОО "Каскырказган Mineral resources"</t>
  </si>
  <si>
    <t>161140007517</t>
  </si>
  <si>
    <t>https://pro.mytenge.kz/company/161140007517</t>
  </si>
  <si>
    <t>ТОО "Манырак Газ"</t>
  </si>
  <si>
    <t>201040005113</t>
  </si>
  <si>
    <t>Природный газ</t>
  </si>
  <si>
    <t>https://pro.mytenge.kz/company/201040005113</t>
  </si>
  <si>
    <t>ТОО "Малайсары Алтын"</t>
  </si>
  <si>
    <t>160740009009</t>
  </si>
  <si>
    <t>https://opi.dfo.kz/p/ru/DfoObjects/objects/teaser-view/18987871?OptionName=ExtraData</t>
  </si>
  <si>
    <t>https://opi.dfo.kz/p/ru/DfoObjects/objects/teaser-view/18987871?ElDossierTabId=AuditReports</t>
  </si>
  <si>
    <t>ТОО "НУран Комир"</t>
  </si>
  <si>
    <t>170840021460</t>
  </si>
  <si>
    <t>https://opi.dfo.kz/p/ru/DfoObjects/objects/teaser-view/19235862?OptionName=Contacts</t>
  </si>
  <si>
    <t>https://opi.dfo.kz/p/ru/DfoObjects/objects/teaser-view/19235862?ElDossierTabId=AuditReports</t>
  </si>
  <si>
    <t>ТОО "Горнорудная компания "Керегетас"</t>
  </si>
  <si>
    <t>080340018552</t>
  </si>
  <si>
    <t>https://opi.dfo.kz/p/ru/DfoObjects/objects/teaser-view/29668?OptionName=ExtraData</t>
  </si>
  <si>
    <t>https://opi.dfo.kz/p/ru/DfoObjects/objects/teaser-view/29668?ElDossierTabId=AuditReports</t>
  </si>
  <si>
    <t>ТОО "Улы-ТАУ К"</t>
  </si>
  <si>
    <t>020940004761</t>
  </si>
  <si>
    <t>https://opi.dfo.kz/p/ru/DfoObjects/objects/teaser-view/26136?OptionName=ExtraData</t>
  </si>
  <si>
    <t>https://opi.dfo.kz/p/ru/DfoObjects/objects/teaser-view/26136?ElDossierTabId=AuditReports</t>
  </si>
  <si>
    <t>ТОО "Koskol Zaman" (Косколь Заман)</t>
  </si>
  <si>
    <t>190840019879</t>
  </si>
  <si>
    <t>медь, золото</t>
  </si>
  <si>
    <t>https://opi.dfo.kz/p/ru/DfoObjects/objects/teaser-view/19257129?OptionName=ExtraData</t>
  </si>
  <si>
    <t>https://opi.dfo.kz/p/ru/DfoObjects/objects/teaser-view/19257129?ElDossierTabId=AuditReports</t>
  </si>
  <si>
    <t>ТОО "Korgantas (Коргантас)"</t>
  </si>
  <si>
    <t>140640026439</t>
  </si>
  <si>
    <t>https://opi.dfo.kz/p/ru/DfoObjects/objects/teaser-view/18547448?OptionName=ExtraData</t>
  </si>
  <si>
    <t>https://opi.dfo.kz/p/ru/DfoObjects/objects/teaser-view/18547448?ElDossierTabId=AuditReports</t>
  </si>
  <si>
    <t>ТОО "За-БэстГрупп"</t>
  </si>
  <si>
    <t>090340012832</t>
  </si>
  <si>
    <t>https://opi.dfo.kz/p/ru/DfoObjects/objects/teaser-view/318397?OptionName=ExtraData</t>
  </si>
  <si>
    <t>https://opi.dfo.kz/p/ru/DfoObjects/objects/teaser-view/318397?ElDossierTabId=AuditReports</t>
  </si>
  <si>
    <t>ТОО "VOEX COMMERCE"</t>
  </si>
  <si>
    <t>100140013213</t>
  </si>
  <si>
    <t>https://opi.dfo.kz/p/ru/DfoObjects/objects/teaser-view/18323730?OptionName=ExtraData</t>
  </si>
  <si>
    <t>https://opi.dfo.kz/p/ru/DfoObjects/objects/teaser-view/18323730?ElDossierTabId=AuditReports</t>
  </si>
  <si>
    <t>ТОО "КазНедраПроект"</t>
  </si>
  <si>
    <t>150240012931</t>
  </si>
  <si>
    <t>Углеводородное сырье</t>
  </si>
  <si>
    <t>https://opi.dfo.kz/p/ru/DfoObjects/objects/teaser-view/19235377?OptionName=ExtraData</t>
  </si>
  <si>
    <t>https://opi.dfo.kz/p/ru/DfoObjects/objects/teaser-view/19235377?ElDossierTabId=AuditReports</t>
  </si>
  <si>
    <t>ТОО "Дидар"</t>
  </si>
  <si>
    <t>920440000530</t>
  </si>
  <si>
    <t>бокситы</t>
  </si>
  <si>
    <t>https://opi.dfo.kz/p/ru/DfoObjects/objects/teaser-view/26020?OptionName=ExtraData</t>
  </si>
  <si>
    <t>https://opi.dfo.kz/p/ru/DfoObjects/objects/teaser-view/26020?ElDossierTabId=AuditReports</t>
  </si>
  <si>
    <t>ТОО "Елтай-4"</t>
  </si>
  <si>
    <t>150140017334</t>
  </si>
  <si>
    <t>https://opi.dfo.kz/p/ru/DfoObjects/objects/teaser-view/18315869?OptionName=ExtraData</t>
  </si>
  <si>
    <t>https://opi.dfo.kz/p/ru/DfoObjects/objects/teaser-view/18315869?ElDossierTabId=AuditReports</t>
  </si>
  <si>
    <t>Филиал компании "Ориент Петролеум (Сентрал Эйжа) ЛТД" в городе Кызылорде Республика Казахстан</t>
  </si>
  <si>
    <t>000841005004</t>
  </si>
  <si>
    <t>https://fa-fa.kz/company_info/?bin=000841005004</t>
  </si>
  <si>
    <t>ТОО "Volens" (Воленс)</t>
  </si>
  <si>
    <t>110940002833</t>
  </si>
  <si>
    <t>https://statsnet.co/companies/kz/6793531</t>
  </si>
  <si>
    <t>ТОО "Марсель Gold"</t>
  </si>
  <si>
    <t>080340002318</t>
  </si>
  <si>
    <t>https://opi.dfo.kz/p/ru/DfoObjects/objects/teaser-view/18662762?OptionName=ExtraData</t>
  </si>
  <si>
    <t>https://opi.dfo.kz/p/ru/DfoObjects/objects/teaser-view/18662762?ElDossierTabId=AuditReports</t>
  </si>
  <si>
    <t>ТОО "ОйлТехноГрупп"</t>
  </si>
  <si>
    <t>060640007920</t>
  </si>
  <si>
    <t>https://opi.dfo.kz/p/ru/DfoObjects/objects/teaser-view/29607?OptionName=ExtraData</t>
  </si>
  <si>
    <t>https://opi.dfo.kz/p/ru/DfoObjects/objects/teaser-view/29607?ElDossierTabId=AuditReports</t>
  </si>
  <si>
    <t>АО "Kundybai Mining"</t>
  </si>
  <si>
    <t>111040006915</t>
  </si>
  <si>
    <t>https://opi.dfo.kz/p/ru/DfoObjects/objects/teaser-view/30270?OptionName=ExtraData</t>
  </si>
  <si>
    <t>ТОО "Glauconite Kazakhstan"</t>
  </si>
  <si>
    <t>140540006292</t>
  </si>
  <si>
    <t>Химическая промышленность</t>
  </si>
  <si>
    <t>https://statsnet.co/companies/kz/246127</t>
  </si>
  <si>
    <t>ТОО "Адыр"</t>
  </si>
  <si>
    <t>161240000596</t>
  </si>
  <si>
    <t>https://opi.dfo.kz/p/ru/DfoObjects/objects/teaser-view/18995131?OptionName=ExtraData</t>
  </si>
  <si>
    <t>https://opi.dfo.kz/p/ru/DfoObjects/objects/teaser-view/18995131?ElDossierTabId=AuditReports</t>
  </si>
  <si>
    <t>ТОО "Темир-Сервис"</t>
  </si>
  <si>
    <t>930640000252</t>
  </si>
  <si>
    <t>Фосфорные Удобрения</t>
  </si>
  <si>
    <t>https://chilisai.kz/index.php?lang=ru</t>
  </si>
  <si>
    <t>https://opi.dfo.kz/p/ru/DfoObjects/objects/teaser-view/25894?ElDossierTabId=AuditReports</t>
  </si>
  <si>
    <t>ТОО "Каракамыс-Mining"</t>
  </si>
  <si>
    <t>160440012574</t>
  </si>
  <si>
    <t>https://opi.dfo.kz/p/ru/DfoObjects/objects/teaser-view/18756996?OptionName=ExtraData</t>
  </si>
  <si>
    <t>https://opi.dfo.kz/p/ru/DfoObjects/objects/teaser-view/18756996?ElDossierTabId=AuditReports</t>
  </si>
  <si>
    <t>ТОО "Бие-Бессоба"</t>
  </si>
  <si>
    <t>160440012613</t>
  </si>
  <si>
    <t>Цветные, редкие металлы</t>
  </si>
  <si>
    <t>https://opi.dfo.kz/p/ru/DfoObjects/objects/teaser-view/18757023?OptionName=ExtraData</t>
  </si>
  <si>
    <t>https://opi.dfo.kz/p/ru/DfoObjects/objects/teaser-view/18757023?ElDossierTabId=AuditReports</t>
  </si>
  <si>
    <t>ТОО "Кенг-Киик"</t>
  </si>
  <si>
    <t>160440012514</t>
  </si>
  <si>
    <t>https://opi.dfo.kz/p/ru/DfoObjects/objects/teaser-view/18757057?OptionName=ExtraData</t>
  </si>
  <si>
    <t>https://opi.dfo.kz/p/ru/DfoObjects/objects/teaser-view/18757057?ElDossierTabId=AuditReports</t>
  </si>
  <si>
    <t>ТОО "Altynsay Soltystik"</t>
  </si>
  <si>
    <t>130240013311</t>
  </si>
  <si>
    <t>https://statsnet.co/companies/kz/14446901</t>
  </si>
  <si>
    <t>ТОО "Жумыс-Стройсервис"</t>
  </si>
  <si>
    <t>060440000113</t>
  </si>
  <si>
    <t>ТОО "Сарыарка Алтын"</t>
  </si>
  <si>
    <t>140740011454</t>
  </si>
  <si>
    <t>https://statsnet.co/companies/kz/12220185</t>
  </si>
  <si>
    <t>ТОО "Бай Жол 2010"</t>
  </si>
  <si>
    <t>101240014505</t>
  </si>
  <si>
    <t>https://opi.dfo.kz/p/ru/DfoObjects/objects/teaser-view/5814796?OptionName=ExtraData</t>
  </si>
  <si>
    <t>https://opi.dfo.kz/p/ru/DfoObjects/objects/teaser-view/5814796?ElDossierTabId=AuditReports</t>
  </si>
  <si>
    <t>ТОО "ЕРТІС-SABURKHAN MINING"</t>
  </si>
  <si>
    <t>160840017699</t>
  </si>
  <si>
    <t>добыча руд</t>
  </si>
  <si>
    <t>Неиеталлические руды</t>
  </si>
  <si>
    <t>https://statsnet.co/companies/kz/30200966</t>
  </si>
  <si>
    <t>ТОО "Батыс Калий"</t>
  </si>
  <si>
    <t>090240003423</t>
  </si>
  <si>
    <t>Разведка и добыча калийных солей.</t>
  </si>
  <si>
    <t>https://opi.dfo.kz/p/ru/DfoObjects/objects/teaser-view/29720?OptionName=ExtraData</t>
  </si>
  <si>
    <t>https://opi.dfo.kz/p/ru/DfoObjects/objects/teaser-view/29720?ElDossierTabId=AuditReports</t>
  </si>
  <si>
    <t>ТОО "Алатау-Қордай"</t>
  </si>
  <si>
    <t>061140013602</t>
  </si>
  <si>
    <t>Благородные металлы</t>
  </si>
  <si>
    <t>https://statsnet.co/companies/kz/9169573</t>
  </si>
  <si>
    <t>ТОО "Zhetisu Minerals"</t>
  </si>
  <si>
    <t>191040007988</t>
  </si>
  <si>
    <t>https://opi.dfo.kz/p/ru/DfoObjects/objects/teaser-view/19667149?OptionName=ExtraData</t>
  </si>
  <si>
    <t>https://opi.dfo.kz/p/ru/DfoObjects/objects/teaser-view/19667149?ElDossierTabId=AuditReports</t>
  </si>
  <si>
    <t>ТОО "Юбилейное"</t>
  </si>
  <si>
    <t>010740002598</t>
  </si>
  <si>
    <t>Редкие Металлы</t>
  </si>
  <si>
    <t>ТОО "Gold Mining Corp." (Голд Майнинг Корп.)</t>
  </si>
  <si>
    <t>120740018428</t>
  </si>
  <si>
    <t>https://statsnet.co/companies/kz/27676268</t>
  </si>
  <si>
    <t>ТОО "Gold Minerals"</t>
  </si>
  <si>
    <t>160940014787</t>
  </si>
  <si>
    <t>https://opi.dfo.kz/p/ru/DfoObjects/objects/teaser-view/19233634?OptionName=ExtraData</t>
  </si>
  <si>
    <t>https://opi.dfo.kz/p/ru/DfoObjects/objects/teaser-view/19233634?ElDossierTabId=AuditReports</t>
  </si>
  <si>
    <t>ТОО "Служба единого заказчика и инвестиционных проектов"</t>
  </si>
  <si>
    <t>070240026598</t>
  </si>
  <si>
    <t>Золото, серебро, полиметаллы</t>
  </si>
  <si>
    <t>https://opi.dfo.kz/p/ru/DfoObjects/objects/teaser-view/18312558?OptionName=ExtraData</t>
  </si>
  <si>
    <t>https://opi.dfo.kz/p/ru/DfoObjects/objects/teaser-view/18312558?ElDossierTabId=AuditReports</t>
  </si>
  <si>
    <t>ТОО "TENIR-LOGISTIC"</t>
  </si>
  <si>
    <t>010740003030</t>
  </si>
  <si>
    <t>Титаномагнетитовые руды</t>
  </si>
  <si>
    <t>https://opi.dfo.kz/p/ru/DfoObjects/objects/teaser-view/26102?OptionName=ExtraData</t>
  </si>
  <si>
    <t>https://opi.dfo.kz/p/ru/DfoObjects/objects/teaser-view/26102?ElDossierTabId=AuditReports</t>
  </si>
  <si>
    <t>ТОО "TaldyKuduk-Gas"</t>
  </si>
  <si>
    <t>100240009754</t>
  </si>
  <si>
    <t>Метан</t>
  </si>
  <si>
    <t>https://opi.dfo.kz/p/ru/DfoObjects/objects/teaser-view/30268?OptionName=ExtraData</t>
  </si>
  <si>
    <t>https://opi.dfo.kz/p/ru/DfoObjects/objects/teaser-view/30268?ElDossierTabId=AuditReports</t>
  </si>
  <si>
    <t>ТОО "КА-ДМР"</t>
  </si>
  <si>
    <t>160240016609</t>
  </si>
  <si>
    <t>https://statsnet.co/companies/kz/29852817</t>
  </si>
  <si>
    <t xml:space="preserve">ТОО "M-Ali Petrol" </t>
  </si>
  <si>
    <t>161040025306</t>
  </si>
  <si>
    <t>https://opi.dfo.kz/p/ru/DfoObjects/objects/teaser-view/18780726?OptionName=ExtraData</t>
  </si>
  <si>
    <t>https://opi.dfo.kz/p/ru/DfoObjects/objects/teaser-view/18780726?ElDossierTabId=AuditReports</t>
  </si>
  <si>
    <t>ТОО "Алтын Кен"</t>
  </si>
  <si>
    <t>061040006923</t>
  </si>
  <si>
    <t>Золото, серебро</t>
  </si>
  <si>
    <t>https://opi.dfo.kz/p/ru/DfoObjects/objects/teaser-view/26272?OptionName=ExtraData</t>
  </si>
  <si>
    <t>https://opi.dfo.kz/p/ru/DfoObjects/objects/teaser-view/26272?ElDossierTabId=AuditReports</t>
  </si>
  <si>
    <t>ТОО "Разведка и добыча "Нурдаулет"</t>
  </si>
  <si>
    <t>081040001410</t>
  </si>
  <si>
    <t>Минеральное сырье</t>
  </si>
  <si>
    <t>https://statsnet.co/companies/kz/26695469</t>
  </si>
  <si>
    <t>ТОО "Фирма АДА"</t>
  </si>
  <si>
    <t>940840000132</t>
  </si>
  <si>
    <t>https://opi.dfo.kz/p/ru/DfoObjects/objects/teaser-view/25890?OptionName=ExtraData</t>
  </si>
  <si>
    <t>https://opi.dfo.kz/p/ru/DfoObjects/objects/teaser-view/25890?ElDossierTabId=AuditReports</t>
  </si>
  <si>
    <t>ТОО "ТКС-Жаксылык"</t>
  </si>
  <si>
    <t>140440009095</t>
  </si>
  <si>
    <t>https://opi.dfo.kz/p/ru/DfoObjects/objects/teaser-view/18162345?OptionName=ExtraData</t>
  </si>
  <si>
    <t>https://opi.dfo.kz/p/ru/DfoObjects/objects/teaser-view/18162345?ElDossierTabId=AuditReports</t>
  </si>
  <si>
    <t>ТОО "BTO Gold Production"</t>
  </si>
  <si>
    <t>120940012436</t>
  </si>
  <si>
    <t>https://statsnet.co/companies/kz/4794455</t>
  </si>
  <si>
    <t>ТОО "KAZMET Minerals"</t>
  </si>
  <si>
    <t>160440028441</t>
  </si>
  <si>
    <t>https://statsnet.co/companies/kz/42145409</t>
  </si>
  <si>
    <t>ТОО "Бузгул Аурум"</t>
  </si>
  <si>
    <t>060640015664</t>
  </si>
  <si>
    <t>https://opi.dfo.kz/p/ru/DfoObjects/objects/teaser-view/18295528?OptionName=ExtraData</t>
  </si>
  <si>
    <t>ТОО "Кольжан-Ойл"</t>
  </si>
  <si>
    <t>020240001424</t>
  </si>
  <si>
    <t>https://opi.dfo.kz/p/ru/DfoObjects/objects/teaser-view/26120?OptionName=ExtraData</t>
  </si>
  <si>
    <t>https://opi.dfo.kz/p/ru/DfoObjects/objects/teaser-view/26120?ElDossierTabId=AuditReports</t>
  </si>
  <si>
    <t>ТОО "SevenCom"</t>
  </si>
  <si>
    <t>150740025862</t>
  </si>
  <si>
    <t>https://opi.dfo.kz/p/ru/DfoObjects/objects/teaser-view/19111723?OptionName=ExtraData</t>
  </si>
  <si>
    <t>https://opi.dfo.kz/p/ru/DfoObjects/objects/teaser-view/19111723?ElDossierTabId=AuditReports</t>
  </si>
  <si>
    <t>ТОО "Инвест-РТ"</t>
  </si>
  <si>
    <t>110440022483</t>
  </si>
  <si>
    <t>инвестиции</t>
  </si>
  <si>
    <t>https://fa-fa.kz/company_info/?bin=110440022483</t>
  </si>
  <si>
    <t>ТОО "Appak Minerals"</t>
  </si>
  <si>
    <t>100840014277</t>
  </si>
  <si>
    <t>https://statsnet.co/companies/kz/11720219</t>
  </si>
  <si>
    <t>ТОО "Комир-Куат"</t>
  </si>
  <si>
    <t>021240005231</t>
  </si>
  <si>
    <t>https://statsnet.co/companies/kz/10555098</t>
  </si>
  <si>
    <t xml:space="preserve">ТОО "Мұнай Оңтүстік" </t>
  </si>
  <si>
    <t>060240016033</t>
  </si>
  <si>
    <t>https://opi.dfo.kz/p/ru/DfoObjects/objects/teaser-view/232746?OptionName=ExtraData</t>
  </si>
  <si>
    <t>https://opi.dfo.kz/p/ru/DfoObjects/objects/teaser-view/232746?ElDossierTabId=AuditReports</t>
  </si>
  <si>
    <t>ТОО "BAIR-2017"</t>
  </si>
  <si>
    <t>170240014189</t>
  </si>
  <si>
    <t>https://opi.dfo.kz/p/ru/DfoObjects/objects/teaser-view/18987687?OptionName=ExtraData</t>
  </si>
  <si>
    <t>https://opi.dfo.kz/p/ru/DfoObjects/objects/teaser-view/18987687?ElDossierTabId=AuditReports</t>
  </si>
  <si>
    <t>ТОО "ТГВ"</t>
  </si>
  <si>
    <t>060640007584</t>
  </si>
  <si>
    <t>https://statsnet.co/companies/kz/1971204</t>
  </si>
  <si>
    <t>ТОО "Saryktash Mining(Сарыкташ Майнинг)"</t>
  </si>
  <si>
    <t>170840016652</t>
  </si>
  <si>
    <t>https://pro.mytenge.kz/company/170840016652</t>
  </si>
  <si>
    <t>ТОО "Хазар Мунай"</t>
  </si>
  <si>
    <t>050440006100</t>
  </si>
  <si>
    <t>https://fa-fa.kz/company_info/?bin=131140025999</t>
  </si>
  <si>
    <t>ТОО "Гамма Талдыколь"</t>
  </si>
  <si>
    <t>https://opi.dfo.kz/p/ru/DfoObjects/objects/teaser-view/18164684?ElDossierTabId=AuditReports</t>
  </si>
  <si>
    <t>ТОО "Горнорудная компания "Нур Улытау"</t>
  </si>
  <si>
    <t>160540015374</t>
  </si>
  <si>
    <t>https://b2bhint.com/ru/company/kz/gornorudnaya-kompaniya-nur-ulytau--160540015374</t>
  </si>
  <si>
    <t>ТОО "Шагала Инвест"</t>
  </si>
  <si>
    <t>171040021206</t>
  </si>
  <si>
    <t>https://statsnet.co/companies/kz/13061376</t>
  </si>
  <si>
    <t>ТОО "CAM Technologies (ЦАМ Технолоджис)"</t>
  </si>
  <si>
    <t>170840016761</t>
  </si>
  <si>
    <t>https://pro.mytenge.kz/company/170840016761</t>
  </si>
  <si>
    <t>ТОО "CEMINCO" (СЕМИНКО)</t>
  </si>
  <si>
    <t>111240006050</t>
  </si>
  <si>
    <t>https://fa-fa.kz/company_info/?bin=111240006050</t>
  </si>
  <si>
    <t>ТОО "VTA Oil"</t>
  </si>
  <si>
    <t>191240002499</t>
  </si>
  <si>
    <t xml:space="preserve">
Предоставление прочих видов услуг</t>
  </si>
  <si>
    <t>https://pro.mytenge.kz/company/191240002499</t>
  </si>
  <si>
    <t>ТОО "Жак-Нур"</t>
  </si>
  <si>
    <t>131140011806</t>
  </si>
  <si>
    <t>Титан, магний, вольфрам, молибден</t>
  </si>
  <si>
    <t>https://statsnet.co/companies/kz/15779687</t>
  </si>
  <si>
    <t>ТОО "Горно-Рудная Компания "Аксу-Есиль"</t>
  </si>
  <si>
    <t>120240003471</t>
  </si>
  <si>
    <t>Деятельность в области инженерно-технического проектирования</t>
  </si>
  <si>
    <t>https://pro.mytenge.kz/company/120240003471</t>
  </si>
  <si>
    <t>ТОО "Esil Gold company"</t>
  </si>
  <si>
    <t>120340008496</t>
  </si>
  <si>
    <t>https://statsnet.co/companies/kz/267687</t>
  </si>
  <si>
    <t>ТОО "Altyn Esil group"</t>
  </si>
  <si>
    <t>120340009741</t>
  </si>
  <si>
    <t>https://opi.dfo.kz/p/ru/DfoObjects/objects/teaser-view/18319607?OptionName=ExtraData</t>
  </si>
  <si>
    <t>https://opi.dfo.kz/p/ru/DfoObjects/objects/teaser-view/18319607?ElDossierTabId=AuditReports</t>
  </si>
  <si>
    <t>ТОО "Esil Iron LTD"</t>
  </si>
  <si>
    <t>120540002256</t>
  </si>
  <si>
    <t>https://opi.dfo.kz/p/ru/DfoObjects/objects/teaser-view/18165655?OptionName=ExtraData</t>
  </si>
  <si>
    <t>https://opi.dfo.kz/p/ru/DfoObjects/objects/teaser-view/18165655?ElDossierTabId=AuditReports</t>
  </si>
  <si>
    <t>ТОО "BAUR MINERALS"</t>
  </si>
  <si>
    <t>140240026404</t>
  </si>
  <si>
    <t>https://statsnet.co/companies/kz/27076347</t>
  </si>
  <si>
    <t>ТОО "Сатурн инжиниринг"</t>
  </si>
  <si>
    <t>140640017172</t>
  </si>
  <si>
    <t>https://statsnet.co/companies/kz/247541</t>
  </si>
  <si>
    <t>ТОО "ASLERK GOLD COMPANY"</t>
  </si>
  <si>
    <t>160240006047</t>
  </si>
  <si>
    <t>https://statsnet.co/companies/kz/298394</t>
  </si>
  <si>
    <t>ТОО "Актобетермококс"</t>
  </si>
  <si>
    <t>120440002351</t>
  </si>
  <si>
    <t>https://statsnet.co/companies/kz/2551203</t>
  </si>
  <si>
    <t>Филиал товарищества с ограниченной ответственностью "Кен Казына"</t>
  </si>
  <si>
    <t>161041027030</t>
  </si>
  <si>
    <t>Добыча сырья для естественных и искусственных пористых заполнителей</t>
  </si>
  <si>
    <t>https://statsnet.co/companies/kz/59702472</t>
  </si>
  <si>
    <t>ТОО "Altyn Ketmen"</t>
  </si>
  <si>
    <t>180440027487</t>
  </si>
  <si>
    <t>https://opi.dfo.kz/p/ru/DfoObjects/objects/teaser-view/19668181?OptionName=ExtraData</t>
  </si>
  <si>
    <t>https://opi.dfo.kz/p/ru/DfoObjects/objects/teaser-view/19668181?ElDossierTabId=AuditReports</t>
  </si>
  <si>
    <t>ТОО "Корпесай"</t>
  </si>
  <si>
    <t>031040004317</t>
  </si>
  <si>
    <t>https://statsnet.co/companies/kz/34303692</t>
  </si>
  <si>
    <t>ТОО "Алтынсайгео"</t>
  </si>
  <si>
    <t>050640003679</t>
  </si>
  <si>
    <t>https://opi.dfo.kz/p/ru/DfoObjects/objects/teaser-view/29889?OptionName=ExtraData</t>
  </si>
  <si>
    <t>https://opi.dfo.kz/p/ru/DfoObjects/objects/teaser-view/29889?ElDossierTabId=AuditReports</t>
  </si>
  <si>
    <t>ТОО "Golden Steppe"</t>
  </si>
  <si>
    <t>190640023047</t>
  </si>
  <si>
    <t>https://opi.dfo.kz/p/ru/DfoObjects/objects/teaser-view/19666870?OptionName=ExtraData</t>
  </si>
  <si>
    <t>https://opi.dfo.kz/p/ru/DfoObjects/objects/teaser-view/19666870?ElDossierTabId=AuditReports</t>
  </si>
  <si>
    <t>ТОО "MJM-Gold"</t>
  </si>
  <si>
    <t>160340023030</t>
  </si>
  <si>
    <t>https://opi.dfo.kz/p/ru/DfoObjects/objects/teaser-view/18545258?OptionName=ExtraData</t>
  </si>
  <si>
    <t>https://opi.dfo.kz/p/ru/DfoObjects/objects/teaser-view/18545258?ElDossierTabId=AuditReports</t>
  </si>
  <si>
    <t>ТОО "Горно-рудная компания "Ashaly"</t>
  </si>
  <si>
    <t>130540012999</t>
  </si>
  <si>
    <t>https://opi.dfo.kz/p/ru/DfoObjects/objects/teaser-view/18165399?OptionName=ExtraData</t>
  </si>
  <si>
    <t>https://opi.dfo.kz/p/ru/DfoObjects/objects/teaser-view/18165399?ElDossierTabId=AuditReports</t>
  </si>
  <si>
    <t>ТОО "Горно-рудная компания "Bolatsu"</t>
  </si>
  <si>
    <t>131240011605</t>
  </si>
  <si>
    <t>https://opi.dfo.kz/p/ru/DfoObjects/objects/teaser-view/18165388?OptionName=ExtraData</t>
  </si>
  <si>
    <t>https://opi.dfo.kz/p/ru/DfoObjects/objects/teaser-view/18165388?ElDossierTabId=AuditReports</t>
  </si>
  <si>
    <t>ТОО "Горно-рудная компания "Алтын-Су"</t>
  </si>
  <si>
    <t>131240013979</t>
  </si>
  <si>
    <t>https://opi.dfo.kz/p/ru/DfoObjects/objects/teaser-view/18165513?OptionName=ExtraData</t>
  </si>
  <si>
    <t>https://opi.dfo.kz/p/ru/DfoObjects/objects/teaser-view/18165513?ElDossierTabId=AuditReports</t>
  </si>
  <si>
    <t>ТОО "Горно-рудная компания "Шығыс-Полиметалл""</t>
  </si>
  <si>
    <t>130740025908</t>
  </si>
  <si>
    <t>https://opi.dfo.kz/p/ru/DfoObjects/objects/teaser-view/18165368?OptionName=ExtraData</t>
  </si>
  <si>
    <t>https://opi.dfo.kz/p/ru/DfoObjects/objects/teaser-view/18165368?ElDossierTabId=AuditReports</t>
  </si>
  <si>
    <t>ТОО "Зыряновская геологическая экспедиция"</t>
  </si>
  <si>
    <t>960740003008</t>
  </si>
  <si>
    <t>https://statsnet.co/companies/kz/23070876</t>
  </si>
  <si>
    <t>ТОО "KGC engineering"</t>
  </si>
  <si>
    <t>121140019823</t>
  </si>
  <si>
    <t>https://statsnet.co/companies/kz/23973043</t>
  </si>
  <si>
    <t>ТОО "Такыр-Кальджир Алтын"</t>
  </si>
  <si>
    <t>150440005728</t>
  </si>
  <si>
    <t>https://statsnet.co/companies/kz/24355325</t>
  </si>
  <si>
    <t>ТОО "Ертiс ARFO"</t>
  </si>
  <si>
    <t>160540013883</t>
  </si>
  <si>
    <t>https://opi.dfo.kz/p/ru/DfoObjects/objects/teaser-view/18542494?OptionName=ExtraData</t>
  </si>
  <si>
    <t>https://opi.dfo.kz/p/ru/DfoObjects/objects/teaser-view/18542494?ElDossierTabId=AuditReports</t>
  </si>
  <si>
    <t>ТОО "СП Аксу Золото"</t>
  </si>
  <si>
    <t>161240025363</t>
  </si>
  <si>
    <t>https://opi.dfo.kz/p/ru/DfoObjects/objects/teaser-view/19001150?OptionName=ExtraData</t>
  </si>
  <si>
    <t>https://opi.dfo.kz/p/ru/DfoObjects/objects/teaser-view/19001150?ElDossierTabId=AuditReports</t>
  </si>
  <si>
    <t>ТОО "Өрнек Алтын"</t>
  </si>
  <si>
    <t>170140024569</t>
  </si>
  <si>
    <t>ПИ</t>
  </si>
  <si>
    <t>https://statsnet.co/companies/kz/24564791</t>
  </si>
  <si>
    <t>ТОО "Горно-рудная компания "Scharyk""</t>
  </si>
  <si>
    <t>130540013739</t>
  </si>
  <si>
    <t>https://opi.dfo.kz/p/ru/DfoObjects/objects/teaser-view/18163995?OptionName=ExtraData</t>
  </si>
  <si>
    <t>https://opi.dfo.kz/p/ru/DfoObjects/objects/teaser-view/18163995?ElDossierTabId=AuditReports</t>
  </si>
  <si>
    <t>ТОО "Горно-рудная компания "Ayagoz-Gold"</t>
  </si>
  <si>
    <t>131240010914</t>
  </si>
  <si>
    <t>https://opi.dfo.kz/p/ru/DfoObjects/objects/teaser-view/18164301?OptionName=ExtraData</t>
  </si>
  <si>
    <t>https://opi.dfo.kz/p/ru/DfoObjects/objects/teaser-view/18164301?ElDossierTabId=AuditReports</t>
  </si>
  <si>
    <t>ТОО "СП Шунай "</t>
  </si>
  <si>
    <t>170240009955</t>
  </si>
  <si>
    <t>https://statsnet.co/companies/kz/24588951</t>
  </si>
  <si>
    <t>ТОО "Шугул"</t>
  </si>
  <si>
    <t>150640019894</t>
  </si>
  <si>
    <t>https://opi.dfo.kz/p/ru/DfoObjects/objects/teaser-view/19668250?OptionName=ExtraData</t>
  </si>
  <si>
    <t>https://opi.dfo.kz/p/ru/DfoObjects/objects/teaser-view/19668250?ElDossierTabId=AuditReports</t>
  </si>
  <si>
    <t>ТОО "Рудгормаш"</t>
  </si>
  <si>
    <t>020640006122</t>
  </si>
  <si>
    <t>Оборудование</t>
  </si>
  <si>
    <t>https://rudgormash-kazahstan.kz24.online/</t>
  </si>
  <si>
    <t>ТОО "Угольщик-2005"</t>
  </si>
  <si>
    <t>050240016418</t>
  </si>
  <si>
    <t>Строительство</t>
  </si>
  <si>
    <t>https://b2bhint.com/ru/company/kz/ugolshik-2005--050240016418</t>
  </si>
  <si>
    <t>ТОО "EXORE Kazakhstan"</t>
  </si>
  <si>
    <t>070540013993</t>
  </si>
  <si>
    <t>Торговля</t>
  </si>
  <si>
    <t>https://statsnet.co/companies/kz/11116063</t>
  </si>
  <si>
    <t>ТОО "Казахстанская горнорудная компания"</t>
  </si>
  <si>
    <t>131040021398</t>
  </si>
  <si>
    <t>https://statsnet.co/companies/kz/12116902</t>
  </si>
  <si>
    <t>ТОО "Mining Solutions"</t>
  </si>
  <si>
    <t>140240030363</t>
  </si>
  <si>
    <t>Производство</t>
  </si>
  <si>
    <t>http://www.mining-solutions.kz/%D1%80%D0%B5%D1%88%D0%B5%D0%BD%D0%B8%D1%8F-%D0%B4%D0%BB%D1%8F-%D0%B3%D0%BE%D1%80%D0%BD%D0%BE%D1%80%D1%83%D0%B4%D0%BD%D0%BE%D0%B9-%D0%BE%D1%82%D1%80%D0%B0%D1%81%D0%BB%D0%B8.html</t>
  </si>
  <si>
    <t>ТОО "СП Сарыарка Tungsten"</t>
  </si>
  <si>
    <t>150440015091</t>
  </si>
  <si>
    <t>https://statsnet.co/companies/kz/12497402</t>
  </si>
  <si>
    <t>ТОО "BK Minerals"</t>
  </si>
  <si>
    <t>150940014458</t>
  </si>
  <si>
    <t>Финансовая и страховая деятельность</t>
  </si>
  <si>
    <t>https://statsnet.co/companies/kz/12346888</t>
  </si>
  <si>
    <t>ТОО "Silk Road Saryarka Venture (Силк Роуд Сарыарка Венчур)"</t>
  </si>
  <si>
    <t>151240001017</t>
  </si>
  <si>
    <t>https://statsnet.co/companies/kz/12635781</t>
  </si>
  <si>
    <t>ТОО "Арка Gold company"</t>
  </si>
  <si>
    <t>160340013717</t>
  </si>
  <si>
    <t>https://opi.dfo.kz/p/ru/DfoObjects/objects/teaser-view/19000101?OptionName=ExtraData</t>
  </si>
  <si>
    <t>https://opi.dfo.kz/p/ru/DfoObjects/objects/teaser-view/19000101?ElDossierTabId=AuditReports</t>
  </si>
  <si>
    <t>ТОО "Shahan Komir"</t>
  </si>
  <si>
    <t>170140032768</t>
  </si>
  <si>
    <t>https://opi.dfo.kz/p/ru/DfoObjects/objects/teaser-view/18779415?OptionName=ExtraData%D1%81</t>
  </si>
  <si>
    <t>https://opi.dfo.kz/p/ru/DfoObjects/objects/teaser-view/18779415?ElDossierTabId=AuditReports</t>
  </si>
  <si>
    <t>ТОО "Arkharsu Construction"</t>
  </si>
  <si>
    <t>170940014164</t>
  </si>
  <si>
    <t>https://opi.dfo.kz/p/ru/DfoObjects/objects/teaser-view/19666162?OptionName=ExtraData</t>
  </si>
  <si>
    <t>https://opi.dfo.kz/p/ru/DfoObjects/objects/teaser-view/19666162?ElDossierTabId=AuditReports</t>
  </si>
  <si>
    <t>ТОО "Балхашская геологическая артель"</t>
  </si>
  <si>
    <t>010540001592</t>
  </si>
  <si>
    <t>https://opi.dfo.kz/p/ru/DfoObjects/objects/teaser-view/26200?OptionName=ExtraData</t>
  </si>
  <si>
    <t>https://opi.dfo.kz/p/ru/DfoObjects/objects/teaser-view/26200?ElDossierTabId=AuditReports</t>
  </si>
  <si>
    <t>ТОО "PROFILEX CUPRUMS"</t>
  </si>
  <si>
    <t>120440001393</t>
  </si>
  <si>
    <t>https://opi.dfo.kz/p/ru/DfoObjects/objects/teaser-view/14216894?OptionName=ExtraData</t>
  </si>
  <si>
    <t>https://opi.dfo.kz/p/ru/DfoObjects/objects/teaser-view/14216894?ElDossierTabId=AuditReports</t>
  </si>
  <si>
    <t>ТОО "БзАРТИ-Казахстан"</t>
  </si>
  <si>
    <t>060740004137</t>
  </si>
  <si>
    <t>https://statsnet.co/companies/kz/10984854</t>
  </si>
  <si>
    <t>ТОО "Казахстанско-Российская компания "Разрез Приозерный"</t>
  </si>
  <si>
    <t>990340003316</t>
  </si>
  <si>
    <t>https://too-krk-razrez-prioz.satu.kz/about_us</t>
  </si>
  <si>
    <t>ТОО "Горнорудная компания "Кундыбай"</t>
  </si>
  <si>
    <t>060640007980</t>
  </si>
  <si>
    <t>https://statsnet.co/companies/kz/36197868</t>
  </si>
  <si>
    <t>ТОО "Тобол-Тагам"</t>
  </si>
  <si>
    <t>081140006811</t>
  </si>
  <si>
    <t>https://opi.dfo.kz/p/ru/DfoObjects/objects/teaser-view/14073955?OptionName=ExtraData</t>
  </si>
  <si>
    <t>https://opi.dfo.kz/p/ru/DfoObjects/objects/teaser-view/14073955?ElDossierTabId=AuditReports</t>
  </si>
  <si>
    <t>ТОО "ТОБОЛ-ПОЛИМЕТАЛЛ"</t>
  </si>
  <si>
    <t>111040000014</t>
  </si>
  <si>
    <t>https://legat.by/?country=kz&amp;entity=111040000014#:~:text=%D0%A2%D0%BE%D0%B2%D0%B0%D1%80%D0%B8%D1%89%D0%B5%D1%81%D1%82%D0%B2%D0%BE%20%D1%81%20%D0%BE%D0%B3%D1%80%D0%B0%D0%BD%D0%B8%D1%87%D0%B5%D0%BD%D0%BD%D0%BE%D0%B9%20%D0%BE%D1%82%D0%B2%D0%B5%D1%82%D1%81%D1%82%D0%B2%D0%B5%D0%BD%D0%BD%D0%BE%D1%81%D1%82%D1%8C%D1%8E%20%22%D0%A2%D0%BE%D0%B1%D0%BE%D0%BB%2D%D0%BF%D0%BE%D0%BB%D0%B8%D0%BC%D0%B5%D1%82%D0%B0%D0%BB%D0%BB%22%2C,%D0%B1%D0%B8%D0%BD(%D0%98%D0%9D%D0%9D)%20111040000014%20%D0%9F%D1%80%D0%B8%D1%81%D0%B2%D0%BE%D0%B5%D0%BD%20%D1%80%D0%BD%D0%BD%20391700267881</t>
  </si>
  <si>
    <t>ТОО "Казтемир iron"</t>
  </si>
  <si>
    <t>130440003470</t>
  </si>
  <si>
    <t>https://opi.dfo.kz/p/ru/DfoObjects/objects/teaser-view/18320827?OptionName=ExtraData</t>
  </si>
  <si>
    <t>https://opi.dfo.kz/p/ru/DfoObjects/objects/teaser-view/18320827?ElDossierTabId=AuditReports</t>
  </si>
  <si>
    <t>ТОО "Тобол-Энерджи"</t>
  </si>
  <si>
    <t>130940001006</t>
  </si>
  <si>
    <t>https://opi.dfo.kz/p/ru/DfoObjects/objects/teaser-view/18544160?OptionName=ExtraData</t>
  </si>
  <si>
    <t>https://opi.dfo.kz/p/ru/DfoObjects/objects/teaser-view/18544160?ElDossierTabId=AuditReports</t>
  </si>
  <si>
    <t>ТОО "PETROTEL"</t>
  </si>
  <si>
    <t>070340012660</t>
  </si>
  <si>
    <t>https://flagma.kz/1527530/</t>
  </si>
  <si>
    <t>ТОО «Батыс Стандарт KZ»</t>
  </si>
  <si>
    <t>111140009686</t>
  </si>
  <si>
    <t>https://statsnet.co/companies/kz/16647026</t>
  </si>
  <si>
    <t>ТОО "Тastobe Resources"</t>
  </si>
  <si>
    <t>121040015718</t>
  </si>
  <si>
    <t>https://opi.dfo.kz/p/ru/DfoObjects/objects/teaser-view/975682?OptionName=ExtraData</t>
  </si>
  <si>
    <t>https://opi.dfo.kz/p/ru/DfoObjects/objects/teaser-view/975682?ElDossierTabId=AuditReports</t>
  </si>
  <si>
    <t>ТОО "Павлодарский Вторчермет"</t>
  </si>
  <si>
    <t>031040006165</t>
  </si>
  <si>
    <t>https://opi.dfo.kz/p/ru/DfoObjects/objects/teaser-view/25929?OptionName=ExtraData</t>
  </si>
  <si>
    <t>https://opi.dfo.kz/p/ru/DfoObjects/objects/teaser-view/25929?ElDossierTabId=AuditReports</t>
  </si>
  <si>
    <t>ТОО "ГРК СевКаз олово"</t>
  </si>
  <si>
    <t>160540013695</t>
  </si>
  <si>
    <t>https://statsnet.co/companies/kz/22430129</t>
  </si>
  <si>
    <t>ТОО "Ар-Ман"</t>
  </si>
  <si>
    <t>010140004433</t>
  </si>
  <si>
    <t>https://old.infopark.kz/index.php?g=158&amp;frm=929467773</t>
  </si>
  <si>
    <t>ТОО "Altyn Semey" (Алтын Семей)</t>
  </si>
  <si>
    <t>970740003733</t>
  </si>
  <si>
    <t>https://opi.dfo.kz/p/ru/DfoObjects/objects/teaser-view/26241?OptionName=ExtraData</t>
  </si>
  <si>
    <t>https://opi.dfo.kz/p/ru/DfoObjects/objects/teaser-view/26241?ElDossierTabId=AuditReports</t>
  </si>
  <si>
    <t>ТОО "Терискей"</t>
  </si>
  <si>
    <t>000240016914</t>
  </si>
  <si>
    <t>ГРк</t>
  </si>
  <si>
    <t>https://www.emis.com/php/company-profile/KZ/Teriskei_TOO__%D0%A2%D0%B5%D1%80%D0%B8%D1%81%D0%BA%D0%B5%D0%B9_%D0%A2%D0%9E%D0%9E__ru_2606985.html</t>
  </si>
  <si>
    <t>ТОО "Сырдария Қызыл мия"</t>
  </si>
  <si>
    <t>120240003947</t>
  </si>
  <si>
    <t>https://statsnet.co/companies/kz/51581257</t>
  </si>
  <si>
    <t>ТОО "Металинвест"</t>
  </si>
  <si>
    <t>970740002755</t>
  </si>
  <si>
    <t>http://metall-invest.kz/</t>
  </si>
  <si>
    <t>https://opi.dfo.kz/p/ru/DfoObjects/objects/teaser-view/26154?ElDossierTabId=AuditReports</t>
  </si>
  <si>
    <t>ТОО "North Oil"</t>
  </si>
  <si>
    <t>130840001379</t>
  </si>
  <si>
    <t>https://opi.dfo.kz/p/ru/DfoObjects/objects/teaser-view/19233612?OptionName=ExtraData</t>
  </si>
  <si>
    <t>https://opi.dfo.kz/p/ru/DfoObjects/objects/teaser-view/19233612?ElDossierTabId=AuditReports</t>
  </si>
  <si>
    <t>ТОО "АлтынГео"</t>
  </si>
  <si>
    <t>140740026274</t>
  </si>
  <si>
    <t>https://opi.dfo.kz/p/ru/DfoObjects/objects/teaser-view/18547503?OptionName=ExtraData</t>
  </si>
  <si>
    <t>https://opi.dfo.kz/p/ru/DfoObjects/objects/teaser-view/18547503?ElDossierTabId=AuditReports</t>
  </si>
  <si>
    <t>ТОО "Али Тур KZ"</t>
  </si>
  <si>
    <t>150940019518</t>
  </si>
  <si>
    <t>https://statsnet.co/companies/kz/52164603</t>
  </si>
  <si>
    <t>ТОО "Кентау ЦМ"</t>
  </si>
  <si>
    <t>170940019076</t>
  </si>
  <si>
    <t>https://too-kentau-tsm.satu.kz/</t>
  </si>
  <si>
    <t>ТОО "Металл инвест 17"</t>
  </si>
  <si>
    <t>180840013937</t>
  </si>
  <si>
    <t>https://statsnet.co/companies/kz/52711741</t>
  </si>
  <si>
    <t>ТОО "Риддерский гидрометталургический завод "Алтын Суңкар"</t>
  </si>
  <si>
    <t>070340017007</t>
  </si>
  <si>
    <t>Полиметаллы,, драгметаллы</t>
  </si>
  <si>
    <t>https://statsnet.co/companies/kz/23410783</t>
  </si>
  <si>
    <t>ТОО "ЕМЕ"</t>
  </si>
  <si>
    <t>990340000381</t>
  </si>
  <si>
    <t>https://statsnet.co/companies/kz/7079841</t>
  </si>
  <si>
    <t>https://opi.dfo.kz/p/ru/DfoObjects/objects/teaser-view/30021?ElDossierTabId=AuditReports</t>
  </si>
  <si>
    <t>ТОО "Байтерек Даму"</t>
  </si>
  <si>
    <t>130440020341</t>
  </si>
  <si>
    <t>https://opi.dfo.kz/p/ru/DfoObjects/objects/teaser-view/18537460?OptionName=ExtraData</t>
  </si>
  <si>
    <t>https://opi.dfo.kz/p/ru/DfoObjects/objects/teaser-view/18537460?ElDossierTabId=AuditReports</t>
  </si>
  <si>
    <t>ТОО "North Rare Metals Group" (Норд Рейр Металс Групп)</t>
  </si>
  <si>
    <t>131140012616</t>
  </si>
  <si>
    <t>https://pro.mytenge.kz/company/131140012616</t>
  </si>
  <si>
    <t>ТОО "Qazaq Oil (Казак Ойл)"</t>
  </si>
  <si>
    <t>160440009801</t>
  </si>
  <si>
    <t>https://statsnet.co/companies/kz/42042891</t>
  </si>
  <si>
    <t>ТОО "QUMMUNAIGAZ"</t>
  </si>
  <si>
    <t>190740014130</t>
  </si>
  <si>
    <t>https://statsnet.co/companies/kz/49346000</t>
  </si>
  <si>
    <t>ТОО "Компания "PROFIT (ПРОФИТ)"</t>
  </si>
  <si>
    <t>020140001212</t>
  </si>
  <si>
    <t>https://profit-a.kz/about-us</t>
  </si>
  <si>
    <t>https://opi.dfo.kz/p/ru/DfoObjects/objects/teaser-view/26119?ElDossierTabId=AuditReports</t>
  </si>
  <si>
    <t>ТОО "Бугуты-Палм"</t>
  </si>
  <si>
    <t>970540004060</t>
  </si>
  <si>
    <t>https://opi.dfo.kz/p/ru/DfoObjects/objects/teaser-view/26043?RevisionId=0&amp;ReportNodeId=2147483645&amp;PluginId=3edf0aba2bfd408b94e0392269ca7b14&amp;ReportId=60793235</t>
  </si>
  <si>
    <t>https://opi.dfo.kz/p/ru/DfoObjects/objects/teaser-view/26043?ElDossierTabId=AuditReports</t>
  </si>
  <si>
    <t>ТОО "ЭмбаЮгНефть"</t>
  </si>
  <si>
    <t>https://embayugneft.kz24.online/</t>
  </si>
  <si>
    <t>ТОО "АкваТан"</t>
  </si>
  <si>
    <t>081140014951</t>
  </si>
  <si>
    <t>https://statsnet.co/companies/kz/36600261</t>
  </si>
  <si>
    <t>ТОО "ТриасМұнайГаз"</t>
  </si>
  <si>
    <t>121140018904</t>
  </si>
  <si>
    <t>https://opi.dfo.kz/p/ru/DfoObjects/objects/teaser-view/18544170?OptionName=ExtraData</t>
  </si>
  <si>
    <t>https://opi.dfo.kz/p/ru/DfoObjects/objects/teaser-view/18544170?ElDossierTabId=AuditReports</t>
  </si>
  <si>
    <t>ТОО "Mynaral Resources"</t>
  </si>
  <si>
    <t>160140020683</t>
  </si>
  <si>
    <t>https://opi.dfo.kz/p/ru/DfoObjects/objects/teaser-view/18532674?OptionName=ExtraData</t>
  </si>
  <si>
    <t>https://opi.dfo.kz/p/ru/DfoObjects/objects/teaser-view/18532674?ElDossierTabId=AuditReports</t>
  </si>
  <si>
    <t>ТОО "Mynaral Gold"</t>
  </si>
  <si>
    <t>160140020663</t>
  </si>
  <si>
    <t>https://opi.dfo.kz/p/ru/DfoObjects/objects/teaser-view/18532624?OptionName=ExtraData</t>
  </si>
  <si>
    <t>https://opi.dfo.kz/p/ru/DfoObjects/objects/teaser-view/18532624?ElDossierTabId=AuditReports</t>
  </si>
  <si>
    <t>ТОО "Совместное предприятие "Сага Крик Голд Компани"</t>
  </si>
  <si>
    <t>010140000906</t>
  </si>
  <si>
    <t>https://opi.dfo.kz/p/ru/DfoObjects/objects/teaser-view/26082?OptionName=ExtraData</t>
  </si>
  <si>
    <t>ТОО "Маятас"</t>
  </si>
  <si>
    <t>000540005662</t>
  </si>
  <si>
    <t>https://opi.dfo.kz/p/ru/DfoObjects/objects/teaser-view/26002?OptionName=ExtraData</t>
  </si>
  <si>
    <t>https://opi.dfo.kz/p/ru/DfoObjects/objects/teaser-view/26002?ElDossierTabId=AuditReports</t>
  </si>
  <si>
    <t>ТОО "GeoLink Consulting"</t>
  </si>
  <si>
    <t>030840011247</t>
  </si>
  <si>
    <t>https://b2bhint.com/ru/company/kz/geolink-consulting--030840011247</t>
  </si>
  <si>
    <t>ТОО "Асыл Мура "Компаниясы"</t>
  </si>
  <si>
    <t>050640001870</t>
  </si>
  <si>
    <t>https://opi.dfo.kz/p/ru/DfoObjects/objects/teaser-view/26233?OptionName=ExtraData</t>
  </si>
  <si>
    <t>https://opi.dfo.kz/p/ru/DfoObjects/objects/teaser-view/26233?ElDossierTabId=AuditReports</t>
  </si>
  <si>
    <t>ТОО "OCEAN TRADE"</t>
  </si>
  <si>
    <t>090740000893</t>
  </si>
  <si>
    <t>ТОО "Балкер Тау"</t>
  </si>
  <si>
    <t>110640020974</t>
  </si>
  <si>
    <t>https://statsnet.co/companies/kz/27365392</t>
  </si>
  <si>
    <t>ТОО "ZZ GROUP"</t>
  </si>
  <si>
    <t>171040001915</t>
  </si>
  <si>
    <t>https://statsnet.co/companies/kz/43746618</t>
  </si>
  <si>
    <t>ТОО "Caspian Exploration Company"</t>
  </si>
  <si>
    <t>190840015192</t>
  </si>
  <si>
    <t>https://statsnet.co/companies/kz/49384597</t>
  </si>
  <si>
    <t>ТОО "Совместное предприятие "Тау голд коппер"</t>
  </si>
  <si>
    <t>120740015057</t>
  </si>
  <si>
    <t>https://opi.dfo.kz/p/ru/DfoObjects/objects/teaser-view/6401523?OptionName=ExtraData</t>
  </si>
  <si>
    <t>https://opi.dfo.kz/p/ru/DfoObjects/objects/teaser-view/6401523?ElDossierTabId=AuditReports</t>
  </si>
  <si>
    <t>ТОО "Самир-Алтын"</t>
  </si>
  <si>
    <t>160440006768</t>
  </si>
  <si>
    <t>https://statsnet.co/companies/kz/29828344</t>
  </si>
  <si>
    <t>ТОО "Алау партнерс"</t>
  </si>
  <si>
    <t>171040017377</t>
  </si>
  <si>
    <t>https://statsnet.co/companies/kz/30886042</t>
  </si>
  <si>
    <t>ТОО "Алтай бизнес"</t>
  </si>
  <si>
    <t>171040017406</t>
  </si>
  <si>
    <t>https://opi.dfo.kz/p/ru/DfoObjects/objects/teaser-view/19234739?OptionName=ExtraData</t>
  </si>
  <si>
    <t>https://opi.dfo.kz/p/ru/DfoObjects/objects/teaser-view/19234739?ElDossierTabId=AuditReports</t>
  </si>
  <si>
    <t>ТОО "North Gold company"</t>
  </si>
  <si>
    <t>140840013771</t>
  </si>
  <si>
    <t>https://statsnet.co/companies/kz/28720282</t>
  </si>
  <si>
    <t>ТОО "Кайыркен"</t>
  </si>
  <si>
    <t>160340015634</t>
  </si>
  <si>
    <t>https://statsnet.co/companies/kz/29899232</t>
  </si>
  <si>
    <t>ТОО "COAST OIL" (КОСТ ОЙЛ)</t>
  </si>
  <si>
    <t>141140003523</t>
  </si>
  <si>
    <t>УВс</t>
  </si>
  <si>
    <t>https://statsnet.co/companies/kz/28921062</t>
  </si>
  <si>
    <t>ТОО "СТА Инновация"</t>
  </si>
  <si>
    <t>161240000982</t>
  </si>
  <si>
    <t>Недвижимость</t>
  </si>
  <si>
    <t>https://b2bhint.com/ru/company/kz/sta-innovaciya--161240000982</t>
  </si>
  <si>
    <t>ТОО "KazАлтынGroup"</t>
  </si>
  <si>
    <t>170440019187</t>
  </si>
  <si>
    <t>https://statsnet.co/companies/kz/30592352</t>
  </si>
  <si>
    <t>ТОО "Балбраун"</t>
  </si>
  <si>
    <t>https://allcompanies.by/kz/company?query=181040030792_tovarishchestvo-s-ogranichennoy-otvetstvennostyu-balbraun</t>
  </si>
  <si>
    <t>ТОО "GeoGuide"</t>
  </si>
  <si>
    <t>100240000760</t>
  </si>
  <si>
    <t>https://opi.dfo.kz/p/ru/DfoObjects/objects/teaser-view/18927068?OptionName=ExtraData</t>
  </si>
  <si>
    <t>https://opi.dfo.kz/p/ru/DfoObjects/objects/teaser-view/18927068?ElDossierTabId=AuditReports</t>
  </si>
  <si>
    <t>ТОО "Комплексная геолого-экологическая экспедиция"</t>
  </si>
  <si>
    <t>060440009048</t>
  </si>
  <si>
    <t>https://opi.dfo.kz/p/ru/DfoObjects/objects/teaser-view/25944?OptionName=ExtraData</t>
  </si>
  <si>
    <t>https://opi.dfo.kz/p/ru/DfoObjects/objects/teaser-view/25944?ElDossierTabId=AuditReports</t>
  </si>
  <si>
    <t>ТОО "Южспецгеология"</t>
  </si>
  <si>
    <t>050640006128</t>
  </si>
  <si>
    <t>https://opi.dfo.kz/p/ru/DfoObjects/objects/teaser-view/29937?OptionName=ExtraData</t>
  </si>
  <si>
    <t>https://opi.dfo.kz/p/ru/DfoObjects/objects/teaser-view/29937?ElDossierTabId=AuditReports</t>
  </si>
  <si>
    <t>ТОО "Айгерим"</t>
  </si>
  <si>
    <t>940840000866</t>
  </si>
  <si>
    <t>https://statsnet.co/companies/kz/19746551</t>
  </si>
  <si>
    <t>ТОО "Цес - Астана"</t>
  </si>
  <si>
    <t>970640004400</t>
  </si>
  <si>
    <t xml:space="preserve">ТПИ </t>
  </si>
  <si>
    <t>https://statsnet.co/companies/kz/25031188</t>
  </si>
  <si>
    <t>ТОО "Алтын Байжигит"</t>
  </si>
  <si>
    <t>160140020118</t>
  </si>
  <si>
    <t>https://statsnet.co/companies/kz/24431406</t>
  </si>
  <si>
    <t>ТОО "DRIVEN FORCE company"</t>
  </si>
  <si>
    <t>140740012978</t>
  </si>
  <si>
    <t>https://opi.dfo.kz/p/ru/DfoObjects/objects/teaser-view/18780733?OptionName=ExtraData</t>
  </si>
  <si>
    <t>ТОО "Асыл G"</t>
  </si>
  <si>
    <t>160740015679</t>
  </si>
  <si>
    <t>https://statsnet.co/companies/kz/24496380</t>
  </si>
  <si>
    <t>ТОО "Горно-рудная компания "Ayagoz-Gold""</t>
  </si>
  <si>
    <t>ТОО "KOMIRTEC"</t>
  </si>
  <si>
    <t>120340004394</t>
  </si>
  <si>
    <t>https://legat.by/?country=kz&amp;entity=120340004394#:~:text=%D0%A2%D0%BE%D0%B2%D0%B0%D1%80%D0%B8%D1%89%D0%B5%D1%81%D1%82%D0%B2%D0%BE%20%D1%81%20%D0%BE%D0%B3%D1%80%D0%B0%D0%BD%D0%B8%D1%87%D0%B5%D0%BD%D0%BD%D0%BE%D0%B9%20%D0%BE%D1%82%D0%B2%D0%B5%D1%82%D1%81%D1%82%D0%B2%D0%B5%D0%BD%D0%BD%D0%BE%D1%81%D1%82%D1%8C%D1%8E%20%22Komirtec%22%2C,%D0%B1%D0%B8%D0%BD(%D0%98%D0%9D%D0%9D)%20120340004394%20%D0%9F%D1%80%D0%B8%D1%81%D0%B2%D0%BE%D0%B5%D0%BD%20%D1%80%D0%BD%D0%BD%20302000326815</t>
  </si>
  <si>
    <t>ТОО "Сарыарка-Mn"</t>
  </si>
  <si>
    <t>160540010383</t>
  </si>
  <si>
    <t>https://statsnet.co/companies/kz/29951956</t>
  </si>
  <si>
    <t>ТОО "Баксинское MZM"</t>
  </si>
  <si>
    <t>080740014475</t>
  </si>
  <si>
    <t>https://opi.dfo.kz/p/ru/DfoObjects/objects/teaser-view/18159250?OptionName=ExtraData</t>
  </si>
  <si>
    <t>ТОО "Смирновский редмет"</t>
  </si>
  <si>
    <t>130340024408</t>
  </si>
  <si>
    <t>Редкие, цветные и драгоценные металлы</t>
  </si>
  <si>
    <t>https://opi.dfo.kz/p/ru/DfoObjects/objects/teaser-view/18322461?OptionName=ExtraData</t>
  </si>
  <si>
    <t>https://opi.dfo.kz/p/ru/DfoObjects/objects/teaser-view/18322461?ElDossierTabId=AuditReports</t>
  </si>
  <si>
    <t>ТОО "СП Сатпаевское"</t>
  </si>
  <si>
    <t>150240015400</t>
  </si>
  <si>
    <t>https://opi.dfo.kz/p/ru/DfoObjects/objects/teaser-view/18284302?OptionName=ExtraData</t>
  </si>
  <si>
    <t>https://opi.dfo.kz/p/ru/DfoObjects/objects/teaser-view/18284302?ElDossierTabId=AuditReports</t>
  </si>
  <si>
    <t>TOO "Tastobe Resources"</t>
  </si>
  <si>
    <t>ТОО "ПВ-5"</t>
  </si>
  <si>
    <t>971040003483</t>
  </si>
  <si>
    <t>инженерно-техническое проектирование</t>
  </si>
  <si>
    <t>https://statsnet.co/companies/kz/32637088</t>
  </si>
  <si>
    <t>ТОО "BENEFIT ltd"</t>
  </si>
  <si>
    <t>070340001734</t>
  </si>
  <si>
    <t>https://statsnet.co/companies/kz/36484688</t>
  </si>
  <si>
    <t>ТОО "Е.М.Е."</t>
  </si>
  <si>
    <t>780128300473</t>
  </si>
  <si>
    <t>https://b2bhint.com/ru/company/kz/eem--780128300473</t>
  </si>
  <si>
    <t>ТОО "Score-Group"</t>
  </si>
  <si>
    <t>150340008253</t>
  </si>
  <si>
    <t>https://statsnet.co/companies/kz/41381422</t>
  </si>
  <si>
    <t>ТОО "Коксай-Музбель"</t>
  </si>
  <si>
    <t>050640003242</t>
  </si>
  <si>
    <t>Медь, золото, серебро, молибден</t>
  </si>
  <si>
    <t>https://koksai-muzbel.kz24.online/</t>
  </si>
  <si>
    <t>https://opi.dfo.kz/p/ru/DfoObjects/objects/teaser-view/26234?ElDossierTabId=AuditReports</t>
  </si>
  <si>
    <t>ТОО Внешнеэкономическая компания "ТЕК КАЗИНВЕСТ"</t>
  </si>
  <si>
    <t>921040000271</t>
  </si>
  <si>
    <t>https://opi.dfo.kz/p/ru/DfoObjects/objects/teaser-view/26144?OptionName=ExtraData</t>
  </si>
  <si>
    <t>https://opi.dfo.kz/p/ru/DfoObjects/objects/teaser-view/26144?ElDossierTabId=AuditReports</t>
  </si>
  <si>
    <t>ТОО "Корпорация "Дүние"</t>
  </si>
  <si>
    <t>020440001648</t>
  </si>
  <si>
    <t>Строительство, торговля</t>
  </si>
  <si>
    <t>https://opi.dfo.kz/p/ru/DfoObjects/objects/teaser-view/28311?OptionName=ExtraData</t>
  </si>
  <si>
    <t>https://opi.dfo.kz/p/ru/DfoObjects/objects/teaser-view/28311?ElDossierTabId=AuditReports</t>
  </si>
  <si>
    <t>ТОО "Altyn Aidahar Building"</t>
  </si>
  <si>
    <t>150440025851</t>
  </si>
  <si>
    <t>https://b2bhint.com/ru/company/kz/altyn-aidahar-building--150440025851</t>
  </si>
  <si>
    <t xml:space="preserve">ТОО "COAST OIL" (КОСТ ОЙЛ). </t>
  </si>
  <si>
    <t>ТОО "«BiK Invest Company»"</t>
  </si>
  <si>
    <t>150940023060</t>
  </si>
  <si>
    <t>Аренда</t>
  </si>
  <si>
    <t>https://statsnet.co/companies/kz/29697418</t>
  </si>
  <si>
    <t>ТОО "Qaz Mine Invest"</t>
  </si>
  <si>
    <t>161140015411</t>
  </si>
  <si>
    <t>https://statsnet.co/companies/kz/30270074</t>
  </si>
  <si>
    <t xml:space="preserve">ТОО "СТА Инновация". </t>
  </si>
  <si>
    <t>https://statsnet.co/companies/kz/30259218</t>
  </si>
  <si>
    <t>Филиал Акционерного общества "Алюминий Казахстана" Краснооктябрьское бокситовое рудоуправление (КБРУ)</t>
  </si>
  <si>
    <t>Алюминий</t>
  </si>
  <si>
    <t>https://statsnet.co/companies/kz/59689125</t>
  </si>
  <si>
    <t>ТОО "Жаналык GOLD"</t>
  </si>
  <si>
    <t>030240004113</t>
  </si>
  <si>
    <t>http://horizon.kz/</t>
  </si>
  <si>
    <t>https://opi.dfo.kz/p/ru/DfoObjects/objects/teaser-view/26042?ElDossierTabId=AuditReports</t>
  </si>
  <si>
    <t>ТОО "Батыс Стандарт KZ"</t>
  </si>
  <si>
    <t>Грузовые перевозки</t>
  </si>
  <si>
    <t>ТОО "Іскер-ЭК"</t>
  </si>
  <si>
    <t>051140006559</t>
  </si>
  <si>
    <t>https://statsnet.co/companies/kz/20147184</t>
  </si>
  <si>
    <t>ТОО "АЛТЫН-ТАС"</t>
  </si>
  <si>
    <t>000240006651</t>
  </si>
  <si>
    <t>https://statsnet.co/companies/kz/50741516</t>
  </si>
  <si>
    <r>
      <t xml:space="preserve">Список отчитывающихся компаний- </t>
    </r>
    <r>
      <rPr>
        <b/>
        <sz val="14"/>
        <color rgb="FFFF0000"/>
        <rFont val="Franklin Gothic Book"/>
        <family val="2"/>
        <charset val="204"/>
      </rPr>
      <t>скопировано из SUMMARY DATA TEMPLATE, Часть 3 Отчитываюшиеся субьекты (информация по 698 компаниям)</t>
    </r>
    <r>
      <rPr>
        <b/>
        <sz val="14"/>
        <color rgb="FF000000"/>
        <rFont val="Franklin Gothic Book"/>
        <family val="2"/>
      </rPr>
      <t xml:space="preserve"> </t>
    </r>
  </si>
  <si>
    <t>Министерство финансов Республики Казахстан</t>
  </si>
  <si>
    <t>Государственный</t>
  </si>
  <si>
    <t>201040000013</t>
  </si>
  <si>
    <t>5300880 млн тенге</t>
  </si>
  <si>
    <t>стр 57 Отчета ИПДО (2021)</t>
  </si>
  <si>
    <r>
      <t xml:space="preserve">Государственные доходы по компаниям и проектам- </t>
    </r>
    <r>
      <rPr>
        <b/>
        <sz val="18"/>
        <color rgb="FFFF0000"/>
        <rFont val="Franklin Gothic Book"/>
        <family val="2"/>
        <charset val="204"/>
      </rPr>
      <t>см. вкладку Отчитывающиеся субьекты (БИН плательщика)- см. ЕГСУ</t>
    </r>
  </si>
  <si>
    <r>
      <t xml:space="preserve">Общие государственные доходы от добывающих отраслей (на основе СГФ)- </t>
    </r>
    <r>
      <rPr>
        <b/>
        <sz val="18"/>
        <color rgb="FFFF0000"/>
        <rFont val="Franklin Gothic Book"/>
        <family val="2"/>
        <charset val="204"/>
      </rPr>
      <t>см. стр 57 Отчета ИПДО и Summary Data Template</t>
    </r>
  </si>
  <si>
    <t>Государственный орган</t>
  </si>
  <si>
    <t>141040005090</t>
  </si>
  <si>
    <t>Министерство экологии и природных ресурсов Республики Казахстана</t>
  </si>
  <si>
    <t>141040020807</t>
  </si>
  <si>
    <t>Министерство в  нефтегазовой,  промышленности и в области добычи Урана - Министерство Энергетики РК</t>
  </si>
  <si>
    <t>140940023346</t>
  </si>
  <si>
    <t>АО «Фонд национального благосостояния  «Самрук-Казына»</t>
  </si>
  <si>
    <t>Министерство индустрии и инфраструктурного развития РК (сейчас Министерство промышленности и строительства РК)</t>
  </si>
  <si>
    <t>Министерство Энергетики РК</t>
  </si>
  <si>
    <t>Таможенные и другие импортные пошлины (1151E)</t>
  </si>
  <si>
    <t>Нефть и газ</t>
  </si>
  <si>
    <t>USD</t>
  </si>
  <si>
    <t>Обязательные переводы правительству (инфраструктура и пр.) (1415E4)</t>
  </si>
  <si>
    <t>Добывающая отрасль</t>
  </si>
  <si>
    <t>Социальный налог</t>
  </si>
  <si>
    <t>Обычные налоги на доходы, прибыль и прирост капитала (1112E1)</t>
  </si>
  <si>
    <t>Нефть &amp; Газ</t>
  </si>
  <si>
    <t>Концессионные платежи</t>
  </si>
  <si>
    <t>Доставлено/ уплачено напрямую правительству (1415E31)</t>
  </si>
  <si>
    <t>Доля РК по разделу продукции по заключенным контрактам от организаций нефтяного сектора</t>
  </si>
  <si>
    <t>Налог на добычу</t>
  </si>
  <si>
    <t>Налог на имущество</t>
  </si>
  <si>
    <t>Другой государств. орган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</si>
</sst>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 #,##0_ ;_ * \-#,##0_ ;_ * &quot;-&quot;??_ ;_ @_ "/>
    <numFmt numFmtId="165" formatCode="yyyy\-mm\-dd"/>
    <numFmt numFmtId="166" formatCode="_ * #,##0.0000_ ;_ * \-#,##0.0000_ ;_ * &quot;-&quot;??_ ;_ @_ "/>
    <numFmt numFmtId="167" formatCode="0.0%"/>
  </numFmts>
  <fonts count="90" x14ac:knownFonts="1">
    <font>
      <sz val="12"/>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scheme val="minor"/>
    </font>
    <font>
      <b/>
      <sz val="12"/>
      <color theme="1"/>
      <name val="Calibri"/>
      <family val="2"/>
      <scheme val="minor"/>
    </font>
    <font>
      <b/>
      <sz val="20"/>
      <color theme="1"/>
      <name val="Calibri"/>
      <family val="2"/>
      <scheme val="minor"/>
    </font>
    <font>
      <u/>
      <sz val="12"/>
      <color theme="10"/>
      <name val="Calibri"/>
      <family val="2"/>
      <scheme val="minor"/>
    </font>
    <font>
      <b/>
      <sz val="20"/>
      <color rgb="FF000000"/>
      <name val="Calibri"/>
      <family val="2"/>
      <scheme val="minor"/>
    </font>
    <font>
      <i/>
      <u/>
      <sz val="14"/>
      <color theme="1"/>
      <name val="Franklin Gothic Book"/>
      <family val="2"/>
    </font>
    <font>
      <b/>
      <i/>
      <u/>
      <sz val="14"/>
      <color rgb="FF000000"/>
      <name val="Franklin Gothic Book"/>
      <family val="2"/>
    </font>
    <font>
      <b/>
      <i/>
      <u/>
      <sz val="14"/>
      <color theme="1"/>
      <name val="Franklin Gothic Book"/>
      <family val="2"/>
    </font>
    <font>
      <sz val="11"/>
      <color theme="1"/>
      <name val="Franklin Gothic Book"/>
      <family val="2"/>
    </font>
    <font>
      <i/>
      <sz val="11"/>
      <color rgb="FF000000"/>
      <name val="Franklin Gothic Book"/>
      <family val="2"/>
    </font>
    <font>
      <i/>
      <sz val="11"/>
      <name val="Franklin Gothic Book"/>
      <family val="2"/>
    </font>
    <font>
      <i/>
      <u/>
      <sz val="10.5"/>
      <color theme="10"/>
      <name val="Franklin Gothic Book"/>
      <family val="2"/>
    </font>
    <font>
      <sz val="11"/>
      <color rgb="FF000000"/>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sz val="11"/>
      <color theme="1"/>
      <name val="Franklin Gothic Book"/>
      <family val="2"/>
    </font>
    <font>
      <i/>
      <sz val="11"/>
      <color theme="1"/>
      <name val="Franklin Gothic Book"/>
      <family val="2"/>
    </font>
    <font>
      <i/>
      <sz val="12"/>
      <color theme="1"/>
      <name val="Calibri"/>
      <family val="2"/>
      <scheme val="minor"/>
    </font>
    <font>
      <b/>
      <sz val="11"/>
      <color rgb="FF000000"/>
      <name val="Franklin Gothic Book"/>
      <family val="2"/>
    </font>
    <font>
      <i/>
      <u/>
      <sz val="11"/>
      <color theme="1"/>
      <name val="Franklin Gothic Book"/>
      <family val="2"/>
    </font>
    <font>
      <b/>
      <i/>
      <u/>
      <sz val="11"/>
      <color rgb="FF000000"/>
      <name val="Franklin Gothic Book"/>
      <family val="2"/>
    </font>
    <font>
      <b/>
      <i/>
      <u/>
      <sz val="18"/>
      <color theme="1"/>
      <name val="Franklin Gothic Book"/>
      <family val="2"/>
    </font>
    <font>
      <b/>
      <i/>
      <sz val="11"/>
      <color theme="1"/>
      <name val="Franklin Gothic Book"/>
      <family val="2"/>
    </font>
    <font>
      <u/>
      <sz val="10.5"/>
      <color theme="10"/>
      <name val="Calibri"/>
      <family val="2"/>
    </font>
    <font>
      <u/>
      <sz val="11"/>
      <color theme="10"/>
      <name val="Franklin Gothic Book"/>
      <family val="2"/>
    </font>
    <font>
      <b/>
      <u/>
      <sz val="11"/>
      <color theme="10"/>
      <name val="Franklin Gothic Book"/>
      <family val="2"/>
    </font>
    <font>
      <b/>
      <sz val="18"/>
      <color rgb="FF000000"/>
      <name val="Franklin Gothic Book"/>
      <family val="2"/>
    </font>
    <font>
      <i/>
      <u/>
      <sz val="11"/>
      <color rgb="FF000000"/>
      <name val="Franklin Gothic Book"/>
      <family val="2"/>
    </font>
    <font>
      <b/>
      <sz val="14"/>
      <color rgb="FF000000"/>
      <name val="Franklin Gothic Book"/>
      <family val="2"/>
    </font>
    <font>
      <b/>
      <sz val="11"/>
      <color theme="0"/>
      <name val="Franklin Gothic Book"/>
      <family val="2"/>
    </font>
    <font>
      <sz val="10.5"/>
      <color theme="1"/>
      <name val="Calibri"/>
      <family val="2"/>
    </font>
    <font>
      <b/>
      <sz val="11"/>
      <name val="Franklin Gothic Book"/>
      <family val="2"/>
    </font>
    <font>
      <b/>
      <sz val="11"/>
      <color rgb="FF165B89"/>
      <name val="Franklin Gothic Book"/>
      <family val="2"/>
    </font>
    <font>
      <b/>
      <sz val="11"/>
      <color rgb="FF000000"/>
      <name val="Wingdings"/>
      <charset val="2"/>
    </font>
    <font>
      <b/>
      <u/>
      <sz val="11"/>
      <color rgb="FF165B89"/>
      <name val="Franklin Gothic Book"/>
      <family val="2"/>
    </font>
    <font>
      <sz val="11"/>
      <name val="Franklin Gothic Book"/>
      <family val="2"/>
    </font>
    <font>
      <i/>
      <u/>
      <sz val="11"/>
      <color theme="10"/>
      <name val="Franklin Gothic Book"/>
      <family val="2"/>
    </font>
    <font>
      <b/>
      <sz val="18"/>
      <color theme="1"/>
      <name val="Franklin Gothic Book"/>
      <family val="2"/>
    </font>
    <font>
      <b/>
      <i/>
      <u/>
      <sz val="11"/>
      <color theme="10"/>
      <name val="Franklin Gothic Book"/>
      <family val="2"/>
    </font>
    <font>
      <i/>
      <sz val="10.5"/>
      <color rgb="FF7F7F7F"/>
      <name val="Calibri"/>
      <family val="2"/>
    </font>
    <font>
      <i/>
      <sz val="11"/>
      <color rgb="FF7F7F7F"/>
      <name val="Franklin Gothic Book"/>
      <family val="2"/>
    </font>
    <font>
      <b/>
      <sz val="12"/>
      <color theme="1"/>
      <name val="Franklin Gothic Book"/>
      <family val="2"/>
    </font>
    <font>
      <sz val="10.5"/>
      <color theme="1"/>
      <name val="Franklin Gothic Book"/>
      <family val="2"/>
    </font>
    <font>
      <b/>
      <sz val="16"/>
      <color theme="1"/>
      <name val="Franklin Gothic Book"/>
      <family val="2"/>
    </font>
    <font>
      <b/>
      <i/>
      <u/>
      <sz val="11"/>
      <color rgb="FF0076AF"/>
      <name val="Franklin Gothic Book"/>
      <family val="2"/>
    </font>
    <font>
      <b/>
      <i/>
      <u/>
      <sz val="16"/>
      <color theme="1"/>
      <name val="Franklin Gothic Book"/>
      <family val="2"/>
    </font>
    <font>
      <sz val="12"/>
      <color theme="1"/>
      <name val="Franklin Gothic Book"/>
      <family val="2"/>
    </font>
    <font>
      <sz val="18"/>
      <color theme="1"/>
      <name val="Franklin Gothic Book"/>
      <family val="2"/>
    </font>
    <font>
      <b/>
      <u/>
      <sz val="11"/>
      <color theme="1"/>
      <name val="Franklin Gothic Book"/>
      <family val="2"/>
    </font>
    <font>
      <b/>
      <u/>
      <sz val="11"/>
      <name val="Franklin Gothic Book"/>
      <family val="2"/>
    </font>
    <font>
      <i/>
      <u/>
      <sz val="12"/>
      <color theme="1"/>
      <name val="Franklin Gothic Book"/>
      <family val="2"/>
    </font>
    <font>
      <b/>
      <sz val="12"/>
      <color rgb="FF000000"/>
      <name val="Franklin Gothic Book"/>
      <family val="2"/>
    </font>
    <font>
      <i/>
      <sz val="12"/>
      <color theme="1"/>
      <name val="Franklin Gothic Book"/>
      <family val="2"/>
    </font>
    <font>
      <i/>
      <sz val="11"/>
      <color rgb="FF0076AF"/>
      <name val="Franklin Gothic Book"/>
      <family val="2"/>
    </font>
    <font>
      <i/>
      <u/>
      <sz val="11"/>
      <color rgb="FF0076AF"/>
      <name val="Franklin Gothic Book"/>
      <family val="2"/>
    </font>
    <font>
      <i/>
      <sz val="11"/>
      <color theme="10"/>
      <name val="Franklin Gothic Book"/>
      <family val="2"/>
    </font>
    <font>
      <b/>
      <i/>
      <sz val="11"/>
      <color rgb="FF000000"/>
      <name val="Franklin Gothic Book"/>
      <family val="2"/>
    </font>
    <font>
      <i/>
      <sz val="12"/>
      <color rgb="FF000000"/>
      <name val="Franklin Gothic Book"/>
      <family val="2"/>
    </font>
    <font>
      <sz val="12"/>
      <color rgb="FF000000"/>
      <name val="Franklin Gothic Book"/>
      <family val="2"/>
    </font>
    <font>
      <b/>
      <u/>
      <sz val="12"/>
      <color theme="10"/>
      <name val="Franklin Gothic Book"/>
      <family val="2"/>
    </font>
    <font>
      <b/>
      <sz val="10"/>
      <color theme="1"/>
      <name val="Franklin Gothic Book"/>
      <family val="2"/>
    </font>
    <font>
      <sz val="11"/>
      <color theme="1"/>
      <name val="Calibri"/>
      <family val="2"/>
    </font>
    <font>
      <b/>
      <i/>
      <u/>
      <sz val="11"/>
      <color theme="1"/>
      <name val="Franklin Gothic Book"/>
      <family val="2"/>
    </font>
    <font>
      <i/>
      <vertAlign val="superscript"/>
      <sz val="11"/>
      <color rgb="FF000000"/>
      <name val="Franklin Gothic Book"/>
      <family val="2"/>
    </font>
    <font>
      <vertAlign val="superscript"/>
      <sz val="12"/>
      <color theme="1"/>
      <name val="Calibri"/>
      <family val="2"/>
      <scheme val="minor"/>
    </font>
    <font>
      <i/>
      <vertAlign val="superscript"/>
      <sz val="11"/>
      <color theme="1"/>
      <name val="Franklin Gothic Book"/>
      <family val="2"/>
    </font>
    <font>
      <u/>
      <sz val="11"/>
      <color theme="1"/>
      <name val="Franklin Gothic Book"/>
      <family val="2"/>
    </font>
    <font>
      <i/>
      <sz val="11"/>
      <color rgb="FF7F7F7F"/>
      <name val="Franklin Gothic Book"/>
      <family val="2"/>
    </font>
    <font>
      <sz val="11"/>
      <color theme="1"/>
      <name val="Franklin Gothic Book"/>
      <family val="2"/>
    </font>
    <font>
      <i/>
      <u/>
      <sz val="14"/>
      <color rgb="FFFF0000"/>
      <name val="Franklin Gothic Book"/>
      <family val="2"/>
    </font>
    <font>
      <i/>
      <sz val="11"/>
      <color theme="1"/>
      <name val="Calibri"/>
      <family val="2"/>
      <scheme val="minor"/>
    </font>
    <font>
      <i/>
      <sz val="11"/>
      <color rgb="FF000000"/>
      <name val="Franklin Gothic Book"/>
      <family val="2"/>
      <charset val="204"/>
    </font>
    <font>
      <sz val="11"/>
      <color theme="1"/>
      <name val="Franklin Gothic Book"/>
      <family val="2"/>
      <charset val="204"/>
    </font>
    <font>
      <sz val="12"/>
      <color theme="1"/>
      <name val="Calibri"/>
      <family val="2"/>
      <charset val="204"/>
      <scheme val="minor"/>
    </font>
    <font>
      <b/>
      <sz val="11"/>
      <color theme="1"/>
      <name val="Franklin Gothic Book"/>
      <family val="2"/>
      <charset val="204"/>
    </font>
    <font>
      <sz val="12"/>
      <color theme="1"/>
      <name val="Times New Roman"/>
      <family val="1"/>
      <charset val="204"/>
    </font>
    <font>
      <sz val="12"/>
      <name val="Calibri"/>
      <family val="2"/>
      <charset val="204"/>
      <scheme val="minor"/>
    </font>
    <font>
      <b/>
      <i/>
      <sz val="11"/>
      <color rgb="FF000000"/>
      <name val="Franklin Gothic Book"/>
      <family val="2"/>
      <charset val="204"/>
    </font>
    <font>
      <sz val="11"/>
      <name val="Franklin Gothic Book"/>
      <family val="2"/>
      <charset val="204"/>
    </font>
    <font>
      <sz val="12"/>
      <color rgb="FF000000"/>
      <name val="Times New Roman"/>
      <family val="1"/>
      <charset val="204"/>
    </font>
    <font>
      <b/>
      <sz val="18"/>
      <color rgb="FFFF0000"/>
      <name val="Franklin Gothic Book"/>
      <family val="2"/>
      <charset val="204"/>
    </font>
    <font>
      <i/>
      <sz val="12"/>
      <color theme="1"/>
      <name val="Calibri"/>
      <family val="2"/>
      <charset val="204"/>
      <scheme val="minor"/>
    </font>
    <font>
      <b/>
      <sz val="14"/>
      <color rgb="FFFF0000"/>
      <name val="Franklin Gothic Book"/>
      <family val="2"/>
      <charset val="204"/>
    </font>
    <font>
      <sz val="11"/>
      <color theme="1"/>
      <name val="Franklin Gothic Book"/>
    </font>
    <font>
      <i/>
      <sz val="11"/>
      <color rgb="FF212529"/>
      <name val="Franklin Gothic Book"/>
      <family val="2"/>
    </font>
    <font>
      <i/>
      <sz val="11"/>
      <color theme="1"/>
      <name val="Franklin Gothic Book"/>
      <family val="2"/>
      <charset val="204"/>
    </font>
  </fonts>
  <fills count="16">
    <fill>
      <patternFill patternType="none"/>
    </fill>
    <fill>
      <patternFill patternType="gray125"/>
    </fill>
    <fill>
      <patternFill patternType="solid">
        <fgColor theme="4" tint="0.79998168889431442"/>
        <bgColor indexed="64"/>
      </patternFill>
    </fill>
    <fill>
      <patternFill patternType="solid">
        <fgColor rgb="FFF6A70A"/>
        <bgColor indexed="64"/>
      </patternFill>
    </fill>
    <fill>
      <patternFill patternType="solid">
        <fgColor theme="0" tint="-0.249977111117893"/>
        <bgColor indexed="64"/>
      </patternFill>
    </fill>
    <fill>
      <patternFill patternType="solid">
        <fgColor rgb="FFFF7700"/>
        <bgColor indexed="64"/>
      </patternFill>
    </fill>
    <fill>
      <patternFill patternType="solid">
        <fgColor theme="2"/>
        <bgColor indexed="64"/>
      </patternFill>
    </fill>
    <fill>
      <patternFill patternType="solid">
        <fgColor rgb="FF165B89"/>
        <bgColor theme="4"/>
      </patternFill>
    </fill>
    <fill>
      <patternFill patternType="solid">
        <fgColor theme="2"/>
        <bgColor theme="4" tint="0.79998168889431442"/>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7F0E"/>
        <bgColor indexed="64"/>
      </patternFill>
    </fill>
    <fill>
      <patternFill patternType="solid">
        <fgColor rgb="FFFFFF00"/>
        <bgColor indexed="64"/>
      </patternFill>
    </fill>
    <fill>
      <patternFill patternType="solid">
        <fgColor rgb="FFF7A516"/>
        <bgColor indexed="64"/>
      </patternFill>
    </fill>
  </fills>
  <borders count="65">
    <border>
      <left/>
      <right/>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dashed">
        <color indexed="64"/>
      </bottom>
      <diagonal/>
    </border>
    <border>
      <left style="dashed">
        <color indexed="64"/>
      </left>
      <right style="thin">
        <color indexed="64"/>
      </right>
      <top style="dashed">
        <color indexed="64"/>
      </top>
      <bottom/>
      <diagonal/>
    </border>
    <border>
      <left style="hair">
        <color auto="1"/>
      </left>
      <right style="hair">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medium">
        <color indexed="64"/>
      </bottom>
      <diagonal/>
    </border>
    <border>
      <left/>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medium">
        <color theme="0"/>
      </left>
      <right/>
      <top/>
      <bottom style="medium">
        <color theme="0"/>
      </bottom>
      <diagonal/>
    </border>
    <border>
      <left/>
      <right/>
      <top/>
      <bottom style="medium">
        <color theme="0"/>
      </bottom>
      <diagonal/>
    </border>
    <border>
      <left style="medium">
        <color theme="0"/>
      </left>
      <right/>
      <top/>
      <bottom/>
      <diagonal/>
    </border>
    <border>
      <left/>
      <right/>
      <top style="medium">
        <color rgb="FF1BC2EE"/>
      </top>
      <bottom/>
      <diagonal/>
    </border>
    <border>
      <left/>
      <right/>
      <top style="medium">
        <color indexed="64"/>
      </top>
      <bottom/>
      <diagonal/>
    </border>
    <border>
      <left/>
      <right style="thin">
        <color theme="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medium">
        <color rgb="FF1BC2EE"/>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
      <left/>
      <right style="thin">
        <color theme="0"/>
      </right>
      <top style="thin">
        <color indexed="64"/>
      </top>
      <bottom/>
      <diagonal/>
    </border>
    <border>
      <left style="thin">
        <color theme="0"/>
      </left>
      <right/>
      <top style="thin">
        <color indexed="64"/>
      </top>
      <bottom/>
      <diagonal/>
    </border>
    <border>
      <left/>
      <right style="thin">
        <color theme="0"/>
      </right>
      <top style="medium">
        <color indexed="64"/>
      </top>
      <bottom style="medium">
        <color indexed="64"/>
      </bottom>
      <diagonal/>
    </border>
    <border>
      <left style="thin">
        <color theme="0"/>
      </left>
      <right/>
      <top style="medium">
        <color auto="1"/>
      </top>
      <bottom style="medium">
        <color auto="1"/>
      </bottom>
      <diagonal/>
    </border>
    <border>
      <left style="thin">
        <color theme="0"/>
      </left>
      <right/>
      <top/>
      <bottom style="thin">
        <color indexed="64"/>
      </bottom>
      <diagonal/>
    </border>
    <border>
      <left/>
      <right/>
      <top style="medium">
        <color indexed="64"/>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rgb="FF1BC2E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dashed">
        <color indexed="64"/>
      </left>
      <right style="dashed">
        <color indexed="64"/>
      </right>
      <top/>
      <bottom style="dashed">
        <color indexed="64"/>
      </bottom>
      <diagonal/>
    </border>
    <border>
      <left/>
      <right style="thin">
        <color indexed="64"/>
      </right>
      <top style="thin">
        <color indexed="64"/>
      </top>
      <bottom style="thin">
        <color indexed="64"/>
      </bottom>
      <diagonal/>
    </border>
  </borders>
  <cellStyleXfs count="10">
    <xf numFmtId="0" fontId="0" fillId="0" borderId="0"/>
    <xf numFmtId="0" fontId="6" fillId="0" borderId="0" applyNumberFormat="0" applyFill="0" applyBorder="0" applyAlignment="0" applyProtection="0"/>
    <xf numFmtId="0" fontId="3" fillId="0" borderId="0"/>
    <xf numFmtId="0" fontId="6" fillId="0" borderId="0" applyNumberFormat="0" applyFill="0" applyBorder="0" applyAlignment="0" applyProtection="0"/>
    <xf numFmtId="0" fontId="27" fillId="0" borderId="0" applyNumberFormat="0" applyFill="0" applyBorder="0" applyAlignment="0" applyProtection="0"/>
    <xf numFmtId="0" fontId="34" fillId="0" borderId="0" applyFont="0" applyFill="0" applyBorder="0" applyAlignment="0" applyProtection="0"/>
    <xf numFmtId="0" fontId="34" fillId="0" borderId="0"/>
    <xf numFmtId="0" fontId="43" fillId="0" borderId="0" applyNumberFormat="0" applyFill="0" applyBorder="0" applyAlignment="0" applyProtection="0"/>
    <xf numFmtId="43" fontId="3" fillId="0" borderId="0" applyFont="0" applyFill="0" applyBorder="0" applyAlignment="0" applyProtection="0"/>
    <xf numFmtId="0" fontId="1" fillId="0" borderId="0"/>
  </cellStyleXfs>
  <cellXfs count="499">
    <xf numFmtId="0" fontId="0" fillId="0" borderId="0" xfId="0"/>
    <xf numFmtId="0" fontId="5" fillId="0" borderId="0" xfId="0" applyFont="1"/>
    <xf numFmtId="0" fontId="7" fillId="0" borderId="0" xfId="0" applyFont="1"/>
    <xf numFmtId="0" fontId="8" fillId="0" borderId="0" xfId="2" applyFont="1" applyAlignment="1">
      <alignment horizontal="left" vertical="center"/>
    </xf>
    <xf numFmtId="0" fontId="9" fillId="0" borderId="0" xfId="2" applyFont="1" applyAlignment="1">
      <alignment horizontal="left" vertical="center"/>
    </xf>
    <xf numFmtId="0" fontId="10" fillId="0" borderId="0" xfId="2" applyFont="1" applyAlignment="1">
      <alignment horizontal="left" vertical="center"/>
    </xf>
    <xf numFmtId="0" fontId="11" fillId="0" borderId="0" xfId="2" applyFont="1" applyAlignment="1">
      <alignment horizontal="left" vertical="center"/>
    </xf>
    <xf numFmtId="0" fontId="12" fillId="3" borderId="3" xfId="2" applyFont="1" applyFill="1" applyBorder="1" applyAlignment="1">
      <alignment vertical="center" wrapText="1"/>
    </xf>
    <xf numFmtId="0" fontId="11" fillId="2" borderId="4" xfId="2" applyFont="1" applyFill="1" applyBorder="1" applyAlignment="1">
      <alignment horizontal="left" vertical="center"/>
    </xf>
    <xf numFmtId="0" fontId="11" fillId="0" borderId="6" xfId="2" applyFont="1" applyBorder="1" applyAlignment="1">
      <alignment horizontal="left" vertical="center"/>
    </xf>
    <xf numFmtId="0" fontId="12" fillId="3" borderId="6" xfId="2" applyFont="1" applyFill="1" applyBorder="1" applyAlignment="1">
      <alignment vertical="center" wrapText="1"/>
    </xf>
    <xf numFmtId="0" fontId="11" fillId="0" borderId="8" xfId="2" applyFont="1" applyBorder="1" applyAlignment="1">
      <alignment horizontal="left" vertical="center"/>
    </xf>
    <xf numFmtId="0" fontId="12" fillId="3" borderId="8" xfId="2" applyFont="1" applyFill="1" applyBorder="1" applyAlignment="1">
      <alignment vertical="center" wrapText="1"/>
    </xf>
    <xf numFmtId="0" fontId="0" fillId="0" borderId="10" xfId="0" applyBorder="1"/>
    <xf numFmtId="0" fontId="11" fillId="0" borderId="10" xfId="2" applyFont="1" applyBorder="1" applyAlignment="1">
      <alignment horizontal="left" vertical="center"/>
    </xf>
    <xf numFmtId="0" fontId="12" fillId="3" borderId="10" xfId="2" applyFont="1" applyFill="1" applyBorder="1" applyAlignment="1">
      <alignment vertical="center" wrapText="1"/>
    </xf>
    <xf numFmtId="0" fontId="11" fillId="0" borderId="5" xfId="2" applyFont="1" applyBorder="1" applyAlignment="1">
      <alignment horizontal="left" vertical="center"/>
    </xf>
    <xf numFmtId="0" fontId="11" fillId="0" borderId="7" xfId="2" applyFont="1" applyBorder="1" applyAlignment="1">
      <alignment horizontal="left" vertical="center"/>
    </xf>
    <xf numFmtId="0" fontId="0" fillId="0" borderId="8" xfId="0" applyBorder="1" applyAlignment="1">
      <alignment vertical="center" wrapText="1"/>
    </xf>
    <xf numFmtId="0" fontId="11" fillId="0" borderId="9" xfId="2" applyFont="1" applyBorder="1" applyAlignment="1">
      <alignment horizontal="left" vertical="center"/>
    </xf>
    <xf numFmtId="0" fontId="0" fillId="0" borderId="0" xfId="0" applyAlignment="1">
      <alignment horizontal="left"/>
    </xf>
    <xf numFmtId="0" fontId="11" fillId="0" borderId="6" xfId="2" applyFont="1" applyBorder="1" applyAlignment="1">
      <alignment vertical="center"/>
    </xf>
    <xf numFmtId="0" fontId="11" fillId="0" borderId="8" xfId="2" applyFont="1" applyBorder="1" applyAlignment="1">
      <alignment vertical="center"/>
    </xf>
    <xf numFmtId="0" fontId="11" fillId="0" borderId="1" xfId="2" applyFont="1" applyBorder="1" applyAlignment="1">
      <alignment vertical="center"/>
    </xf>
    <xf numFmtId="0" fontId="11" fillId="0" borderId="0" xfId="2" applyFont="1" applyAlignment="1">
      <alignment vertical="center"/>
    </xf>
    <xf numFmtId="0" fontId="11" fillId="0" borderId="3" xfId="2" applyFont="1" applyBorder="1" applyAlignment="1">
      <alignment vertical="center"/>
    </xf>
    <xf numFmtId="0" fontId="12" fillId="0" borderId="6" xfId="2" applyFont="1" applyBorder="1" applyAlignment="1">
      <alignment horizontal="left" vertical="center" wrapText="1" indent="1"/>
    </xf>
    <xf numFmtId="0" fontId="12" fillId="0" borderId="8" xfId="2" applyFont="1" applyBorder="1" applyAlignment="1">
      <alignment horizontal="left" vertical="center" wrapText="1" indent="1"/>
    </xf>
    <xf numFmtId="0" fontId="12" fillId="3" borderId="8" xfId="2" applyFont="1" applyFill="1" applyBorder="1" applyAlignment="1">
      <alignment horizontal="left" vertical="center" wrapText="1" indent="3"/>
    </xf>
    <xf numFmtId="0" fontId="12" fillId="0" borderId="8" xfId="2" applyFont="1" applyBorder="1" applyAlignment="1">
      <alignment horizontal="left" vertical="center" wrapText="1" indent="3"/>
    </xf>
    <xf numFmtId="0" fontId="12" fillId="0" borderId="10" xfId="2" applyFont="1" applyBorder="1" applyAlignment="1">
      <alignment horizontal="left" vertical="center" wrapText="1" indent="3"/>
    </xf>
    <xf numFmtId="0" fontId="14" fillId="0" borderId="6" xfId="1" applyFont="1" applyFill="1" applyBorder="1" applyAlignment="1">
      <alignment horizontal="left" vertical="center" wrapText="1"/>
    </xf>
    <xf numFmtId="0" fontId="11" fillId="0" borderId="8" xfId="2" applyFont="1" applyBorder="1" applyAlignment="1">
      <alignment vertical="center" wrapText="1"/>
    </xf>
    <xf numFmtId="0" fontId="12" fillId="0" borderId="8" xfId="2" applyFont="1" applyBorder="1" applyAlignment="1">
      <alignment vertical="center" wrapText="1"/>
    </xf>
    <xf numFmtId="0" fontId="8" fillId="0" borderId="0" xfId="2" applyFont="1" applyAlignment="1">
      <alignment horizontal="left" vertical="center" wrapText="1"/>
    </xf>
    <xf numFmtId="0" fontId="10" fillId="0" borderId="0" xfId="2" applyFont="1" applyAlignment="1">
      <alignment horizontal="left" vertical="center" wrapText="1"/>
    </xf>
    <xf numFmtId="0" fontId="23" fillId="0" borderId="0" xfId="2" applyFont="1" applyAlignment="1">
      <alignment horizontal="left" vertical="center" wrapText="1"/>
    </xf>
    <xf numFmtId="0" fontId="19" fillId="0" borderId="11" xfId="2" applyFont="1" applyBorder="1" applyAlignment="1">
      <alignment horizontal="left" vertical="center" wrapText="1"/>
    </xf>
    <xf numFmtId="0" fontId="22" fillId="0" borderId="12" xfId="2" applyFont="1" applyBorder="1" applyAlignment="1">
      <alignment horizontal="left" vertical="center" wrapText="1"/>
    </xf>
    <xf numFmtId="0" fontId="23" fillId="0" borderId="12" xfId="2" applyFont="1" applyBorder="1" applyAlignment="1">
      <alignment horizontal="left" vertical="center" wrapText="1"/>
    </xf>
    <xf numFmtId="0" fontId="24" fillId="4" borderId="12" xfId="2" applyFont="1" applyFill="1" applyBorder="1" applyAlignment="1">
      <alignment horizontal="left" vertical="center" wrapText="1"/>
    </xf>
    <xf numFmtId="0" fontId="11" fillId="0" borderId="2" xfId="2" applyFont="1" applyBorder="1" applyAlignment="1">
      <alignment vertical="center"/>
    </xf>
    <xf numFmtId="0" fontId="11" fillId="5" borderId="4" xfId="2" applyFont="1" applyFill="1" applyBorder="1" applyAlignment="1">
      <alignment horizontal="left" vertical="center"/>
    </xf>
    <xf numFmtId="0" fontId="11" fillId="2" borderId="8" xfId="2" applyFont="1" applyFill="1" applyBorder="1" applyAlignment="1">
      <alignment vertical="center"/>
    </xf>
    <xf numFmtId="0" fontId="8" fillId="0" borderId="8" xfId="2" applyFont="1" applyBorder="1" applyAlignment="1">
      <alignment horizontal="left" vertical="center"/>
    </xf>
    <xf numFmtId="0" fontId="11" fillId="5" borderId="8" xfId="2" applyFont="1" applyFill="1" applyBorder="1" applyAlignment="1">
      <alignment horizontal="left" vertical="center"/>
    </xf>
    <xf numFmtId="0" fontId="23" fillId="0" borderId="8" xfId="2" applyFont="1" applyBorder="1" applyAlignment="1">
      <alignment horizontal="left" vertical="center" wrapText="1"/>
    </xf>
    <xf numFmtId="0" fontId="11" fillId="5" borderId="10" xfId="2" applyFont="1" applyFill="1" applyBorder="1" applyAlignment="1">
      <alignment horizontal="left" vertical="center"/>
    </xf>
    <xf numFmtId="0" fontId="0" fillId="0" borderId="8" xfId="0" applyBorder="1"/>
    <xf numFmtId="0" fontId="0" fillId="0" borderId="8" xfId="0" applyBorder="1" applyAlignment="1">
      <alignment vertical="center"/>
    </xf>
    <xf numFmtId="0" fontId="19" fillId="0" borderId="0" xfId="2" applyFont="1" applyAlignment="1">
      <alignment horizontal="left" vertical="center" wrapText="1"/>
    </xf>
    <xf numFmtId="0" fontId="24" fillId="4" borderId="0" xfId="2" applyFont="1" applyFill="1" applyAlignment="1">
      <alignment horizontal="left" vertical="center" wrapText="1"/>
    </xf>
    <xf numFmtId="0" fontId="11" fillId="2" borderId="0" xfId="2" applyFont="1" applyFill="1" applyAlignment="1">
      <alignment horizontal="left" vertical="center"/>
    </xf>
    <xf numFmtId="0" fontId="4" fillId="0" borderId="0" xfId="0" applyFont="1"/>
    <xf numFmtId="0" fontId="8" fillId="0" borderId="6" xfId="2" applyFont="1" applyBorder="1" applyAlignment="1">
      <alignment horizontal="left" vertical="center" wrapText="1"/>
    </xf>
    <xf numFmtId="0" fontId="10" fillId="0" borderId="6" xfId="2" applyFont="1" applyBorder="1" applyAlignment="1">
      <alignment horizontal="left" vertical="center" wrapText="1"/>
    </xf>
    <xf numFmtId="0" fontId="9" fillId="0" borderId="8" xfId="2" applyFont="1" applyBorder="1" applyAlignment="1">
      <alignment horizontal="left" vertical="center"/>
    </xf>
    <xf numFmtId="0" fontId="10" fillId="0" borderId="8" xfId="2" applyFont="1" applyBorder="1" applyAlignment="1">
      <alignment horizontal="left" vertical="center"/>
    </xf>
    <xf numFmtId="0" fontId="11" fillId="2" borderId="8" xfId="2" applyFont="1" applyFill="1" applyBorder="1" applyAlignment="1">
      <alignment horizontal="left" vertical="center"/>
    </xf>
    <xf numFmtId="0" fontId="8" fillId="0" borderId="10" xfId="2" applyFont="1" applyBorder="1" applyAlignment="1">
      <alignment horizontal="left" vertical="center"/>
    </xf>
    <xf numFmtId="0" fontId="8" fillId="0" borderId="5" xfId="2" applyFont="1" applyBorder="1" applyAlignment="1">
      <alignment horizontal="left" vertical="center"/>
    </xf>
    <xf numFmtId="0" fontId="9" fillId="0" borderId="6" xfId="2" applyFont="1" applyBorder="1" applyAlignment="1">
      <alignment horizontal="left" vertical="center"/>
    </xf>
    <xf numFmtId="0" fontId="8" fillId="0" borderId="6" xfId="2" applyFont="1" applyBorder="1" applyAlignment="1">
      <alignment horizontal="left" vertical="center"/>
    </xf>
    <xf numFmtId="0" fontId="13" fillId="0" borderId="8" xfId="1" applyFont="1" applyFill="1" applyBorder="1" applyAlignment="1">
      <alignment horizontal="left" vertical="center" wrapText="1" indent="1"/>
    </xf>
    <xf numFmtId="0" fontId="8" fillId="0" borderId="7" xfId="2" applyFont="1" applyBorder="1" applyAlignment="1">
      <alignment horizontal="left" vertical="center"/>
    </xf>
    <xf numFmtId="0" fontId="22" fillId="0" borderId="8" xfId="2" applyFont="1" applyBorder="1" applyAlignment="1">
      <alignment horizontal="left" vertical="center" wrapText="1"/>
    </xf>
    <xf numFmtId="0" fontId="24" fillId="4" borderId="8" xfId="2" applyFont="1" applyFill="1" applyBorder="1" applyAlignment="1">
      <alignment horizontal="left" vertical="center" wrapText="1"/>
    </xf>
    <xf numFmtId="0" fontId="13" fillId="0" borderId="10" xfId="1" applyFont="1" applyFill="1" applyBorder="1" applyAlignment="1">
      <alignment horizontal="left" vertical="center" wrapText="1" indent="1"/>
    </xf>
    <xf numFmtId="0" fontId="13" fillId="0" borderId="8" xfId="1" applyFont="1" applyFill="1" applyBorder="1" applyAlignment="1">
      <alignment horizontal="left" vertical="center" wrapText="1" indent="3"/>
    </xf>
    <xf numFmtId="0" fontId="0" fillId="0" borderId="9" xfId="0" applyBorder="1"/>
    <xf numFmtId="0" fontId="13" fillId="0" borderId="10" xfId="1" applyFont="1" applyFill="1" applyBorder="1" applyAlignment="1">
      <alignment horizontal="left" vertical="center" wrapText="1" indent="3"/>
    </xf>
    <xf numFmtId="0" fontId="23" fillId="0" borderId="10" xfId="2" applyFont="1" applyBorder="1" applyAlignment="1">
      <alignment horizontal="left" vertical="center" wrapText="1"/>
    </xf>
    <xf numFmtId="0" fontId="12" fillId="0" borderId="8" xfId="2" applyFont="1" applyBorder="1" applyAlignment="1">
      <alignment horizontal="left" vertical="center" indent="1"/>
    </xf>
    <xf numFmtId="0" fontId="15" fillId="3" borderId="8" xfId="2" applyFont="1" applyFill="1" applyBorder="1" applyAlignment="1">
      <alignment vertical="center"/>
    </xf>
    <xf numFmtId="0" fontId="13" fillId="0" borderId="8" xfId="1" applyFont="1" applyFill="1" applyBorder="1" applyAlignment="1">
      <alignment horizontal="left" vertical="center" wrapText="1"/>
    </xf>
    <xf numFmtId="0" fontId="10" fillId="0" borderId="5" xfId="2" applyFont="1" applyBorder="1" applyAlignment="1">
      <alignment horizontal="left" vertical="center"/>
    </xf>
    <xf numFmtId="0" fontId="10" fillId="0" borderId="7" xfId="2" applyFont="1" applyBorder="1" applyAlignment="1">
      <alignment horizontal="left" vertical="center"/>
    </xf>
    <xf numFmtId="0" fontId="19" fillId="0" borderId="7" xfId="2" applyFont="1" applyBorder="1" applyAlignment="1">
      <alignment horizontal="left" vertical="center"/>
    </xf>
    <xf numFmtId="0" fontId="11" fillId="0" borderId="14" xfId="2" applyFont="1" applyBorder="1" applyAlignment="1">
      <alignment horizontal="left" vertical="center"/>
    </xf>
    <xf numFmtId="0" fontId="11" fillId="0" borderId="15" xfId="2" applyFont="1" applyBorder="1" applyAlignment="1">
      <alignment horizontal="left" vertical="center"/>
    </xf>
    <xf numFmtId="0" fontId="23" fillId="0" borderId="15" xfId="2" applyFont="1" applyBorder="1" applyAlignment="1">
      <alignment horizontal="left" vertical="center" wrapText="1"/>
    </xf>
    <xf numFmtId="0" fontId="12" fillId="3" borderId="15" xfId="2" applyFont="1" applyFill="1" applyBorder="1" applyAlignment="1">
      <alignment vertical="center" wrapText="1"/>
    </xf>
    <xf numFmtId="0" fontId="0" fillId="0" borderId="15" xfId="0" applyBorder="1"/>
    <xf numFmtId="0" fontId="11" fillId="5" borderId="15" xfId="2" applyFont="1" applyFill="1" applyBorder="1" applyAlignment="1">
      <alignment horizontal="left" vertical="center"/>
    </xf>
    <xf numFmtId="0" fontId="13" fillId="0" borderId="15" xfId="1" applyFont="1" applyFill="1" applyBorder="1" applyAlignment="1">
      <alignment horizontal="left" vertical="center" wrapText="1" indent="3"/>
    </xf>
    <xf numFmtId="0" fontId="15" fillId="0" borderId="8" xfId="2" applyFont="1" applyBorder="1" applyAlignment="1">
      <alignment horizontal="left" vertical="center" wrapText="1"/>
    </xf>
    <xf numFmtId="0" fontId="0" fillId="0" borderId="7" xfId="0" applyBorder="1"/>
    <xf numFmtId="0" fontId="11" fillId="0" borderId="7" xfId="0" applyFont="1" applyBorder="1"/>
    <xf numFmtId="0" fontId="11" fillId="0" borderId="8" xfId="0" applyFont="1" applyBorder="1"/>
    <xf numFmtId="0" fontId="23" fillId="0" borderId="8" xfId="2" applyFont="1" applyBorder="1" applyAlignment="1">
      <alignment horizontal="left" vertical="center"/>
    </xf>
    <xf numFmtId="0" fontId="11" fillId="0" borderId="8" xfId="0" applyFont="1" applyBorder="1" applyAlignment="1">
      <alignment wrapText="1"/>
    </xf>
    <xf numFmtId="0" fontId="12" fillId="0" borderId="8" xfId="2" applyFont="1" applyBorder="1" applyAlignment="1">
      <alignment horizontal="left" vertical="center" wrapText="1"/>
    </xf>
    <xf numFmtId="0" fontId="0" fillId="0" borderId="10" xfId="0" applyBorder="1" applyAlignment="1">
      <alignment wrapText="1"/>
    </xf>
    <xf numFmtId="0" fontId="12" fillId="0" borderId="15" xfId="2" applyFont="1" applyBorder="1" applyAlignment="1">
      <alignment horizontal="left" vertical="center" wrapText="1"/>
    </xf>
    <xf numFmtId="0" fontId="4" fillId="0" borderId="7" xfId="0" applyFont="1" applyBorder="1" applyAlignment="1">
      <alignment horizontal="left" vertical="center" wrapText="1"/>
    </xf>
    <xf numFmtId="0" fontId="4" fillId="0" borderId="7" xfId="0" applyFont="1" applyBorder="1"/>
    <xf numFmtId="0" fontId="4" fillId="0" borderId="9" xfId="0" applyFont="1" applyBorder="1"/>
    <xf numFmtId="0" fontId="24" fillId="0" borderId="8" xfId="2" applyFont="1" applyBorder="1" applyAlignment="1">
      <alignment horizontal="left" vertical="center" wrapText="1"/>
    </xf>
    <xf numFmtId="0" fontId="10" fillId="0" borderId="5" xfId="2" applyFont="1" applyBorder="1" applyAlignment="1">
      <alignment horizontal="left" vertical="center" wrapText="1"/>
    </xf>
    <xf numFmtId="0" fontId="9" fillId="0" borderId="6" xfId="2" applyFont="1" applyBorder="1" applyAlignment="1">
      <alignment horizontal="left" vertical="center" wrapText="1"/>
    </xf>
    <xf numFmtId="0" fontId="12" fillId="0" borderId="8" xfId="2" applyFont="1" applyBorder="1" applyAlignment="1">
      <alignment vertical="center"/>
    </xf>
    <xf numFmtId="0" fontId="20" fillId="0" borderId="8" xfId="0" applyFont="1" applyBorder="1" applyAlignment="1">
      <alignment vertical="center"/>
    </xf>
    <xf numFmtId="0" fontId="20" fillId="0" borderId="8" xfId="0" applyFont="1" applyBorder="1" applyAlignment="1">
      <alignment vertical="center" wrapText="1"/>
    </xf>
    <xf numFmtId="0" fontId="11" fillId="0" borderId="8" xfId="0" applyFont="1" applyBorder="1" applyAlignment="1">
      <alignment vertical="center"/>
    </xf>
    <xf numFmtId="0" fontId="4" fillId="0" borderId="7" xfId="0" applyFont="1" applyBorder="1" applyAlignment="1">
      <alignment vertical="center"/>
    </xf>
    <xf numFmtId="0" fontId="0" fillId="0" borderId="10" xfId="0" applyBorder="1" applyAlignment="1">
      <alignment horizontal="left"/>
    </xf>
    <xf numFmtId="0" fontId="12" fillId="3" borderId="8" xfId="2" applyFont="1" applyFill="1" applyBorder="1" applyAlignment="1">
      <alignment horizontal="center" vertical="center" wrapText="1"/>
    </xf>
    <xf numFmtId="0" fontId="11" fillId="0" borderId="8" xfId="2" applyFont="1" applyBorder="1" applyAlignment="1">
      <alignment horizontal="center" vertical="center"/>
    </xf>
    <xf numFmtId="0" fontId="23" fillId="0" borderId="0" xfId="2" applyFont="1" applyAlignment="1">
      <alignment horizontal="left" vertical="center"/>
    </xf>
    <xf numFmtId="0" fontId="20" fillId="0" borderId="0" xfId="2" applyFont="1" applyAlignment="1">
      <alignment horizontal="left" vertical="center"/>
    </xf>
    <xf numFmtId="0" fontId="19" fillId="0" borderId="0" xfId="2" applyFont="1" applyAlignment="1">
      <alignment horizontal="left" vertical="center"/>
    </xf>
    <xf numFmtId="0" fontId="33" fillId="0" borderId="0" xfId="2" applyFont="1" applyAlignment="1">
      <alignment vertical="center"/>
    </xf>
    <xf numFmtId="0" fontId="20" fillId="0" borderId="0" xfId="2" applyFont="1" applyAlignment="1">
      <alignment vertical="center"/>
    </xf>
    <xf numFmtId="0" fontId="20" fillId="0" borderId="0" xfId="5" applyFont="1" applyFill="1" applyAlignment="1">
      <alignment horizontal="left" vertical="center"/>
    </xf>
    <xf numFmtId="0" fontId="20" fillId="8" borderId="27" xfId="2" applyFont="1" applyFill="1" applyBorder="1" applyAlignment="1">
      <alignment vertical="center"/>
    </xf>
    <xf numFmtId="0" fontId="20" fillId="6" borderId="28" xfId="2" applyFont="1" applyFill="1" applyBorder="1" applyAlignment="1">
      <alignment vertical="center"/>
    </xf>
    <xf numFmtId="0" fontId="20" fillId="8" borderId="29" xfId="2" applyFont="1" applyFill="1" applyBorder="1" applyAlignment="1">
      <alignment vertical="center"/>
    </xf>
    <xf numFmtId="0" fontId="11" fillId="0" borderId="0" xfId="6" applyFont="1"/>
    <xf numFmtId="0" fontId="12" fillId="0" borderId="30" xfId="2" applyFont="1" applyBorder="1" applyAlignment="1" applyProtection="1">
      <alignment vertical="center"/>
      <protection locked="0"/>
    </xf>
    <xf numFmtId="0" fontId="20" fillId="0" borderId="31" xfId="2" applyFont="1" applyBorder="1" applyAlignment="1">
      <alignment horizontal="left" vertical="center"/>
    </xf>
    <xf numFmtId="0" fontId="12" fillId="0" borderId="32" xfId="2" applyFont="1" applyBorder="1" applyAlignment="1">
      <alignment vertical="center"/>
    </xf>
    <xf numFmtId="0" fontId="20" fillId="0" borderId="33" xfId="2" applyFont="1" applyBorder="1" applyAlignment="1">
      <alignment horizontal="left" vertical="center"/>
    </xf>
    <xf numFmtId="0" fontId="11" fillId="0" borderId="0" xfId="2" applyFont="1" applyAlignment="1">
      <alignment horizontal="right" vertical="center"/>
    </xf>
    <xf numFmtId="0" fontId="44" fillId="0" borderId="0" xfId="7" applyFont="1"/>
    <xf numFmtId="0" fontId="11" fillId="0" borderId="0" xfId="5" applyFont="1"/>
    <xf numFmtId="0" fontId="19" fillId="9" borderId="31" xfId="6" applyFont="1" applyFill="1" applyBorder="1" applyAlignment="1">
      <alignment vertical="center"/>
    </xf>
    <xf numFmtId="0" fontId="22" fillId="0" borderId="0" xfId="2" applyFont="1" applyAlignment="1">
      <alignment vertical="center"/>
    </xf>
    <xf numFmtId="0" fontId="11" fillId="0" borderId="0" xfId="5" applyFont="1" applyAlignment="1">
      <alignment horizontal="right"/>
    </xf>
    <xf numFmtId="0" fontId="44" fillId="0" borderId="0" xfId="7" applyNumberFormat="1" applyFont="1"/>
    <xf numFmtId="43" fontId="11" fillId="0" borderId="0" xfId="6" applyNumberFormat="1" applyFont="1"/>
    <xf numFmtId="0" fontId="20" fillId="0" borderId="0" xfId="6" applyFont="1"/>
    <xf numFmtId="0" fontId="45" fillId="0" borderId="40" xfId="6" applyFont="1" applyBorder="1"/>
    <xf numFmtId="0" fontId="19" fillId="0" borderId="41" xfId="5" applyFont="1" applyBorder="1"/>
    <xf numFmtId="0" fontId="46" fillId="0" borderId="0" xfId="6" applyFont="1"/>
    <xf numFmtId="0" fontId="19" fillId="6" borderId="0" xfId="6" applyFont="1" applyFill="1" applyAlignment="1">
      <alignment vertical="center"/>
    </xf>
    <xf numFmtId="0" fontId="20" fillId="6" borderId="0" xfId="5" applyFont="1" applyFill="1" applyBorder="1" applyAlignment="1">
      <alignment horizontal="left" vertical="center"/>
    </xf>
    <xf numFmtId="0" fontId="19" fillId="6" borderId="25" xfId="2" applyFont="1" applyFill="1" applyBorder="1" applyAlignment="1">
      <alignment horizontal="left" vertical="center"/>
    </xf>
    <xf numFmtId="0" fontId="19" fillId="6" borderId="25" xfId="5" applyFont="1" applyFill="1" applyBorder="1" applyAlignment="1">
      <alignment horizontal="left" vertical="center"/>
    </xf>
    <xf numFmtId="0" fontId="20" fillId="6" borderId="25" xfId="2" applyFont="1" applyFill="1" applyBorder="1" applyAlignment="1">
      <alignment horizontal="left" vertical="center"/>
    </xf>
    <xf numFmtId="0" fontId="20" fillId="6" borderId="25" xfId="5" applyFont="1" applyFill="1" applyBorder="1" applyAlignment="1">
      <alignment horizontal="left" vertical="center"/>
    </xf>
    <xf numFmtId="0" fontId="20" fillId="6" borderId="25" xfId="6" applyFont="1" applyFill="1" applyBorder="1"/>
    <xf numFmtId="0" fontId="20" fillId="6" borderId="42" xfId="2" applyFont="1" applyFill="1" applyBorder="1" applyAlignment="1">
      <alignment horizontal="left" vertical="center"/>
    </xf>
    <xf numFmtId="0" fontId="20" fillId="6" borderId="42" xfId="5" applyFont="1" applyFill="1" applyBorder="1" applyAlignment="1">
      <alignment horizontal="left" vertical="center"/>
    </xf>
    <xf numFmtId="43" fontId="46" fillId="0" borderId="0" xfId="6" applyNumberFormat="1" applyFont="1"/>
    <xf numFmtId="164" fontId="46" fillId="0" borderId="0" xfId="6" applyNumberFormat="1" applyFont="1"/>
    <xf numFmtId="0" fontId="19" fillId="0" borderId="44" xfId="6" applyFont="1" applyBorder="1"/>
    <xf numFmtId="0" fontId="19" fillId="0" borderId="0" xfId="5" applyFont="1" applyBorder="1"/>
    <xf numFmtId="0" fontId="19" fillId="0" borderId="0" xfId="6" applyFont="1"/>
    <xf numFmtId="0" fontId="19" fillId="0" borderId="40" xfId="6" applyFont="1" applyBorder="1"/>
    <xf numFmtId="164" fontId="11" fillId="0" borderId="0" xfId="5" applyNumberFormat="1" applyFont="1"/>
    <xf numFmtId="0" fontId="50" fillId="0" borderId="0" xfId="2" applyFont="1" applyAlignment="1">
      <alignment horizontal="left" vertical="center"/>
    </xf>
    <xf numFmtId="0" fontId="51" fillId="0" borderId="0" xfId="2" applyFont="1" applyAlignment="1">
      <alignment horizontal="left" vertical="center"/>
    </xf>
    <xf numFmtId="0" fontId="52" fillId="0" borderId="0" xfId="2" applyFont="1" applyAlignment="1">
      <alignment horizontal="left" vertical="center"/>
    </xf>
    <xf numFmtId="0" fontId="52" fillId="3" borderId="45" xfId="2" applyFont="1" applyFill="1" applyBorder="1" applyAlignment="1">
      <alignment horizontal="left" vertical="center"/>
    </xf>
    <xf numFmtId="0" fontId="11" fillId="10" borderId="0" xfId="2" applyFont="1" applyFill="1" applyAlignment="1">
      <alignment horizontal="left" vertical="center"/>
    </xf>
    <xf numFmtId="0" fontId="53" fillId="2" borderId="45" xfId="2" applyFont="1" applyFill="1" applyBorder="1" applyAlignment="1">
      <alignment horizontal="left" vertical="center"/>
    </xf>
    <xf numFmtId="0" fontId="53" fillId="0" borderId="45" xfId="2" applyFont="1" applyBorder="1" applyAlignment="1">
      <alignment horizontal="left" vertical="center"/>
    </xf>
    <xf numFmtId="0" fontId="51" fillId="0" borderId="0" xfId="2" quotePrefix="1" applyFont="1" applyAlignment="1">
      <alignment horizontal="left" vertical="center"/>
    </xf>
    <xf numFmtId="0" fontId="30" fillId="0" borderId="0" xfId="2" applyFont="1" applyAlignment="1" applyProtection="1">
      <alignment vertical="center"/>
      <protection locked="0"/>
    </xf>
    <xf numFmtId="0" fontId="51" fillId="0" borderId="0" xfId="2" applyFont="1" applyAlignment="1">
      <alignment vertical="center"/>
    </xf>
    <xf numFmtId="0" fontId="54" fillId="0" borderId="0" xfId="2" applyFont="1" applyAlignment="1">
      <alignment horizontal="left" vertical="center"/>
    </xf>
    <xf numFmtId="0" fontId="9" fillId="0" borderId="31" xfId="2" applyFont="1" applyBorder="1" applyAlignment="1" applyProtection="1">
      <alignment horizontal="left" vertical="center"/>
      <protection locked="0"/>
    </xf>
    <xf numFmtId="0" fontId="8" fillId="0" borderId="31" xfId="2" applyFont="1" applyBorder="1" applyAlignment="1">
      <alignment horizontal="left" vertical="center"/>
    </xf>
    <xf numFmtId="0" fontId="9" fillId="0" borderId="31" xfId="2" applyFont="1" applyBorder="1" applyAlignment="1">
      <alignment horizontal="left" vertical="center"/>
    </xf>
    <xf numFmtId="0" fontId="10" fillId="0" borderId="31" xfId="2" applyFont="1" applyBorder="1" applyAlignment="1">
      <alignment horizontal="left" vertical="center"/>
    </xf>
    <xf numFmtId="0" fontId="55" fillId="0" borderId="39" xfId="2" applyFont="1" applyBorder="1" applyAlignment="1">
      <alignment vertical="center"/>
    </xf>
    <xf numFmtId="0" fontId="22" fillId="0" borderId="30" xfId="2" applyFont="1" applyBorder="1" applyAlignment="1" applyProtection="1">
      <alignment vertical="center"/>
      <protection locked="0"/>
    </xf>
    <xf numFmtId="0" fontId="11" fillId="0" borderId="31" xfId="2" applyFont="1" applyBorder="1" applyAlignment="1">
      <alignment horizontal="left" vertical="center"/>
    </xf>
    <xf numFmtId="0" fontId="12" fillId="0" borderId="31" xfId="2" applyFont="1" applyBorder="1" applyAlignment="1">
      <alignment horizontal="left" vertical="center"/>
    </xf>
    <xf numFmtId="0" fontId="56" fillId="0" borderId="0" xfId="2" applyFont="1" applyAlignment="1">
      <alignment horizontal="left" vertical="center"/>
    </xf>
    <xf numFmtId="0" fontId="12" fillId="0" borderId="39" xfId="2" applyFont="1" applyBorder="1" applyAlignment="1" applyProtection="1">
      <alignment horizontal="left" vertical="center" indent="2"/>
      <protection locked="0"/>
    </xf>
    <xf numFmtId="0" fontId="12" fillId="3" borderId="46" xfId="2" applyFont="1" applyFill="1" applyBorder="1" applyAlignment="1">
      <alignment vertical="center"/>
    </xf>
    <xf numFmtId="0" fontId="20" fillId="2" borderId="47" xfId="2" applyFont="1" applyFill="1" applyBorder="1" applyAlignment="1">
      <alignment horizontal="left" vertical="center"/>
    </xf>
    <xf numFmtId="0" fontId="12" fillId="0" borderId="46" xfId="2" applyFont="1" applyBorder="1" applyAlignment="1">
      <alignment vertical="center"/>
    </xf>
    <xf numFmtId="0" fontId="12" fillId="0" borderId="30" xfId="2" applyFont="1" applyBorder="1" applyAlignment="1" applyProtection="1">
      <alignment horizontal="left" vertical="center" indent="2"/>
      <protection locked="0"/>
    </xf>
    <xf numFmtId="0" fontId="20" fillId="2" borderId="33" xfId="2" applyFont="1" applyFill="1" applyBorder="1" applyAlignment="1">
      <alignment horizontal="left" vertical="center"/>
    </xf>
    <xf numFmtId="165" fontId="12" fillId="3" borderId="46" xfId="2" applyNumberFormat="1" applyFont="1" applyFill="1" applyBorder="1" applyAlignment="1">
      <alignment vertical="center"/>
    </xf>
    <xf numFmtId="0" fontId="11" fillId="11" borderId="44" xfId="2" applyFont="1" applyFill="1" applyBorder="1" applyAlignment="1">
      <alignment horizontal="left" vertical="center"/>
    </xf>
    <xf numFmtId="0" fontId="12" fillId="0" borderId="39" xfId="2" applyFont="1" applyBorder="1" applyAlignment="1" applyProtection="1">
      <alignment horizontal="left" vertical="center" wrapText="1" indent="2"/>
      <protection locked="0"/>
    </xf>
    <xf numFmtId="0" fontId="12" fillId="3" borderId="0" xfId="2" applyFont="1" applyFill="1" applyAlignment="1">
      <alignment vertical="center"/>
    </xf>
    <xf numFmtId="165" fontId="12" fillId="3" borderId="0" xfId="2" applyNumberFormat="1" applyFont="1" applyFill="1" applyAlignment="1">
      <alignment vertical="center"/>
    </xf>
    <xf numFmtId="0" fontId="57" fillId="3" borderId="28" xfId="2" applyFont="1" applyFill="1" applyBorder="1" applyAlignment="1">
      <alignment vertical="center"/>
    </xf>
    <xf numFmtId="0" fontId="12" fillId="0" borderId="48" xfId="2" applyFont="1" applyBorder="1" applyAlignment="1" applyProtection="1">
      <alignment horizontal="left" vertical="center" wrapText="1" indent="2"/>
      <protection locked="0"/>
    </xf>
    <xf numFmtId="0" fontId="20" fillId="0" borderId="25" xfId="2" applyFont="1" applyBorder="1" applyAlignment="1">
      <alignment horizontal="left" vertical="center"/>
    </xf>
    <xf numFmtId="0" fontId="20" fillId="2" borderId="25" xfId="2" applyFont="1" applyFill="1" applyBorder="1" applyAlignment="1">
      <alignment horizontal="left" vertical="center"/>
    </xf>
    <xf numFmtId="0" fontId="20" fillId="2" borderId="0" xfId="2" applyFont="1" applyFill="1" applyAlignment="1">
      <alignment horizontal="left" vertical="center"/>
    </xf>
    <xf numFmtId="0" fontId="20" fillId="0" borderId="48" xfId="2" applyFont="1" applyBorder="1" applyAlignment="1">
      <alignment horizontal="left" vertical="center"/>
    </xf>
    <xf numFmtId="0" fontId="58" fillId="2" borderId="31" xfId="2" applyFont="1" applyFill="1" applyBorder="1" applyAlignment="1">
      <alignment vertical="center"/>
    </xf>
    <xf numFmtId="0" fontId="29" fillId="0" borderId="50" xfId="4" applyFont="1" applyFill="1" applyBorder="1" applyAlignment="1" applyProtection="1">
      <alignment vertical="center"/>
      <protection locked="0"/>
    </xf>
    <xf numFmtId="0" fontId="11" fillId="0" borderId="51" xfId="2" applyFont="1" applyBorder="1" applyAlignment="1">
      <alignment horizontal="left" vertical="center"/>
    </xf>
    <xf numFmtId="0" fontId="12" fillId="0" borderId="0" xfId="2" applyFont="1" applyAlignment="1">
      <alignment vertical="center"/>
    </xf>
    <xf numFmtId="0" fontId="11" fillId="0" borderId="44" xfId="2" applyFont="1" applyBorder="1" applyAlignment="1">
      <alignment horizontal="left" vertical="center"/>
    </xf>
    <xf numFmtId="0" fontId="58" fillId="0" borderId="0" xfId="2" applyFont="1" applyAlignment="1">
      <alignment vertical="center"/>
    </xf>
    <xf numFmtId="0" fontId="55" fillId="0" borderId="0" xfId="2" applyFont="1" applyAlignment="1">
      <alignment vertical="center"/>
    </xf>
    <xf numFmtId="0" fontId="12" fillId="0" borderId="0" xfId="2" applyFont="1" applyAlignment="1">
      <alignment horizontal="left" vertical="center" indent="1"/>
    </xf>
    <xf numFmtId="0" fontId="12" fillId="3" borderId="38" xfId="2" applyFont="1" applyFill="1" applyBorder="1" applyAlignment="1">
      <alignment vertical="center" wrapText="1"/>
    </xf>
    <xf numFmtId="0" fontId="12" fillId="0" borderId="31" xfId="2" applyFont="1" applyBorder="1" applyAlignment="1">
      <alignment horizontal="left" vertical="center" indent="1"/>
    </xf>
    <xf numFmtId="0" fontId="40" fillId="3" borderId="28" xfId="3" applyFont="1" applyFill="1" applyBorder="1" applyAlignment="1">
      <alignment vertical="center" wrapText="1"/>
    </xf>
    <xf numFmtId="0" fontId="58" fillId="2" borderId="0" xfId="2" applyFont="1" applyFill="1" applyAlignment="1">
      <alignment vertical="center"/>
    </xf>
    <xf numFmtId="0" fontId="15" fillId="0" borderId="39" xfId="2" applyFont="1" applyBorder="1" applyAlignment="1" applyProtection="1">
      <alignment horizontal="left" vertical="center" indent="2"/>
      <protection locked="0"/>
    </xf>
    <xf numFmtId="0" fontId="12" fillId="0" borderId="39" xfId="2" applyFont="1" applyBorder="1" applyAlignment="1" applyProtection="1">
      <alignment horizontal="left" vertical="center" indent="4"/>
      <protection locked="0"/>
    </xf>
    <xf numFmtId="0" fontId="12" fillId="0" borderId="39" xfId="2" applyFont="1" applyBorder="1" applyAlignment="1" applyProtection="1">
      <alignment horizontal="left" vertical="center" indent="6"/>
      <protection locked="0"/>
    </xf>
    <xf numFmtId="0" fontId="20" fillId="0" borderId="52" xfId="2" applyFont="1" applyBorder="1" applyAlignment="1">
      <alignment horizontal="left" vertical="center"/>
    </xf>
    <xf numFmtId="0" fontId="20" fillId="2" borderId="28" xfId="2" applyFont="1" applyFill="1" applyBorder="1" applyAlignment="1">
      <alignment horizontal="left" vertical="center"/>
    </xf>
    <xf numFmtId="0" fontId="59" fillId="0" borderId="25" xfId="4" applyFont="1" applyFill="1" applyBorder="1" applyAlignment="1" applyProtection="1">
      <alignment horizontal="left" vertical="center" indent="2"/>
      <protection locked="0"/>
    </xf>
    <xf numFmtId="0" fontId="12" fillId="3" borderId="25" xfId="2" applyFont="1" applyFill="1" applyBorder="1" applyAlignment="1">
      <alignment vertical="center"/>
    </xf>
    <xf numFmtId="0" fontId="12" fillId="0" borderId="0" xfId="2" applyFont="1" applyAlignment="1" applyProtection="1">
      <alignment horizontal="left" vertical="center" indent="4"/>
      <protection locked="0"/>
    </xf>
    <xf numFmtId="166" fontId="12" fillId="3" borderId="0" xfId="5" applyNumberFormat="1" applyFont="1" applyFill="1" applyBorder="1" applyAlignment="1">
      <alignment vertical="center"/>
    </xf>
    <xf numFmtId="0" fontId="12" fillId="0" borderId="31" xfId="2" applyFont="1" applyBorder="1" applyAlignment="1" applyProtection="1">
      <alignment horizontal="left" vertical="center" indent="4"/>
      <protection locked="0"/>
    </xf>
    <xf numFmtId="0" fontId="40" fillId="3" borderId="31" xfId="3" applyFont="1" applyFill="1" applyBorder="1" applyAlignment="1">
      <alignment vertical="center" wrapText="1"/>
    </xf>
    <xf numFmtId="0" fontId="20" fillId="2" borderId="31" xfId="2" applyFont="1" applyFill="1" applyBorder="1" applyAlignment="1">
      <alignment horizontal="left" vertical="center"/>
    </xf>
    <xf numFmtId="0" fontId="29" fillId="0" borderId="30" xfId="4" applyFont="1" applyFill="1" applyBorder="1" applyAlignment="1" applyProtection="1">
      <alignment horizontal="left" vertical="center" wrapText="1"/>
      <protection locked="0"/>
    </xf>
    <xf numFmtId="0" fontId="12" fillId="0" borderId="31" xfId="2" applyFont="1" applyBorder="1" applyAlignment="1">
      <alignment vertical="center"/>
    </xf>
    <xf numFmtId="0" fontId="12" fillId="0" borderId="30" xfId="2" applyFont="1" applyBorder="1" applyAlignment="1" applyProtection="1">
      <alignment horizontal="left" vertical="center" indent="4"/>
      <protection locked="0"/>
    </xf>
    <xf numFmtId="0" fontId="22" fillId="0" borderId="51" xfId="2" applyFont="1" applyBorder="1" applyAlignment="1" applyProtection="1">
      <alignment vertical="center"/>
      <protection locked="0"/>
    </xf>
    <xf numFmtId="0" fontId="26" fillId="0" borderId="44" xfId="2" applyFont="1" applyBorder="1" applyAlignment="1">
      <alignment horizontal="left" vertical="center"/>
    </xf>
    <xf numFmtId="0" fontId="60" fillId="0" borderId="44" xfId="2" applyFont="1" applyBorder="1" applyAlignment="1">
      <alignment vertical="center"/>
    </xf>
    <xf numFmtId="0" fontId="61" fillId="0" borderId="0" xfId="2" applyFont="1" applyAlignment="1">
      <alignment vertical="center"/>
    </xf>
    <xf numFmtId="0" fontId="62" fillId="0" borderId="0" xfId="2" applyFont="1" applyAlignment="1">
      <alignment vertical="center"/>
    </xf>
    <xf numFmtId="0" fontId="11" fillId="3" borderId="0" xfId="2" applyFont="1" applyFill="1" applyAlignment="1">
      <alignment horizontal="right" vertical="center"/>
    </xf>
    <xf numFmtId="0" fontId="11" fillId="6" borderId="0" xfId="2" applyFont="1" applyFill="1" applyAlignment="1">
      <alignment horizontal="left" vertical="center"/>
    </xf>
    <xf numFmtId="0" fontId="35" fillId="6" borderId="0" xfId="2" applyFont="1" applyFill="1" applyAlignment="1">
      <alignment vertical="center"/>
    </xf>
    <xf numFmtId="0" fontId="15" fillId="6" borderId="0" xfId="2" applyFont="1" applyFill="1" applyAlignment="1">
      <alignment vertical="center"/>
    </xf>
    <xf numFmtId="0" fontId="65" fillId="0" borderId="0" xfId="6" applyFont="1"/>
    <xf numFmtId="0" fontId="15" fillId="10" borderId="0" xfId="2" applyFont="1" applyFill="1" applyAlignment="1">
      <alignment vertical="center"/>
    </xf>
    <xf numFmtId="0" fontId="28" fillId="10" borderId="0" xfId="4" applyFont="1" applyFill="1" applyBorder="1" applyAlignment="1"/>
    <xf numFmtId="0" fontId="53" fillId="2" borderId="45" xfId="2" applyFont="1" applyFill="1" applyBorder="1" applyAlignment="1">
      <alignment horizontal="left" vertical="center" wrapText="1"/>
    </xf>
    <xf numFmtId="0" fontId="52" fillId="10" borderId="0" xfId="2" applyFont="1" applyFill="1" applyAlignment="1">
      <alignment horizontal="left" vertical="center"/>
    </xf>
    <xf numFmtId="0" fontId="28" fillId="6" borderId="0" xfId="3" applyFont="1" applyFill="1" applyBorder="1" applyAlignment="1"/>
    <xf numFmtId="0" fontId="28" fillId="0" borderId="0" xfId="3" applyFont="1" applyFill="1" applyBorder="1" applyAlignment="1"/>
    <xf numFmtId="0" fontId="26" fillId="6" borderId="58" xfId="2" applyFont="1" applyFill="1" applyBorder="1" applyAlignment="1">
      <alignment vertical="center" wrapText="1"/>
    </xf>
    <xf numFmtId="0" fontId="20" fillId="0" borderId="0" xfId="2" applyFont="1" applyAlignment="1">
      <alignment vertical="center" wrapText="1"/>
    </xf>
    <xf numFmtId="0" fontId="26" fillId="6" borderId="24" xfId="2" applyFont="1" applyFill="1" applyBorder="1" applyAlignment="1">
      <alignment vertical="center" wrapText="1"/>
    </xf>
    <xf numFmtId="0" fontId="20" fillId="6" borderId="25" xfId="2" applyFont="1" applyFill="1" applyBorder="1" applyAlignment="1">
      <alignment vertical="center" wrapText="1"/>
    </xf>
    <xf numFmtId="0" fontId="20" fillId="6" borderId="59" xfId="2" applyFont="1" applyFill="1" applyBorder="1" applyAlignment="1">
      <alignment vertical="center" wrapText="1"/>
    </xf>
    <xf numFmtId="0" fontId="20" fillId="6" borderId="60" xfId="2" applyFont="1" applyFill="1" applyBorder="1" applyAlignment="1">
      <alignment vertical="center" wrapText="1"/>
    </xf>
    <xf numFmtId="0" fontId="20" fillId="6" borderId="0" xfId="2" applyFont="1" applyFill="1" applyAlignment="1">
      <alignment vertical="center" wrapText="1"/>
    </xf>
    <xf numFmtId="0" fontId="20" fillId="6" borderId="61" xfId="2" applyFont="1" applyFill="1" applyBorder="1" applyAlignment="1">
      <alignment vertical="center" wrapText="1"/>
    </xf>
    <xf numFmtId="0" fontId="23" fillId="6" borderId="60" xfId="2" applyFont="1" applyFill="1" applyBorder="1" applyAlignment="1">
      <alignment vertical="center" wrapText="1"/>
    </xf>
    <xf numFmtId="0" fontId="23" fillId="6" borderId="62" xfId="2" applyFont="1" applyFill="1" applyBorder="1" applyAlignment="1">
      <alignment vertical="center" wrapText="1"/>
    </xf>
    <xf numFmtId="0" fontId="23" fillId="6" borderId="27" xfId="2" applyFont="1" applyFill="1" applyBorder="1" applyAlignment="1">
      <alignment vertical="center" wrapText="1"/>
    </xf>
    <xf numFmtId="0" fontId="20" fillId="6" borderId="28" xfId="2" applyFont="1" applyFill="1" applyBorder="1" applyAlignment="1">
      <alignment vertical="center" wrapText="1"/>
    </xf>
    <xf numFmtId="0" fontId="20" fillId="6" borderId="29" xfId="2" applyFont="1" applyFill="1" applyBorder="1" applyAlignment="1">
      <alignment vertical="center" wrapText="1"/>
    </xf>
    <xf numFmtId="0" fontId="20" fillId="0" borderId="37" xfId="2" applyFont="1" applyBorder="1" applyAlignment="1">
      <alignment horizontal="left" vertical="center"/>
    </xf>
    <xf numFmtId="0" fontId="12" fillId="0" borderId="37" xfId="2" applyFont="1" applyBorder="1" applyAlignment="1">
      <alignment vertical="center"/>
    </xf>
    <xf numFmtId="167" fontId="0" fillId="0" borderId="10" xfId="0" applyNumberFormat="1" applyBorder="1"/>
    <xf numFmtId="0" fontId="11" fillId="0" borderId="0" xfId="6" applyFont="1" applyAlignment="1">
      <alignment wrapText="1"/>
    </xf>
    <xf numFmtId="0" fontId="11" fillId="0" borderId="8" xfId="0" applyFont="1" applyBorder="1" applyAlignment="1">
      <alignment horizontal="left" vertical="center" wrapText="1"/>
    </xf>
    <xf numFmtId="0" fontId="0" fillId="0" borderId="0" xfId="0" applyAlignment="1">
      <alignment wrapText="1"/>
    </xf>
    <xf numFmtId="0" fontId="9" fillId="0" borderId="8" xfId="2" applyFont="1" applyBorder="1" applyAlignment="1">
      <alignment horizontal="left" vertical="center" wrapText="1"/>
    </xf>
    <xf numFmtId="0" fontId="0" fillId="0" borderId="8" xfId="0" applyBorder="1" applyAlignment="1">
      <alignment wrapText="1"/>
    </xf>
    <xf numFmtId="0" fontId="9" fillId="0" borderId="6" xfId="2" applyFont="1" applyBorder="1" applyAlignment="1">
      <alignment vertical="center" wrapText="1"/>
    </xf>
    <xf numFmtId="0" fontId="0" fillId="0" borderId="0" xfId="0" applyAlignment="1">
      <alignment horizontal="left" wrapText="1"/>
    </xf>
    <xf numFmtId="0" fontId="20" fillId="0" borderId="8" xfId="0" applyFont="1" applyBorder="1" applyAlignment="1">
      <alignment horizontal="left" vertical="center" wrapText="1"/>
    </xf>
    <xf numFmtId="0" fontId="0" fillId="0" borderId="10" xfId="0" applyBorder="1" applyAlignment="1">
      <alignment horizontal="left" wrapText="1"/>
    </xf>
    <xf numFmtId="0" fontId="9" fillId="0" borderId="0" xfId="2" applyFont="1" applyAlignment="1">
      <alignment horizontal="left" vertical="center" wrapText="1"/>
    </xf>
    <xf numFmtId="0" fontId="0" fillId="0" borderId="6" xfId="0" applyBorder="1" applyAlignment="1">
      <alignment vertical="center" wrapText="1"/>
    </xf>
    <xf numFmtId="0" fontId="0" fillId="0" borderId="10" xfId="0" applyBorder="1" applyAlignment="1">
      <alignment vertical="center" wrapText="1"/>
    </xf>
    <xf numFmtId="0" fontId="12" fillId="3" borderId="8" xfId="2" applyFont="1" applyFill="1" applyBorder="1" applyAlignment="1">
      <alignment horizontal="left" vertical="center" wrapText="1"/>
    </xf>
    <xf numFmtId="0" fontId="11" fillId="0" borderId="0" xfId="6" applyFont="1" applyAlignment="1">
      <alignment vertical="center"/>
    </xf>
    <xf numFmtId="0" fontId="40" fillId="6" borderId="0" xfId="4" applyFont="1" applyFill="1" applyAlignment="1"/>
    <xf numFmtId="0" fontId="12" fillId="12" borderId="0" xfId="2" applyFont="1" applyFill="1" applyAlignment="1">
      <alignment horizontal="left" vertical="center"/>
    </xf>
    <xf numFmtId="0" fontId="15" fillId="12" borderId="0" xfId="2" applyFont="1" applyFill="1" applyAlignment="1">
      <alignment horizontal="left" vertical="center"/>
    </xf>
    <xf numFmtId="0" fontId="11" fillId="12" borderId="0" xfId="2" applyFont="1" applyFill="1" applyAlignment="1">
      <alignment horizontal="left" vertical="center"/>
    </xf>
    <xf numFmtId="0" fontId="30" fillId="12" borderId="0" xfId="2" applyFont="1" applyFill="1" applyAlignment="1">
      <alignment vertical="center"/>
    </xf>
    <xf numFmtId="0" fontId="11" fillId="12" borderId="0" xfId="2" applyFont="1" applyFill="1" applyAlignment="1">
      <alignment vertical="center"/>
    </xf>
    <xf numFmtId="0" fontId="12" fillId="12" borderId="0" xfId="2" applyFont="1" applyFill="1" applyAlignment="1">
      <alignment vertical="center"/>
    </xf>
    <xf numFmtId="0" fontId="39" fillId="12" borderId="0" xfId="2" applyFont="1" applyFill="1" applyAlignment="1">
      <alignment horizontal="left" vertical="center"/>
    </xf>
    <xf numFmtId="0" fontId="35" fillId="12" borderId="0" xfId="2" applyFont="1" applyFill="1" applyAlignment="1">
      <alignment vertical="center"/>
    </xf>
    <xf numFmtId="0" fontId="12" fillId="12" borderId="0" xfId="2" applyFont="1" applyFill="1" applyAlignment="1">
      <alignment vertical="center" wrapText="1"/>
    </xf>
    <xf numFmtId="0" fontId="39" fillId="12" borderId="0" xfId="2" applyFont="1" applyFill="1" applyAlignment="1">
      <alignment vertical="center"/>
    </xf>
    <xf numFmtId="0" fontId="15" fillId="12" borderId="0" xfId="2" applyFont="1" applyFill="1" applyAlignment="1">
      <alignment vertical="center"/>
    </xf>
    <xf numFmtId="0" fontId="66" fillId="6" borderId="26" xfId="2" applyFont="1" applyFill="1" applyBorder="1" applyAlignment="1">
      <alignment vertical="center" wrapText="1"/>
    </xf>
    <xf numFmtId="0" fontId="22" fillId="0" borderId="0" xfId="2" applyFont="1" applyAlignment="1">
      <alignment horizontal="left" vertical="center" wrapText="1"/>
    </xf>
    <xf numFmtId="0" fontId="12" fillId="12" borderId="0" xfId="2" applyFont="1" applyFill="1" applyAlignment="1">
      <alignment horizontal="left" vertical="center" wrapText="1" indent="2"/>
    </xf>
    <xf numFmtId="0" fontId="15" fillId="6" borderId="0" xfId="2" applyFont="1" applyFill="1" applyAlignment="1">
      <alignment horizontal="left" vertical="center"/>
    </xf>
    <xf numFmtId="0" fontId="22" fillId="0" borderId="37" xfId="2" applyFont="1" applyBorder="1" applyAlignment="1">
      <alignment horizontal="left" vertical="center"/>
    </xf>
    <xf numFmtId="0" fontId="22" fillId="0" borderId="0" xfId="2" applyFont="1" applyAlignment="1">
      <alignment horizontal="left" vertical="center"/>
    </xf>
    <xf numFmtId="0" fontId="19" fillId="0" borderId="7" xfId="2" applyFont="1" applyBorder="1" applyAlignment="1">
      <alignment horizontal="left" vertical="center" wrapText="1"/>
    </xf>
    <xf numFmtId="0" fontId="30" fillId="6" borderId="0" xfId="2" applyFont="1" applyFill="1" applyAlignment="1">
      <alignment vertical="center"/>
    </xf>
    <xf numFmtId="0" fontId="29" fillId="6" borderId="0" xfId="4" applyFont="1" applyFill="1" applyBorder="1" applyAlignment="1">
      <alignment horizontal="center" vertical="center"/>
    </xf>
    <xf numFmtId="0" fontId="20" fillId="6" borderId="0" xfId="2" applyFont="1" applyFill="1" applyAlignment="1">
      <alignment horizontal="left" vertical="center"/>
    </xf>
    <xf numFmtId="0" fontId="41" fillId="6" borderId="0" xfId="6" applyFont="1" applyFill="1" applyAlignment="1">
      <alignment vertical="center"/>
    </xf>
    <xf numFmtId="0" fontId="42" fillId="3" borderId="0" xfId="4" applyFont="1" applyFill="1" applyBorder="1" applyAlignment="1">
      <alignment horizontal="left" vertical="center" wrapText="1"/>
    </xf>
    <xf numFmtId="0" fontId="15" fillId="0" borderId="0" xfId="2" applyFont="1" applyAlignment="1">
      <alignment vertical="center"/>
    </xf>
    <xf numFmtId="0" fontId="20" fillId="6" borderId="0" xfId="6" applyFont="1" applyFill="1" applyAlignment="1">
      <alignment horizontal="left" vertical="center" wrapText="1" indent="2"/>
    </xf>
    <xf numFmtId="0" fontId="20" fillId="6" borderId="0" xfId="2" applyFont="1" applyFill="1" applyAlignment="1">
      <alignment horizontal="left" vertical="center" indent="1"/>
    </xf>
    <xf numFmtId="0" fontId="47" fillId="6" borderId="0" xfId="6" applyFont="1" applyFill="1" applyAlignment="1">
      <alignment vertical="center"/>
    </xf>
    <xf numFmtId="0" fontId="49" fillId="6" borderId="0" xfId="6" applyFont="1" applyFill="1" applyAlignment="1">
      <alignment vertical="center" wrapText="1"/>
    </xf>
    <xf numFmtId="0" fontId="4" fillId="0" borderId="16" xfId="0" applyFont="1" applyBorder="1" applyAlignment="1">
      <alignment horizontal="left" vertical="center" wrapText="1"/>
    </xf>
    <xf numFmtId="0" fontId="71" fillId="0" borderId="0" xfId="7" applyNumberFormat="1" applyFont="1"/>
    <xf numFmtId="0" fontId="72" fillId="0" borderId="0" xfId="6" applyFont="1"/>
    <xf numFmtId="0" fontId="72" fillId="0" borderId="0" xfId="5" applyFont="1" applyAlignment="1">
      <alignment horizontal="right"/>
    </xf>
    <xf numFmtId="2" fontId="11" fillId="0" borderId="0" xfId="5" applyNumberFormat="1" applyFont="1" applyFill="1" applyAlignment="1">
      <alignment horizontal="left" vertical="center"/>
    </xf>
    <xf numFmtId="0" fontId="0" fillId="0" borderId="17" xfId="0" applyBorder="1" applyAlignment="1">
      <alignment vertical="center"/>
    </xf>
    <xf numFmtId="0" fontId="11" fillId="0" borderId="15" xfId="2" applyFont="1" applyBorder="1" applyAlignment="1">
      <alignment vertical="center"/>
    </xf>
    <xf numFmtId="0" fontId="11" fillId="13" borderId="8" xfId="2" applyFont="1" applyFill="1" applyBorder="1" applyAlignment="1">
      <alignment horizontal="left" vertical="center"/>
    </xf>
    <xf numFmtId="0" fontId="73" fillId="0" borderId="6" xfId="2" applyFont="1" applyBorder="1" applyAlignment="1">
      <alignment horizontal="left" vertical="center" wrapText="1"/>
    </xf>
    <xf numFmtId="0" fontId="11" fillId="2" borderId="15" xfId="2" applyFont="1" applyFill="1" applyBorder="1" applyAlignment="1">
      <alignment vertical="center"/>
    </xf>
    <xf numFmtId="0" fontId="11" fillId="0" borderId="0" xfId="2" applyFont="1" applyAlignment="1">
      <alignment horizontal="left" vertical="center"/>
    </xf>
    <xf numFmtId="0" fontId="20" fillId="12" borderId="0" xfId="2" applyFont="1" applyFill="1" applyAlignment="1">
      <alignment vertical="center"/>
    </xf>
    <xf numFmtId="0" fontId="0" fillId="0" borderId="0" xfId="0" applyFill="1"/>
    <xf numFmtId="0" fontId="23" fillId="0" borderId="8" xfId="2" applyFont="1" applyFill="1" applyBorder="1" applyAlignment="1">
      <alignment horizontal="left" vertical="center" wrapText="1"/>
    </xf>
    <xf numFmtId="0" fontId="8" fillId="0" borderId="8" xfId="2" applyFont="1" applyFill="1" applyBorder="1" applyAlignment="1">
      <alignment horizontal="left" vertical="center"/>
    </xf>
    <xf numFmtId="0" fontId="11" fillId="0" borderId="8" xfId="2" applyFont="1" applyFill="1" applyBorder="1" applyAlignment="1">
      <alignment vertical="center"/>
    </xf>
    <xf numFmtId="0" fontId="0" fillId="0" borderId="8" xfId="0" applyFill="1" applyBorder="1"/>
    <xf numFmtId="0" fontId="0" fillId="0" borderId="10" xfId="0" applyFill="1" applyBorder="1"/>
    <xf numFmtId="0" fontId="10" fillId="0" borderId="6" xfId="2" applyFont="1" applyFill="1" applyBorder="1" applyAlignment="1">
      <alignment horizontal="left" vertical="center" wrapText="1"/>
    </xf>
    <xf numFmtId="0" fontId="4" fillId="0" borderId="0" xfId="0" applyFont="1" applyFill="1"/>
    <xf numFmtId="0" fontId="10" fillId="0" borderId="8" xfId="2" applyFont="1" applyFill="1" applyBorder="1" applyAlignment="1">
      <alignment horizontal="left" vertical="center"/>
    </xf>
    <xf numFmtId="0" fontId="4" fillId="0" borderId="10" xfId="0" applyFont="1" applyFill="1" applyBorder="1"/>
    <xf numFmtId="0" fontId="23" fillId="0" borderId="0" xfId="2" applyFont="1" applyFill="1" applyAlignment="1">
      <alignment horizontal="left" vertical="center" wrapText="1"/>
    </xf>
    <xf numFmtId="0" fontId="8" fillId="0" borderId="0" xfId="2" applyFont="1" applyFill="1" applyAlignment="1">
      <alignment horizontal="left" vertical="center"/>
    </xf>
    <xf numFmtId="0" fontId="11" fillId="0" borderId="0" xfId="2" applyFont="1" applyFill="1" applyAlignment="1">
      <alignment vertical="center"/>
    </xf>
    <xf numFmtId="0" fontId="10" fillId="0" borderId="0" xfId="2" applyFont="1" applyFill="1" applyAlignment="1">
      <alignment horizontal="left" vertical="center" wrapText="1"/>
    </xf>
    <xf numFmtId="0" fontId="0" fillId="0" borderId="0" xfId="0" applyFont="1" applyFill="1"/>
    <xf numFmtId="0" fontId="0" fillId="0" borderId="10" xfId="0" applyFont="1" applyFill="1" applyBorder="1"/>
    <xf numFmtId="0" fontId="8" fillId="0" borderId="10" xfId="2" applyFont="1" applyFill="1" applyBorder="1" applyAlignment="1">
      <alignment horizontal="left" vertical="center"/>
    </xf>
    <xf numFmtId="0" fontId="21" fillId="0" borderId="8" xfId="0" applyFont="1" applyFill="1" applyBorder="1" applyAlignment="1">
      <alignment vertical="center" wrapText="1"/>
    </xf>
    <xf numFmtId="0" fontId="0" fillId="0" borderId="0" xfId="0" applyFont="1" applyFill="1" applyAlignment="1">
      <alignment wrapText="1"/>
    </xf>
    <xf numFmtId="0" fontId="19" fillId="0" borderId="8" xfId="2" applyFont="1" applyFill="1" applyBorder="1" applyAlignment="1">
      <alignment horizontal="left" vertical="center" wrapText="1"/>
    </xf>
    <xf numFmtId="0" fontId="10" fillId="0" borderId="8" xfId="2" applyFont="1" applyFill="1" applyBorder="1" applyAlignment="1">
      <alignment horizontal="left" vertical="center" wrapText="1"/>
    </xf>
    <xf numFmtId="0" fontId="10" fillId="0" borderId="6" xfId="2" applyFont="1" applyFill="1" applyBorder="1" applyAlignment="1">
      <alignment vertical="center" wrapText="1"/>
    </xf>
    <xf numFmtId="0" fontId="20" fillId="0" borderId="8" xfId="2" applyFont="1" applyFill="1" applyBorder="1" applyAlignment="1">
      <alignment vertical="center" wrapText="1"/>
    </xf>
    <xf numFmtId="0" fontId="74" fillId="0" borderId="0" xfId="0" applyFont="1" applyFill="1" applyAlignment="1">
      <alignment vertical="center"/>
    </xf>
    <xf numFmtId="0" fontId="74" fillId="0" borderId="15" xfId="2" applyFont="1" applyFill="1" applyBorder="1" applyAlignment="1">
      <alignment vertical="center" wrapText="1"/>
    </xf>
    <xf numFmtId="0" fontId="0" fillId="0" borderId="10" xfId="0" applyFont="1" applyFill="1" applyBorder="1" applyAlignment="1">
      <alignment wrapText="1"/>
    </xf>
    <xf numFmtId="0" fontId="0" fillId="0" borderId="17" xfId="0" applyFont="1" applyFill="1" applyBorder="1" applyAlignment="1">
      <alignment wrapText="1"/>
    </xf>
    <xf numFmtId="0" fontId="20" fillId="0" borderId="17" xfId="2" applyFont="1" applyFill="1" applyBorder="1" applyAlignment="1">
      <alignment vertical="center" wrapText="1"/>
    </xf>
    <xf numFmtId="0" fontId="11" fillId="0" borderId="8" xfId="2" applyFont="1" applyFill="1" applyBorder="1" applyAlignment="1">
      <alignment horizontal="left" vertical="center" wrapText="1"/>
    </xf>
    <xf numFmtId="0" fontId="11" fillId="0" borderId="0" xfId="2" applyFont="1" applyAlignment="1">
      <alignment horizontal="left" vertical="center"/>
    </xf>
    <xf numFmtId="17" fontId="12" fillId="3" borderId="8" xfId="2" applyNumberFormat="1" applyFont="1" applyFill="1" applyBorder="1" applyAlignment="1">
      <alignment horizontal="center" vertical="center" wrapText="1"/>
    </xf>
    <xf numFmtId="0" fontId="6" fillId="3" borderId="8" xfId="1" applyFill="1" applyBorder="1" applyAlignment="1">
      <alignment horizontal="center" vertical="center" wrapText="1"/>
    </xf>
    <xf numFmtId="0" fontId="75" fillId="3" borderId="8" xfId="2" applyFont="1" applyFill="1" applyBorder="1" applyAlignment="1">
      <alignment horizontal="center" vertical="center" wrapText="1"/>
    </xf>
    <xf numFmtId="0" fontId="12" fillId="14" borderId="8" xfId="2" applyFont="1" applyFill="1" applyBorder="1" applyAlignment="1">
      <alignment horizontal="left" vertical="center" wrapText="1"/>
    </xf>
    <xf numFmtId="0" fontId="11" fillId="14" borderId="8" xfId="2" applyFont="1" applyFill="1" applyBorder="1" applyAlignment="1">
      <alignment vertical="center" wrapText="1"/>
    </xf>
    <xf numFmtId="0" fontId="0" fillId="0" borderId="18" xfId="0" applyBorder="1" applyAlignment="1">
      <alignment vertical="center" wrapText="1"/>
    </xf>
    <xf numFmtId="0" fontId="11" fillId="15" borderId="8" xfId="2" applyFont="1" applyFill="1" applyBorder="1" applyAlignment="1">
      <alignment horizontal="left" vertical="center"/>
    </xf>
    <xf numFmtId="0" fontId="11" fillId="14" borderId="8" xfId="2" applyFont="1" applyFill="1" applyBorder="1" applyAlignment="1">
      <alignment horizontal="left" vertical="center" wrapText="1"/>
    </xf>
    <xf numFmtId="0" fontId="11" fillId="10" borderId="8" xfId="2" applyFont="1" applyFill="1" applyBorder="1" applyAlignment="1">
      <alignment vertical="center" wrapText="1"/>
    </xf>
    <xf numFmtId="0" fontId="11" fillId="0" borderId="13" xfId="2" applyFont="1" applyBorder="1" applyAlignment="1">
      <alignment horizontal="left" vertical="center"/>
    </xf>
    <xf numFmtId="0" fontId="11" fillId="0" borderId="18" xfId="2" applyFont="1" applyBorder="1" applyAlignment="1">
      <alignment horizontal="left" vertical="center"/>
    </xf>
    <xf numFmtId="0" fontId="12" fillId="3" borderId="18" xfId="2" applyFont="1" applyFill="1" applyBorder="1" applyAlignment="1">
      <alignment vertical="center" wrapText="1"/>
    </xf>
    <xf numFmtId="0" fontId="11" fillId="0" borderId="63" xfId="2" applyFont="1" applyBorder="1" applyAlignment="1">
      <alignment vertical="center"/>
    </xf>
    <xf numFmtId="0" fontId="0" fillId="0" borderId="15" xfId="0" applyBorder="1" applyAlignment="1">
      <alignment vertical="center" wrapText="1"/>
    </xf>
    <xf numFmtId="0" fontId="11" fillId="2" borderId="8" xfId="2" applyFont="1" applyFill="1" applyBorder="1" applyAlignment="1">
      <alignment horizontal="left" vertical="center" wrapText="1"/>
    </xf>
    <xf numFmtId="4" fontId="12" fillId="3" borderId="8" xfId="2" applyNumberFormat="1" applyFont="1" applyFill="1" applyBorder="1" applyAlignment="1">
      <alignment vertical="center" wrapText="1"/>
    </xf>
    <xf numFmtId="0" fontId="13" fillId="14" borderId="8" xfId="1" applyFont="1" applyFill="1" applyBorder="1" applyAlignment="1">
      <alignment horizontal="left" vertical="center" wrapText="1" indent="3"/>
    </xf>
    <xf numFmtId="0" fontId="15" fillId="3" borderId="8" xfId="2" applyFont="1" applyFill="1" applyBorder="1" applyAlignment="1">
      <alignment vertical="center" wrapText="1"/>
    </xf>
    <xf numFmtId="0" fontId="79" fillId="0" borderId="0" xfId="0" applyFont="1" applyAlignment="1">
      <alignment horizontal="justify" vertical="center"/>
    </xf>
    <xf numFmtId="0" fontId="80" fillId="0" borderId="0" xfId="1" applyFont="1" applyAlignment="1">
      <alignment horizontal="justify" vertical="center" wrapText="1"/>
    </xf>
    <xf numFmtId="0" fontId="6" fillId="3" borderId="8" xfId="1" applyFill="1" applyBorder="1" applyAlignment="1">
      <alignment vertical="center" wrapText="1"/>
    </xf>
    <xf numFmtId="0" fontId="81" fillId="3" borderId="8" xfId="2" applyFont="1" applyFill="1" applyBorder="1" applyAlignment="1">
      <alignment vertical="center" wrapText="1"/>
    </xf>
    <xf numFmtId="14" fontId="12" fillId="3" borderId="8" xfId="2" applyNumberFormat="1" applyFont="1" applyFill="1" applyBorder="1" applyAlignment="1">
      <alignment vertical="center" wrapText="1"/>
    </xf>
    <xf numFmtId="0" fontId="76" fillId="2" borderId="49" xfId="2" applyFont="1" applyFill="1" applyBorder="1" applyAlignment="1">
      <alignment horizontal="left" vertical="center" wrapText="1"/>
    </xf>
    <xf numFmtId="0" fontId="76" fillId="2" borderId="0" xfId="2" applyFont="1" applyFill="1" applyAlignment="1">
      <alignment horizontal="left" vertical="center" wrapText="1"/>
    </xf>
    <xf numFmtId="0" fontId="82" fillId="2" borderId="38" xfId="2" applyFont="1" applyFill="1" applyBorder="1" applyAlignment="1">
      <alignment vertical="center" wrapText="1"/>
    </xf>
    <xf numFmtId="0" fontId="12" fillId="14" borderId="39" xfId="2" applyFont="1" applyFill="1" applyBorder="1" applyAlignment="1" applyProtection="1">
      <alignment horizontal="left" vertical="center" indent="4"/>
      <protection locked="0"/>
    </xf>
    <xf numFmtId="0" fontId="83" fillId="0" borderId="0" xfId="0" applyFont="1" applyAlignment="1">
      <alignment wrapText="1"/>
    </xf>
    <xf numFmtId="0" fontId="11" fillId="0" borderId="0" xfId="2" applyFont="1" applyAlignment="1">
      <alignment horizontal="left" vertical="center"/>
    </xf>
    <xf numFmtId="0" fontId="22" fillId="0" borderId="0" xfId="2" applyFont="1" applyAlignment="1">
      <alignment horizontal="left" vertical="center" wrapText="1"/>
    </xf>
    <xf numFmtId="0" fontId="12" fillId="12" borderId="0" xfId="2" applyFont="1" applyFill="1" applyAlignment="1">
      <alignment horizontal="left" vertical="center" wrapText="1" indent="2"/>
    </xf>
    <xf numFmtId="0" fontId="0" fillId="12" borderId="0" xfId="0" applyFill="1" applyAlignment="1">
      <alignment wrapText="1"/>
    </xf>
    <xf numFmtId="0" fontId="64" fillId="0" borderId="0" xfId="6" applyFont="1" applyAlignment="1">
      <alignment vertical="center"/>
    </xf>
    <xf numFmtId="0" fontId="22" fillId="0" borderId="0" xfId="2" applyFont="1" applyAlignment="1">
      <alignment horizontal="left" vertical="center"/>
    </xf>
    <xf numFmtId="0" fontId="63" fillId="0" borderId="0" xfId="4" applyFont="1" applyFill="1" applyBorder="1" applyAlignment="1">
      <alignment horizontal="center" vertical="center"/>
    </xf>
    <xf numFmtId="0" fontId="15" fillId="6" borderId="0" xfId="2" applyFont="1" applyFill="1" applyAlignment="1">
      <alignment horizontal="left" vertical="center"/>
    </xf>
    <xf numFmtId="0" fontId="25" fillId="6" borderId="0" xfId="2" applyFont="1" applyFill="1" applyAlignment="1">
      <alignment horizontal="left" vertical="center"/>
    </xf>
    <xf numFmtId="0" fontId="13" fillId="6" borderId="0" xfId="2" applyFont="1" applyFill="1" applyAlignment="1">
      <alignment horizontal="left" vertical="center" wrapText="1" indent="3"/>
    </xf>
    <xf numFmtId="0" fontId="20" fillId="6" borderId="0" xfId="2" applyFont="1" applyFill="1" applyAlignment="1">
      <alignment horizontal="left" vertical="center" wrapText="1" indent="3"/>
    </xf>
    <xf numFmtId="0" fontId="0" fillId="6" borderId="0" xfId="0" applyFill="1" applyAlignment="1"/>
    <xf numFmtId="0" fontId="15" fillId="0" borderId="53" xfId="2" applyFont="1" applyBorder="1" applyAlignment="1">
      <alignment vertical="center"/>
    </xf>
    <xf numFmtId="0" fontId="29" fillId="6" borderId="54" xfId="4" applyFont="1" applyFill="1" applyBorder="1" applyAlignment="1">
      <alignment horizontal="center" vertical="center"/>
    </xf>
    <xf numFmtId="0" fontId="29" fillId="6" borderId="55" xfId="4" applyFont="1" applyFill="1" applyBorder="1" applyAlignment="1">
      <alignment horizontal="center" vertical="center"/>
    </xf>
    <xf numFmtId="0" fontId="29" fillId="6" borderId="56" xfId="4" applyFont="1" applyFill="1" applyBorder="1" applyAlignment="1">
      <alignment horizontal="center" vertical="center"/>
    </xf>
    <xf numFmtId="0" fontId="15" fillId="0" borderId="57" xfId="2" applyFont="1" applyBorder="1" applyAlignment="1">
      <alignment vertical="center"/>
    </xf>
    <xf numFmtId="0" fontId="22" fillId="0" borderId="37" xfId="2" applyFont="1" applyBorder="1" applyAlignment="1">
      <alignment horizontal="left" vertical="center"/>
    </xf>
    <xf numFmtId="0" fontId="19" fillId="0" borderId="7" xfId="2" applyFont="1" applyBorder="1" applyAlignment="1">
      <alignment horizontal="left" vertical="center" wrapText="1"/>
    </xf>
    <xf numFmtId="0" fontId="4" fillId="0" borderId="7" xfId="0" applyFont="1" applyBorder="1" applyAlignment="1">
      <alignment wrapText="1"/>
    </xf>
    <xf numFmtId="0" fontId="11" fillId="2" borderId="15" xfId="2" applyFont="1" applyFill="1" applyBorder="1" applyAlignment="1">
      <alignment horizontal="left" vertical="center" wrapText="1"/>
    </xf>
    <xf numFmtId="0" fontId="11" fillId="2" borderId="17" xfId="2" applyFont="1" applyFill="1" applyBorder="1" applyAlignment="1">
      <alignment horizontal="left" vertical="center" wrapText="1"/>
    </xf>
    <xf numFmtId="0" fontId="11" fillId="2" borderId="18" xfId="2" applyFont="1" applyFill="1" applyBorder="1" applyAlignment="1">
      <alignment horizontal="left" vertical="center" wrapText="1"/>
    </xf>
    <xf numFmtId="0" fontId="11" fillId="2" borderId="15" xfId="2" applyFont="1" applyFill="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19" fillId="0" borderId="7" xfId="2" applyFont="1" applyBorder="1" applyAlignment="1">
      <alignment vertical="center" wrapText="1"/>
    </xf>
    <xf numFmtId="0" fontId="4" fillId="0" borderId="7" xfId="0" applyFont="1" applyBorder="1" applyAlignment="1">
      <alignment vertical="center" wrapText="1"/>
    </xf>
    <xf numFmtId="0" fontId="76" fillId="2" borderId="15" xfId="2" applyFont="1" applyFill="1" applyBorder="1" applyAlignment="1">
      <alignment vertical="center" wrapText="1"/>
    </xf>
    <xf numFmtId="0" fontId="77" fillId="0" borderId="17" xfId="0" applyFont="1" applyBorder="1" applyAlignment="1">
      <alignment vertical="center" wrapText="1"/>
    </xf>
    <xf numFmtId="0" fontId="77" fillId="0" borderId="18" xfId="0" applyFont="1" applyBorder="1" applyAlignment="1">
      <alignment vertical="center" wrapText="1"/>
    </xf>
    <xf numFmtId="0" fontId="0" fillId="0" borderId="7" xfId="0" applyBorder="1" applyAlignment="1">
      <alignment horizontal="left" vertical="center" wrapText="1"/>
    </xf>
    <xf numFmtId="0" fontId="4" fillId="0" borderId="7" xfId="0" applyFont="1" applyBorder="1" applyAlignment="1">
      <alignment horizontal="left" vertical="center" wrapText="1"/>
    </xf>
    <xf numFmtId="0" fontId="11" fillId="2" borderId="15" xfId="2" applyFont="1" applyFill="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11" fillId="2" borderId="19" xfId="2" applyFont="1" applyFill="1" applyBorder="1" applyAlignment="1">
      <alignment vertical="center" wrapText="1"/>
    </xf>
    <xf numFmtId="0" fontId="11" fillId="2" borderId="20" xfId="2" applyFont="1" applyFill="1"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11" fillId="2" borderId="22" xfId="2" applyFont="1" applyFill="1" applyBorder="1" applyAlignment="1">
      <alignment vertical="center" wrapText="1"/>
    </xf>
    <xf numFmtId="0" fontId="11" fillId="2" borderId="22" xfId="2" applyFont="1" applyFill="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1" fillId="0" borderId="0" xfId="2" applyFont="1" applyAlignment="1">
      <alignment horizontal="left" vertical="center"/>
    </xf>
    <xf numFmtId="0" fontId="33" fillId="7" borderId="24" xfId="2" applyFont="1" applyFill="1" applyBorder="1" applyAlignment="1">
      <alignment horizontal="left" vertical="center"/>
    </xf>
    <xf numFmtId="0" fontId="33" fillId="7" borderId="25" xfId="2" applyFont="1" applyFill="1" applyBorder="1" applyAlignment="1">
      <alignment horizontal="left" vertical="center"/>
    </xf>
    <xf numFmtId="0" fontId="33" fillId="7" borderId="26" xfId="2" applyFont="1" applyFill="1" applyBorder="1" applyAlignment="1">
      <alignment horizontal="left" vertical="center"/>
    </xf>
    <xf numFmtId="0" fontId="32" fillId="3" borderId="0" xfId="2" applyFont="1" applyFill="1" applyAlignment="1">
      <alignment vertical="center"/>
    </xf>
    <xf numFmtId="0" fontId="29" fillId="6" borderId="34" xfId="4" applyFont="1" applyFill="1" applyBorder="1" applyAlignment="1">
      <alignment horizontal="center" vertical="center"/>
    </xf>
    <xf numFmtId="0" fontId="29" fillId="6" borderId="35" xfId="4" applyFont="1" applyFill="1" applyBorder="1" applyAlignment="1">
      <alignment horizontal="center" vertical="center"/>
    </xf>
    <xf numFmtId="0" fontId="29" fillId="6" borderId="36" xfId="4" applyFont="1" applyFill="1" applyBorder="1" applyAlignment="1">
      <alignment horizontal="center" vertical="center"/>
    </xf>
    <xf numFmtId="0" fontId="29" fillId="6" borderId="0" xfId="4" applyFont="1" applyFill="1" applyBorder="1" applyAlignment="1">
      <alignment horizontal="center" vertical="center"/>
    </xf>
    <xf numFmtId="0" fontId="30" fillId="6" borderId="0" xfId="2" applyFont="1" applyFill="1" applyAlignment="1">
      <alignment vertical="center"/>
    </xf>
    <xf numFmtId="0" fontId="31" fillId="6" borderId="0" xfId="2" applyFont="1" applyFill="1" applyAlignment="1">
      <alignment horizontal="left" vertical="center"/>
    </xf>
    <xf numFmtId="0" fontId="20" fillId="0" borderId="0" xfId="2" applyFont="1" applyAlignment="1">
      <alignment horizontal="left" vertical="center"/>
    </xf>
    <xf numFmtId="0" fontId="12" fillId="0" borderId="31" xfId="2" applyFont="1" applyBorder="1" applyAlignment="1" applyProtection="1">
      <alignment vertical="center"/>
      <protection locked="0"/>
    </xf>
    <xf numFmtId="0" fontId="15" fillId="0" borderId="0" xfId="2" applyFont="1" applyAlignment="1">
      <alignment vertical="center"/>
    </xf>
    <xf numFmtId="0" fontId="15" fillId="0" borderId="43" xfId="2" applyFont="1" applyBorder="1" applyAlignment="1">
      <alignment vertical="center"/>
    </xf>
    <xf numFmtId="0" fontId="40" fillId="0" borderId="0" xfId="4" applyFont="1" applyFill="1" applyBorder="1" applyAlignment="1">
      <alignment horizontal="left" vertical="center" wrapText="1"/>
    </xf>
    <xf numFmtId="0" fontId="13" fillId="6" borderId="0" xfId="6" applyFont="1" applyFill="1" applyAlignment="1">
      <alignment horizontal="left" vertical="center" wrapText="1"/>
    </xf>
    <xf numFmtId="0" fontId="13" fillId="6" borderId="0" xfId="6" applyFont="1" applyFill="1" applyAlignment="1">
      <alignment horizontal="left" vertical="top" wrapText="1" indent="3"/>
    </xf>
    <xf numFmtId="0" fontId="13" fillId="6" borderId="0" xfId="4" applyFont="1" applyFill="1" applyAlignment="1"/>
    <xf numFmtId="0" fontId="41" fillId="6" borderId="0" xfId="6" applyFont="1" applyFill="1" applyAlignment="1">
      <alignment vertical="center"/>
    </xf>
    <xf numFmtId="0" fontId="40" fillId="6" borderId="39" xfId="4" applyFont="1" applyFill="1" applyBorder="1" applyAlignment="1">
      <alignment horizontal="left" vertical="center" wrapText="1"/>
    </xf>
    <xf numFmtId="0" fontId="42" fillId="3" borderId="0" xfId="4" applyFont="1" applyFill="1" applyBorder="1" applyAlignment="1">
      <alignment horizontal="left" vertical="center" wrapText="1"/>
    </xf>
    <xf numFmtId="0" fontId="42" fillId="3" borderId="39" xfId="4" applyFont="1" applyFill="1" applyBorder="1" applyAlignment="1">
      <alignment horizontal="left" vertical="center" wrapText="1"/>
    </xf>
    <xf numFmtId="0" fontId="25" fillId="6" borderId="0" xfId="6" applyFont="1" applyFill="1" applyAlignment="1">
      <alignment vertical="center" wrapText="1"/>
    </xf>
    <xf numFmtId="0" fontId="20" fillId="6" borderId="0" xfId="6" applyFont="1" applyFill="1" applyAlignment="1">
      <alignment horizontal="left" vertical="center" wrapText="1"/>
    </xf>
    <xf numFmtId="0" fontId="28" fillId="6" borderId="0" xfId="4" applyFont="1" applyFill="1" applyAlignment="1"/>
    <xf numFmtId="0" fontId="20" fillId="6" borderId="0" xfId="2" applyFont="1" applyFill="1" applyAlignment="1">
      <alignment horizontal="left" vertical="center" wrapText="1"/>
    </xf>
    <xf numFmtId="0" fontId="20" fillId="6" borderId="0" xfId="2" applyFont="1" applyFill="1" applyAlignment="1">
      <alignment horizontal="left" vertical="center"/>
    </xf>
    <xf numFmtId="0" fontId="13" fillId="6" borderId="0" xfId="6" applyFont="1" applyFill="1" applyAlignment="1">
      <alignment horizontal="left" vertical="center" wrapText="1" indent="3"/>
    </xf>
    <xf numFmtId="0" fontId="20" fillId="6" borderId="0" xfId="6" applyFont="1" applyFill="1" applyAlignment="1">
      <alignment horizontal="left" vertical="center" wrapText="1" indent="3"/>
    </xf>
    <xf numFmtId="0" fontId="15" fillId="0" borderId="31" xfId="2" applyFont="1" applyBorder="1" applyAlignment="1">
      <alignment vertical="center"/>
    </xf>
    <xf numFmtId="0" fontId="20" fillId="6" borderId="0" xfId="2" applyFont="1" applyFill="1" applyAlignment="1">
      <alignment horizontal="left" vertical="center" indent="1"/>
    </xf>
    <xf numFmtId="0" fontId="49" fillId="6" borderId="0" xfId="6" applyFont="1" applyFill="1" applyAlignment="1">
      <alignment vertical="center" wrapText="1"/>
    </xf>
    <xf numFmtId="0" fontId="20" fillId="6" borderId="0" xfId="6" applyFont="1" applyFill="1" applyAlignment="1">
      <alignment horizontal="left" vertical="center" wrapText="1" indent="2"/>
    </xf>
    <xf numFmtId="0" fontId="46" fillId="0" borderId="0" xfId="6" applyFont="1" applyAlignment="1"/>
    <xf numFmtId="0" fontId="47" fillId="6" borderId="0" xfId="6" applyFont="1" applyFill="1" applyAlignment="1">
      <alignment vertical="center"/>
    </xf>
    <xf numFmtId="0" fontId="76" fillId="2" borderId="15" xfId="2" applyFont="1" applyFill="1" applyBorder="1" applyAlignment="1">
      <alignment horizontal="left" vertical="center" wrapText="1"/>
    </xf>
    <xf numFmtId="0" fontId="77" fillId="0" borderId="17" xfId="0" applyFont="1" applyBorder="1" applyAlignment="1">
      <alignment horizontal="left" vertical="center" wrapText="1"/>
    </xf>
    <xf numFmtId="0" fontId="77" fillId="0" borderId="18" xfId="0" applyFont="1" applyBorder="1" applyAlignment="1">
      <alignment horizontal="left" vertical="center" wrapText="1"/>
    </xf>
    <xf numFmtId="0" fontId="77" fillId="0" borderId="17" xfId="0" applyFont="1" applyBorder="1" applyAlignment="1">
      <alignment horizontal="left" vertical="center"/>
    </xf>
    <xf numFmtId="0" fontId="77" fillId="0" borderId="23" xfId="0" applyFont="1" applyBorder="1" applyAlignment="1">
      <alignment horizontal="left" vertical="center"/>
    </xf>
    <xf numFmtId="0" fontId="19" fillId="0" borderId="14" xfId="2" applyFont="1" applyBorder="1" applyAlignment="1">
      <alignment horizontal="left" vertical="center" wrapText="1"/>
    </xf>
    <xf numFmtId="0" fontId="4" fillId="0" borderId="16" xfId="0" applyFont="1" applyBorder="1" applyAlignment="1">
      <alignment horizontal="left" vertical="center" wrapText="1"/>
    </xf>
    <xf numFmtId="0" fontId="4" fillId="0" borderId="13" xfId="0" applyFont="1" applyBorder="1" applyAlignment="1">
      <alignment horizontal="left" vertical="center" wrapText="1"/>
    </xf>
    <xf numFmtId="0" fontId="4" fillId="0" borderId="9" xfId="0" applyFont="1" applyBorder="1" applyAlignment="1">
      <alignment horizontal="left" vertical="center" wrapText="1"/>
    </xf>
    <xf numFmtId="0" fontId="11" fillId="10" borderId="8" xfId="0" applyFont="1" applyFill="1" applyBorder="1" applyAlignment="1">
      <alignment horizontal="left" vertical="center" wrapText="1"/>
    </xf>
    <xf numFmtId="0" fontId="2" fillId="15" borderId="0" xfId="0" applyFont="1" applyFill="1"/>
    <xf numFmtId="0" fontId="12" fillId="3" borderId="17" xfId="2" applyFont="1" applyFill="1" applyBorder="1" applyAlignment="1">
      <alignment vertical="center" wrapText="1"/>
    </xf>
    <xf numFmtId="0" fontId="85" fillId="15" borderId="10" xfId="0" applyFont="1" applyFill="1" applyBorder="1"/>
    <xf numFmtId="0" fontId="20" fillId="0" borderId="45" xfId="2" applyFont="1" applyBorder="1" applyAlignment="1">
      <alignment horizontal="center" vertical="center" wrapText="1"/>
    </xf>
    <xf numFmtId="49" fontId="20" fillId="0" borderId="45" xfId="2" applyNumberFormat="1" applyFont="1" applyBorder="1" applyAlignment="1">
      <alignment horizontal="center" vertical="center" wrapText="1"/>
    </xf>
    <xf numFmtId="164" fontId="40" fillId="0" borderId="45" xfId="1" applyNumberFormat="1" applyFont="1" applyBorder="1" applyAlignment="1">
      <alignment horizontal="center" vertical="center" wrapText="1"/>
    </xf>
    <xf numFmtId="0" fontId="20" fillId="0" borderId="62" xfId="2" applyFont="1" applyBorder="1" applyAlignment="1">
      <alignment horizontal="center" vertical="center" wrapText="1"/>
    </xf>
    <xf numFmtId="2" fontId="20" fillId="0" borderId="62" xfId="2" applyNumberFormat="1" applyFont="1" applyBorder="1" applyAlignment="1">
      <alignment horizontal="center" vertical="center" wrapText="1"/>
    </xf>
    <xf numFmtId="0" fontId="87" fillId="0" borderId="0" xfId="2" applyFont="1" applyFill="1" applyAlignment="1">
      <alignment horizontal="left" vertical="center"/>
    </xf>
    <xf numFmtId="2" fontId="20" fillId="0" borderId="45" xfId="2" applyNumberFormat="1" applyFont="1" applyBorder="1" applyAlignment="1">
      <alignment horizontal="center" vertical="center" wrapText="1"/>
    </xf>
    <xf numFmtId="165" fontId="40" fillId="0" borderId="45" xfId="1" applyNumberFormat="1" applyFont="1" applyBorder="1" applyAlignment="1">
      <alignment horizontal="center" vertical="center" wrapText="1"/>
    </xf>
    <xf numFmtId="165" fontId="6" fillId="0" borderId="45" xfId="1" applyNumberFormat="1" applyBorder="1" applyAlignment="1">
      <alignment horizontal="center" vertical="center" wrapText="1"/>
    </xf>
    <xf numFmtId="0" fontId="20" fillId="0" borderId="64" xfId="2" applyFont="1" applyBorder="1" applyAlignment="1">
      <alignment horizontal="center" vertical="center" wrapText="1"/>
    </xf>
    <xf numFmtId="4" fontId="20" fillId="0" borderId="64" xfId="0" applyNumberFormat="1" applyFont="1" applyBorder="1" applyAlignment="1">
      <alignment horizontal="center" vertical="center" wrapText="1"/>
    </xf>
    <xf numFmtId="0" fontId="20" fillId="0" borderId="64" xfId="0" applyFont="1" applyBorder="1" applyAlignment="1">
      <alignment horizontal="center" vertical="center" wrapText="1"/>
    </xf>
    <xf numFmtId="0" fontId="20" fillId="0" borderId="64" xfId="0" applyFont="1" applyBorder="1" applyAlignment="1">
      <alignment horizontal="center" wrapText="1"/>
    </xf>
    <xf numFmtId="49" fontId="20" fillId="0" borderId="0" xfId="2" applyNumberFormat="1" applyFont="1" applyAlignment="1">
      <alignment horizontal="center" vertical="center" wrapText="1"/>
    </xf>
    <xf numFmtId="0" fontId="20" fillId="0" borderId="45" xfId="0" applyFont="1" applyBorder="1" applyAlignment="1">
      <alignment horizontal="center" vertical="center" wrapText="1"/>
    </xf>
    <xf numFmtId="0" fontId="20" fillId="0" borderId="0" xfId="0" applyFont="1" applyAlignment="1">
      <alignment horizontal="center" wrapText="1"/>
    </xf>
    <xf numFmtId="0" fontId="20" fillId="0" borderId="0" xfId="2" applyFont="1" applyAlignment="1">
      <alignment horizontal="center" vertical="center" wrapText="1"/>
    </xf>
    <xf numFmtId="0" fontId="20" fillId="0" borderId="0" xfId="0" applyFont="1" applyAlignment="1">
      <alignment horizontal="center" vertical="center" wrapText="1"/>
    </xf>
    <xf numFmtId="0" fontId="40" fillId="0" borderId="58" xfId="1" applyFont="1" applyBorder="1" applyAlignment="1">
      <alignment horizontal="center" vertical="center" wrapText="1"/>
    </xf>
    <xf numFmtId="165" fontId="20" fillId="0" borderId="58" xfId="1" applyNumberFormat="1" applyFont="1" applyBorder="1" applyAlignment="1">
      <alignment horizontal="center" vertical="center" wrapText="1"/>
    </xf>
    <xf numFmtId="165" fontId="20" fillId="0" borderId="45" xfId="1" applyNumberFormat="1" applyFont="1" applyBorder="1" applyAlignment="1">
      <alignment horizontal="center" vertical="center" wrapText="1"/>
    </xf>
    <xf numFmtId="165" fontId="40" fillId="0" borderId="58" xfId="1" applyNumberFormat="1" applyFont="1" applyBorder="1" applyAlignment="1">
      <alignment horizontal="center" vertical="center" wrapText="1"/>
    </xf>
    <xf numFmtId="165" fontId="59" fillId="0" borderId="45" xfId="1" applyNumberFormat="1" applyFont="1" applyBorder="1" applyAlignment="1">
      <alignment horizontal="center" vertical="center" wrapText="1"/>
    </xf>
    <xf numFmtId="0" fontId="20" fillId="0" borderId="26" xfId="0" applyFont="1" applyBorder="1" applyAlignment="1">
      <alignment horizontal="center" vertical="center" wrapText="1"/>
    </xf>
    <xf numFmtId="0" fontId="20" fillId="0" borderId="58" xfId="2" applyFont="1" applyBorder="1" applyAlignment="1">
      <alignment horizontal="center" vertical="center" wrapText="1"/>
    </xf>
    <xf numFmtId="43" fontId="20" fillId="0" borderId="64" xfId="8" applyFont="1" applyBorder="1" applyAlignment="1">
      <alignment horizontal="center" vertical="center" wrapText="1"/>
    </xf>
    <xf numFmtId="165" fontId="42" fillId="0" borderId="45" xfId="1" applyNumberFormat="1" applyFont="1" applyBorder="1" applyAlignment="1">
      <alignment horizontal="center" vertical="center" wrapText="1"/>
    </xf>
    <xf numFmtId="165" fontId="40" fillId="0" borderId="64" xfId="1" applyNumberFormat="1" applyFont="1" applyBorder="1" applyAlignment="1">
      <alignment horizontal="center" vertical="center" wrapText="1"/>
    </xf>
    <xf numFmtId="0" fontId="40" fillId="0" borderId="45" xfId="1" applyFont="1" applyBorder="1" applyAlignment="1">
      <alignment horizontal="center" vertical="center" wrapText="1"/>
    </xf>
    <xf numFmtId="165" fontId="42" fillId="0" borderId="58" xfId="1" applyNumberFormat="1" applyFont="1" applyBorder="1" applyAlignment="1">
      <alignment horizontal="center" vertical="center" wrapText="1"/>
    </xf>
    <xf numFmtId="49" fontId="88" fillId="0" borderId="45" xfId="0" applyNumberFormat="1" applyFont="1" applyBorder="1" applyAlignment="1">
      <alignment horizontal="center"/>
    </xf>
    <xf numFmtId="49" fontId="12" fillId="0" borderId="45" xfId="0" applyNumberFormat="1" applyFont="1" applyBorder="1" applyAlignment="1">
      <alignment horizontal="center"/>
    </xf>
    <xf numFmtId="0" fontId="59" fillId="0" borderId="45" xfId="1" applyFont="1" applyBorder="1" applyAlignment="1">
      <alignment horizontal="center" vertical="center" wrapText="1"/>
    </xf>
    <xf numFmtId="0" fontId="20" fillId="0" borderId="64" xfId="9" applyFont="1" applyBorder="1" applyAlignment="1">
      <alignment horizontal="center" vertical="center" wrapText="1"/>
    </xf>
    <xf numFmtId="4" fontId="20" fillId="0" borderId="64" xfId="9" applyNumberFormat="1" applyFont="1" applyBorder="1" applyAlignment="1">
      <alignment horizontal="center" vertical="center" wrapText="1"/>
    </xf>
    <xf numFmtId="4" fontId="20" fillId="0" borderId="64" xfId="0" applyNumberFormat="1" applyFont="1" applyBorder="1" applyAlignment="1">
      <alignment horizontal="center" vertical="center"/>
    </xf>
    <xf numFmtId="4" fontId="20" fillId="0" borderId="26" xfId="0" applyNumberFormat="1" applyFont="1" applyBorder="1" applyAlignment="1">
      <alignment horizontal="center" vertical="center" wrapText="1"/>
    </xf>
    <xf numFmtId="49" fontId="20" fillId="0" borderId="58" xfId="2" applyNumberFormat="1" applyFont="1" applyBorder="1" applyAlignment="1">
      <alignment horizontal="center" vertical="center" wrapText="1"/>
    </xf>
    <xf numFmtId="0" fontId="20" fillId="0" borderId="26" xfId="2" applyFont="1" applyBorder="1" applyAlignment="1">
      <alignment horizontal="center" vertical="center" wrapText="1"/>
    </xf>
    <xf numFmtId="0" fontId="20" fillId="0" borderId="26" xfId="0" applyFont="1" applyBorder="1" applyAlignment="1">
      <alignment horizontal="center"/>
    </xf>
    <xf numFmtId="2" fontId="20" fillId="0" borderId="58" xfId="2" applyNumberFormat="1" applyFont="1" applyBorder="1" applyAlignment="1">
      <alignment horizontal="center" vertical="center" wrapText="1"/>
    </xf>
    <xf numFmtId="0" fontId="89" fillId="0" borderId="0" xfId="2" applyFont="1" applyAlignment="1">
      <alignment vertical="center"/>
    </xf>
    <xf numFmtId="0" fontId="89" fillId="0" borderId="0" xfId="2" applyFont="1" applyAlignment="1">
      <alignment horizontal="left" vertical="center"/>
    </xf>
    <xf numFmtId="0" fontId="76" fillId="0" borderId="0" xfId="2" applyFont="1" applyFill="1" applyAlignment="1">
      <alignment horizontal="left" vertical="center"/>
    </xf>
    <xf numFmtId="0" fontId="20" fillId="8" borderId="27" xfId="2" applyFont="1" applyFill="1" applyBorder="1" applyAlignment="1">
      <alignment vertical="center" wrapText="1"/>
    </xf>
    <xf numFmtId="0" fontId="11" fillId="0" borderId="0" xfId="0" applyFont="1"/>
    <xf numFmtId="43" fontId="11" fillId="0" borderId="0" xfId="8" applyFont="1"/>
  </cellXfs>
  <cellStyles count="10">
    <cellStyle name="Comma 2" xfId="5" xr:uid="{00000000-0005-0000-0000-000000000000}"/>
    <cellStyle name="Explanatory Text 2" xfId="7" xr:uid="{00000000-0005-0000-0000-000001000000}"/>
    <cellStyle name="Hyperlink 2" xfId="3" xr:uid="{00000000-0005-0000-0000-000003000000}"/>
    <cellStyle name="Hyperlink 3" xfId="4" xr:uid="{00000000-0005-0000-0000-000004000000}"/>
    <cellStyle name="Normal 2" xfId="2" xr:uid="{00000000-0005-0000-0000-000006000000}"/>
    <cellStyle name="Normal 3" xfId="6" xr:uid="{00000000-0005-0000-0000-000007000000}"/>
    <cellStyle name="Гиперссылка" xfId="1" builtinId="8"/>
    <cellStyle name="Обычный" xfId="0" builtinId="0"/>
    <cellStyle name="Обычный 2" xfId="9" xr:uid="{2A82F7B5-A121-40E8-9AA5-A6C78FF0075C}"/>
    <cellStyle name="Финансовый" xfId="8" builtinId="3"/>
  </cellStyles>
  <dxfs count="8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165" formatCode="yyyy\-mm\-dd"/>
    </dxf>
    <dxf>
      <font>
        <strike val="0"/>
        <outline val="0"/>
        <shadow val="0"/>
        <vertAlign val="baseline"/>
        <sz val="11"/>
        <name val="Franklin Gothic Book"/>
        <scheme val="none"/>
      </font>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i/>
        <strike val="0"/>
        <outline val="0"/>
        <shadow val="0"/>
        <u val="none"/>
        <vertAlign val="baseline"/>
        <sz val="11"/>
        <color theme="1"/>
        <name val="Franklin Gothic Book"/>
        <scheme val="none"/>
      </font>
    </dxf>
    <dxf>
      <font>
        <i/>
        <strike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2" formatCode="0.0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5" formatCode="yyyy\-mm\-dd"/>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5" formatCode="yyyy\-mm\-dd"/>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5" formatCode="yyyy\-mm\-dd"/>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5" formatCode="yyyy\-mm\-dd"/>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TableStyleMedium2" defaultPivotStyle="PivotStyleLight16">
    <tableStyle name="EITI Table" pivot="0" count="3" xr9:uid="{00000000-0011-0000-FFFF-FFFF00000000}">
      <tableStyleElement type="headerRow" dxfId="84"/>
      <tableStyleElement type="firstRowStripe" dxfId="83"/>
      <tableStyleElement type="secondRowStripe" dxfId="82"/>
    </tableStyle>
  </tableStyles>
  <colors>
    <mruColors>
      <color rgb="FFF7A516"/>
      <color rgb="FFFF7F0E"/>
      <color rgb="FFFF7700"/>
      <color rgb="FFFF79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6</xdr:row>
      <xdr:rowOff>820</xdr:rowOff>
    </xdr:to>
    <xdr:pic>
      <xdr:nvPicPr>
        <xdr:cNvPr id="2" name="Picture 1" descr="https://eiti.org/sites/default/files/styles/img-narrow/public/inline/logo_gradient_-_under.png?itok=F8fw0Tyz">
          <a:extLst>
            <a:ext uri="{FF2B5EF4-FFF2-40B4-BE49-F238E27FC236}">
              <a16:creationId xmlns:a16="http://schemas.microsoft.com/office/drawing/2014/main" id="{AA1D8EAF-9C9C-074F-A03B-F5FDC9585C0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302559" y="0"/>
          <a:ext cx="1736679" cy="1044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3" name="Group 2">
          <a:extLst>
            <a:ext uri="{FF2B5EF4-FFF2-40B4-BE49-F238E27FC236}">
              <a16:creationId xmlns:a16="http://schemas.microsoft.com/office/drawing/2014/main" id="{4755E0EC-DD37-B145-A419-739A32226850}"/>
            </a:ext>
          </a:extLst>
        </xdr:cNvPr>
        <xdr:cNvGrpSpPr>
          <a:grpSpLocks/>
        </xdr:cNvGrpSpPr>
      </xdr:nvGrpSpPr>
      <xdr:grpSpPr bwMode="auto">
        <a:xfrm>
          <a:off x="304800" y="1023257"/>
          <a:ext cx="15806057" cy="44111"/>
          <a:chOff x="1134" y="1904"/>
          <a:chExt cx="9546" cy="181"/>
        </a:xfrm>
      </xdr:grpSpPr>
      <xdr:sp macro="" textlink="">
        <xdr:nvSpPr>
          <xdr:cNvPr id="4" name="Rectangle 3">
            <a:extLst>
              <a:ext uri="{FF2B5EF4-FFF2-40B4-BE49-F238E27FC236}">
                <a16:creationId xmlns:a16="http://schemas.microsoft.com/office/drawing/2014/main" id="{8B39DAD8-A429-C646-B377-E0315B2757F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5" name="Rectangle 4">
            <a:extLst>
              <a:ext uri="{FF2B5EF4-FFF2-40B4-BE49-F238E27FC236}">
                <a16:creationId xmlns:a16="http://schemas.microsoft.com/office/drawing/2014/main" id="{A756E22C-373B-7A43-B8C3-272B3F02AB9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6" name="Rectangle 5">
            <a:extLst>
              <a:ext uri="{FF2B5EF4-FFF2-40B4-BE49-F238E27FC236}">
                <a16:creationId xmlns:a16="http://schemas.microsoft.com/office/drawing/2014/main" id="{54C5A559-A0CB-A14C-BBC7-367F9BB2751E}"/>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7" name="Rectangle 6">
            <a:extLst>
              <a:ext uri="{FF2B5EF4-FFF2-40B4-BE49-F238E27FC236}">
                <a16:creationId xmlns:a16="http://schemas.microsoft.com/office/drawing/2014/main" id="{D6ED7CC0-3AF2-2A4C-A7AF-9950514FE2E9}"/>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8EA79237-2D6D-4C42-88D0-C9E81EAE1D92}"/>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9" name="Rectangle 8">
            <a:extLst>
              <a:ext uri="{FF2B5EF4-FFF2-40B4-BE49-F238E27FC236}">
                <a16:creationId xmlns:a16="http://schemas.microsoft.com/office/drawing/2014/main" id="{3C672138-AD6A-8141-9FFF-3E70297417C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37F88558-0A11-E844-B9E2-2B37CF2DF12C}"/>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1" name="Rectangle 10">
            <a:extLst>
              <a:ext uri="{FF2B5EF4-FFF2-40B4-BE49-F238E27FC236}">
                <a16:creationId xmlns:a16="http://schemas.microsoft.com/office/drawing/2014/main" id="{1CADB603-8A75-554F-8637-71EDF37CB22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14</xdr:col>
      <xdr:colOff>0</xdr:colOff>
      <xdr:row>0</xdr:row>
      <xdr:rowOff>0</xdr:rowOff>
    </xdr:to>
    <xdr:grpSp>
      <xdr:nvGrpSpPr>
        <xdr:cNvPr id="2" name="Group 1">
          <a:extLst>
            <a:ext uri="{FF2B5EF4-FFF2-40B4-BE49-F238E27FC236}">
              <a16:creationId xmlns:a16="http://schemas.microsoft.com/office/drawing/2014/main" id="{50CAFCD6-CF9F-6D45-97D7-CFBFF78A0120}"/>
            </a:ext>
          </a:extLst>
        </xdr:cNvPr>
        <xdr:cNvGrpSpPr>
          <a:grpSpLocks/>
        </xdr:cNvGrpSpPr>
      </xdr:nvGrpSpPr>
      <xdr:grpSpPr bwMode="auto">
        <a:xfrm>
          <a:off x="205154" y="0"/>
          <a:ext cx="19108615" cy="0"/>
          <a:chOff x="1133" y="1230"/>
          <a:chExt cx="8460" cy="208"/>
        </a:xfrm>
      </xdr:grpSpPr>
      <xdr:sp macro="" textlink="">
        <xdr:nvSpPr>
          <xdr:cNvPr id="3" name="Rektangel 2">
            <a:extLst>
              <a:ext uri="{FF2B5EF4-FFF2-40B4-BE49-F238E27FC236}">
                <a16:creationId xmlns:a16="http://schemas.microsoft.com/office/drawing/2014/main" id="{01DA8175-9957-EA49-8F67-D6B8AA0A5D3B}"/>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D3367F73-4D6E-4848-92D0-22D214055E01}"/>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27</xdr:row>
      <xdr:rowOff>212910</xdr:rowOff>
    </xdr:from>
    <xdr:to>
      <xdr:col>14</xdr:col>
      <xdr:colOff>0</xdr:colOff>
      <xdr:row>69</xdr:row>
      <xdr:rowOff>180121</xdr:rowOff>
    </xdr:to>
    <xdr:pic>
      <xdr:nvPicPr>
        <xdr:cNvPr id="5" name="Picture 4">
          <a:extLst>
            <a:ext uri="{FF2B5EF4-FFF2-40B4-BE49-F238E27FC236}">
              <a16:creationId xmlns:a16="http://schemas.microsoft.com/office/drawing/2014/main" id="{D08028D7-DB6E-7A4C-9748-FBF8D2B1AF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0465" y="4518210"/>
          <a:ext cx="7077635" cy="7790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xtractives.sharepoint.com/Users/alexgordy/Downloads/en_eiti_summary_data_template_2.0_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xtractives.sharepoint.com/Users/alexgordy/Downloads/en_eiti_summary_data_template_2.0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Z%2011.07.2023-ru_eiti_summary_data_template_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row r="4">
          <cell r="G4" t="str">
            <v>YYYY-MM-DD</v>
          </cell>
        </row>
      </sheetData>
      <sheetData sheetId="1" refreshError="1">
        <row r="44">
          <cell r="E44" t="str">
            <v>XXX</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sheetData sheetId="1" refreshError="1"/>
      <sheetData sheetId="2" refreshError="1"/>
      <sheetData sheetId="3" refreshError="1"/>
      <sheetData sheetId="4" refreshError="1"/>
      <sheetData sheetId="5" refreshError="1"/>
      <sheetData sheetId="6" refreshError="1">
        <row r="4">
          <cell r="K4" t="str">
            <v>Yes, systematically disclosed</v>
          </cell>
        </row>
        <row r="5">
          <cell r="K5" t="str">
            <v>Yes, through EITI reporting</v>
          </cell>
        </row>
        <row r="6">
          <cell r="K6" t="str">
            <v>Not applicable</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ведение"/>
      <sheetName val="Часть 1 Сведения"/>
      <sheetName val="Часть 2 Контрольный список"/>
      <sheetName val="Часть 3 Отчитывающиеся субъект"/>
      <sheetName val="Часть 4 Доходы правительства 20"/>
      <sheetName val="Часть 4 Доходы правительств 21"/>
      <sheetName val="Часть 5 Данные о компаниях 2020"/>
      <sheetName val="Часть 5 Данные о компаниях 2021"/>
      <sheetName val="Лист2"/>
      <sheetName val="Lists"/>
    </sheetNames>
    <sheetDataSet>
      <sheetData sheetId="0"/>
      <sheetData sheetId="1"/>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mpanies" displayName="Companies" ref="B25:L724" totalsRowShown="0" headerRowDxfId="81" dataDxfId="80" tableBorderDxfId="79" headerRowCellStyle="Normal 2">
  <autoFilter ref="B25:L724" xr:uid="{00000000-0009-0000-0100-000001000000}"/>
  <tableColumns count="11">
    <tableColumn id="1" xr3:uid="{00000000-0010-0000-0000-000001000000}" name="Полное название компании" dataDxfId="78"/>
    <tableColumn id="7" xr3:uid="{00000000-0010-0000-0000-000007000000}" name="Тип компании" dataDxfId="77" dataCellStyle="Normal 2"/>
    <tableColumn id="2" xr3:uid="{00000000-0010-0000-0000-000002000000}" name="Идентификатор компании" dataDxfId="76"/>
    <tableColumn id="5" xr3:uid="{00000000-0010-0000-0000-000005000000}" name="Сектор" dataDxfId="75" dataCellStyle="Normal 2"/>
    <tableColumn id="3" xr3:uid="{00000000-0010-0000-0000-000003000000}" name="Виды сырья (через запятую)" dataDxfId="74" dataCellStyle="Normal 2"/>
    <tableColumn id="4" xr3:uid="{00000000-0010-0000-0000-000004000000}" name="Биржевая информация или сайт компании " dataDxfId="73"/>
    <tableColumn id="8" xr3:uid="{00000000-0010-0000-0000-000008000000}" name="Проверенная аудиторами финансовая отчетность (или балансовый отчет, отчет о движении денежных средств и отчет о прибылях/убытках при наличии)" dataDxfId="72"/>
    <tableColumn id="9" xr3:uid="{00000000-0010-0000-0000-000009000000}" name="Формы отчетности направлены?" dataDxfId="71" dataCellStyle="Normal 2"/>
    <tableColumn id="10" xr3:uid="{00000000-0010-0000-0000-00000A000000}" name="Требования МГЗС к качеству выполнены?" dataDxfId="70" dataCellStyle="Normal 2"/>
    <tableColumn id="6" xr3:uid="{00000000-0010-0000-0000-000006000000}" name="Отчетность о платежах в пользу правительства" dataDxfId="69"/>
    <tableColumn id="11" xr3:uid="{E98DEEF1-453F-4D88-AA3A-4BCCA687DF81}" name="Столбец1" dataDxfId="19"/>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overnment_agencies" displayName="Government_agencies" ref="B14:H19" totalsRowShown="0" headerRowDxfId="68" dataDxfId="67" tableBorderDxfId="66" headerRowCellStyle="Normal 2">
  <autoFilter ref="B14:H19" xr:uid="{00000000-0009-0000-0100-000002000000}"/>
  <tableColumns count="7">
    <tableColumn id="1" xr3:uid="{00000000-0010-0000-0100-000001000000}" name="Полное название органа" dataDxfId="65"/>
    <tableColumn id="4" xr3:uid="{00000000-0010-0000-0100-000004000000}" name="Тип органа" dataDxfId="64" dataCellStyle="Normal 2"/>
    <tableColumn id="2" xr3:uid="{00000000-0010-0000-0100-000002000000}" name="Идентификатор (если  применимо)" dataDxfId="63"/>
    <tableColumn id="5" xr3:uid="{00000000-0010-0000-0100-000005000000}" name="Формы отчетности направлены?" dataDxfId="62" dataCellStyle="Normal 2"/>
    <tableColumn id="6" xr3:uid="{00000000-0010-0000-0100-000006000000}" name="Требования МГЗС к качеству выполнены?" dataDxfId="61" dataCellStyle="Normal 2"/>
    <tableColumn id="3" xr3:uid="{00000000-0010-0000-0100-000003000000}" name="Итого в отчетности" dataDxfId="60">
      <calculatedColumnFormula>SUMIF([1]!Government_revenues_table[Government entity],Government_agencies[[#This Row],[Полное название органа]],[1]!Government_revenues_table[Revenue value])</calculatedColumnFormula>
    </tableColumn>
    <tableColumn id="7" xr3:uid="{F35799F1-E5BA-4571-A4A2-698FB6B50426}" name="Столбец1" dataDxfId="18"/>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Companies15" displayName="Companies15" ref="B726:J743" totalsRowShown="0" headerRowDxfId="59" dataDxfId="58" tableBorderDxfId="57" headerRowCellStyle="Normal 2">
  <autoFilter ref="B726:J743" xr:uid="{00000000-0009-0000-0100-000003000000}"/>
  <tableColumns count="9">
    <tableColumn id="1" xr3:uid="{00000000-0010-0000-0200-000001000000}" name="Полное название проекта" dataDxfId="56"/>
    <tableColumn id="2" xr3:uid="{00000000-0010-0000-0200-000002000000}" name="Номер юридического соглашения: контракт, лицензия, договор аренды, концессия, ..." dataDxfId="55"/>
    <tableColumn id="3" xr3:uid="{00000000-0010-0000-0200-000003000000}" name="Аффилированные компании, начните с оператора" dataDxfId="54"/>
    <tableColumn id="5" xr3:uid="{00000000-0010-0000-0200-000005000000}" name="Виды сырья (один вид сырья в строке)" dataDxfId="53" dataCellStyle="Normal 2"/>
    <tableColumn id="6" xr3:uid="{00000000-0010-0000-0200-000006000000}" name="Статус" dataDxfId="52"/>
    <tableColumn id="7" xr3:uid="{00000000-0010-0000-0200-000007000000}" name="Добыча (объем)" dataDxfId="51"/>
    <tableColumn id="8" xr3:uid="{00000000-0010-0000-0200-000008000000}" name="Ед. изм." dataDxfId="50"/>
    <tableColumn id="9" xr3:uid="{00000000-0010-0000-0200-000009000000}" name="Добыча (стоимость)" dataDxfId="49" dataCellStyle="Normal 2"/>
    <tableColumn id="10" xr3:uid="{00000000-0010-0000-0200-00000A000000}" name="Валюта" dataDxfId="48"/>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Government_revenues_table" displayName="Government_revenues_table" ref="B21:K47" totalsRowShown="0" headerRowDxfId="47" dataDxfId="46">
  <autoFilter ref="B21:K47" xr:uid="{00000000-0009-0000-0100-000004000000}"/>
  <tableColumns count="10">
    <tableColumn id="8" xr3:uid="{00000000-0010-0000-0300-000008000000}" name="Уровень 1 СГФ" dataDxfId="45"/>
    <tableColumn id="9" xr3:uid="{00000000-0010-0000-0300-000009000000}" name="Уровень 2 СГФ" dataDxfId="44"/>
    <tableColumn id="10" xr3:uid="{00000000-0010-0000-0300-00000A000000}" name="Уровень 3 СГФ" dataDxfId="43"/>
    <tableColumn id="7" xr3:uid="{00000000-0010-0000-0300-000007000000}" name="Уровень 4 СГФ" dataDxfId="42"/>
    <tableColumn id="1" xr3:uid="{00000000-0010-0000-0300-000001000000}" name="Классификация СГФ:" dataDxfId="41"/>
    <tableColumn id="11" xr3:uid="{00000000-0010-0000-0300-00000B000000}" name="Сектор" dataDxfId="40"/>
    <tableColumn id="3" xr3:uid="{00000000-0010-0000-0300-000003000000}" name="Название потока доходов" dataDxfId="39"/>
    <tableColumn id="4" xr3:uid="{00000000-0010-0000-0300-000004000000}" name="Государственный субъект" dataDxfId="38"/>
    <tableColumn id="5" xr3:uid="{00000000-0010-0000-0300-000005000000}" name="Сумма доходов" dataDxfId="37"/>
    <tableColumn id="2" xr3:uid="{00000000-0010-0000-0300-000002000000}" name="Валюта" dataDxfId="36"/>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0" displayName="Table10" ref="B14:O31" totalsRowShown="0" headerRowDxfId="35" dataDxfId="34">
  <autoFilter ref="B14:O31" xr:uid="{00000000-0009-0000-0100-000005000000}"/>
  <tableColumns count="14">
    <tableColumn id="7" xr3:uid="{00000000-0010-0000-0400-000007000000}" name="Сектор" dataDxfId="33">
      <calculatedColumnFormula>VLOOKUP(C15,[1]!Companies[#Data],3,FALSE)</calculatedColumnFormula>
    </tableColumn>
    <tableColumn id="1" xr3:uid="{00000000-0010-0000-0400-000001000000}" name="Компания 1" dataDxfId="32"/>
    <tableColumn id="3" xr3:uid="{00000000-0010-0000-0400-000003000000}" name="Государственный субъект" dataDxfId="31"/>
    <tableColumn id="4" xr3:uid="{00000000-0010-0000-0400-000004000000}" name="Название потока доходов" dataDxfId="30"/>
    <tableColumn id="5" xr3:uid="{00000000-0010-0000-0400-000005000000}" name="Доходы по проектам (Да/Нет)" dataDxfId="29"/>
    <tableColumn id="6" xr3:uid="{00000000-0010-0000-0400-000006000000}" name="Отчетность по проектам (Да/Нет)" dataDxfId="28"/>
    <tableColumn id="2" xr3:uid="{00000000-0010-0000-0400-000002000000}" name="Название проекта" dataDxfId="27"/>
    <tableColumn id="13" xr3:uid="{00000000-0010-0000-0400-00000D000000}" name="Валюта отчетности" dataDxfId="26"/>
    <tableColumn id="14" xr3:uid="{00000000-0010-0000-0400-00000E000000}" name="Сумма доходов" dataDxfId="25"/>
    <tableColumn id="18" xr3:uid="{00000000-0010-0000-0400-000012000000}" name="Платеж в натуральной форме (Да/Нет)" dataDxfId="24"/>
    <tableColumn id="8" xr3:uid="{00000000-0010-0000-0400-000008000000}" name="Объем платежа в натуральной форме (если применимо)" dataDxfId="23"/>
    <tableColumn id="9" xr3:uid="{00000000-0010-0000-0400-000009000000}" name="Ед. изм. (если применимо)" dataDxfId="22"/>
    <tableColumn id="10" xr3:uid="{00000000-0010-0000-0400-00000A000000}" name="Комментарии" dataDxfId="21"/>
    <tableColumn id="11" xr3:uid="{00000000-0010-0000-0400-00000B000000}" name="Предоставила ли компания требуемые гарантии качества раскрытой ею информации?" dataDxfId="20" dataCellStyle="Normal 3"/>
  </tableColumns>
  <tableStyleInfo name="EITI Table"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egsu.energo.gov.kz/webapp/pages/home.jsf." TargetMode="External"/><Relationship Id="rId1" Type="http://schemas.openxmlformats.org/officeDocument/2006/relationships/hyperlink" Target="https://unstats.un.org/unsd/tradekb/Knowledgebase/50018/Harmonized-Commodity-Description-and-Coding-Systems-HS"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1.bin"/><Relationship Id="rId1" Type="http://schemas.openxmlformats.org/officeDocument/2006/relationships/hyperlink" Target="https://unstats.un.org/unsd/tradekb/Knowledgebase/50018/Harmonized-Commodity-Description-and-Coding-Systems-HS" TargetMode="Externa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6" Type="http://schemas.openxmlformats.org/officeDocument/2006/relationships/hyperlink" Target="https://opi.dfo.kz/p/ru/DfoObjects/objects/teaser-view/19437595?OptionName=ExtraData" TargetMode="External"/><Relationship Id="rId21" Type="http://schemas.openxmlformats.org/officeDocument/2006/relationships/hyperlink" Target="https://opi.dfo.kz/p/ru/DfoObjects/objects/teaser-view/26030?OptionName=ExtraData" TargetMode="External"/><Relationship Id="rId34" Type="http://schemas.openxmlformats.org/officeDocument/2006/relationships/hyperlink" Target="https://opi.dfo.kz/p/ru/DfoObjects/objects/teaser-view/19001155?OptionName=ExtraData" TargetMode="External"/><Relationship Id="rId42" Type="http://schemas.openxmlformats.org/officeDocument/2006/relationships/hyperlink" Target="https://opi.dfo.kz/p/ru/DfoObjects/objects/teaser-view/14223121?RevisionId=0&amp;ReportNodeId=2147483645&amp;PluginId=3edf0aba2bfd408b94e0392269ca7b14&amp;ReportId=60926285" TargetMode="External"/><Relationship Id="rId47" Type="http://schemas.openxmlformats.org/officeDocument/2006/relationships/hyperlink" Target="https://opi.dfo.kz/p/ru/DfoObjects/objects/teaser-view/18778608?OptionName=ExtraData" TargetMode="External"/><Relationship Id="rId50" Type="http://schemas.openxmlformats.org/officeDocument/2006/relationships/hyperlink" Target="https://opi.dfo.kz/p/ru/DfoObjects/objects/teaser-view/29860?OptionName=ExtraData" TargetMode="External"/><Relationship Id="rId55" Type="http://schemas.openxmlformats.org/officeDocument/2006/relationships/hyperlink" Target="http://www.bogatyr.kz/" TargetMode="External"/><Relationship Id="rId63" Type="http://schemas.openxmlformats.org/officeDocument/2006/relationships/table" Target="../tables/table1.xml"/><Relationship Id="rId7" Type="http://schemas.openxmlformats.org/officeDocument/2006/relationships/hyperlink" Target="https://apno.kz/" TargetMode="External"/><Relationship Id="rId2" Type="http://schemas.openxmlformats.org/officeDocument/2006/relationships/hyperlink" Target="https://www.kazzinc.com/rus" TargetMode="External"/><Relationship Id="rId16" Type="http://schemas.openxmlformats.org/officeDocument/2006/relationships/hyperlink" Target="https://opi.dfo.kz/p/ru/DfoObjects/objects/teaser-view/318157?OptionName=ExtraData" TargetMode="External"/><Relationship Id="rId29" Type="http://schemas.openxmlformats.org/officeDocument/2006/relationships/hyperlink" Target="https://opi.dfo.kz/p/ru/DfoObjects/objects/teaser-view/25964?OptionName=ExtraData" TargetMode="External"/><Relationship Id="rId11" Type="http://schemas.openxmlformats.org/officeDocument/2006/relationships/hyperlink" Target="https://opi.dfo.kz/p/ru/DfoObjects/objects/teaser-view/25987?ElDossierTabId=AuditReports" TargetMode="External"/><Relationship Id="rId24" Type="http://schemas.openxmlformats.org/officeDocument/2006/relationships/hyperlink" Target="https://opi.dfo.kz/p/ru/DfoObjects/objects/teaser-view/25951?ElDossierTabId=AuditReports" TargetMode="External"/><Relationship Id="rId32" Type="http://schemas.openxmlformats.org/officeDocument/2006/relationships/hyperlink" Target="https://opi.dfo.kz/p/ru/DfoObjects/objects/teaser-view/26150?OptionName=ExtraData" TargetMode="External"/><Relationship Id="rId37" Type="http://schemas.openxmlformats.org/officeDocument/2006/relationships/hyperlink" Target="https://opi.dfo.kz/p/ru/DfoObjects/objects/teaser-view/26115?RevisionId=0&amp;ReportNodeId=1&amp;PluginId=9b9be0e602084339b22ed1007a3c219b&amp;ReportId=4539" TargetMode="External"/><Relationship Id="rId40" Type="http://schemas.openxmlformats.org/officeDocument/2006/relationships/hyperlink" Target="https://opi.dfo.kz/p/ru/DfoObjects/objects/teaser-view/30165?OptionName=ExtraData" TargetMode="External"/><Relationship Id="rId45" Type="http://schemas.openxmlformats.org/officeDocument/2006/relationships/hyperlink" Target="https://statsnet.co/companies/kz/37009478" TargetMode="External"/><Relationship Id="rId53" Type="http://schemas.openxmlformats.org/officeDocument/2006/relationships/hyperlink" Target="https://opi.dfo.kz/p/ru/DfoObjects/objects/teaser-view/19235377?OptionName=ExtraData" TargetMode="External"/><Relationship Id="rId58" Type="http://schemas.openxmlformats.org/officeDocument/2006/relationships/hyperlink" Target="https://www.erg.kz/ru/content/otchety-predpriyatiya-v-sostave-erg/ssgpo" TargetMode="External"/><Relationship Id="rId5" Type="http://schemas.openxmlformats.org/officeDocument/2006/relationships/hyperlink" Target="https://www.kazatomprom.kz/ru/page/dochernie_i_zavisimie_kompanii" TargetMode="External"/><Relationship Id="rId61" Type="http://schemas.openxmlformats.org/officeDocument/2006/relationships/hyperlink" Target="https://ar2020.kmg.kz/ru/strategic-report/operating/reserves" TargetMode="External"/><Relationship Id="rId19" Type="http://schemas.openxmlformats.org/officeDocument/2006/relationships/hyperlink" Target="https://opi.dfo.kz/p/ru/DfoObjects/objects/teaser-view/18538091?OptionName=ExtraData" TargetMode="External"/><Relationship Id="rId14" Type="http://schemas.openxmlformats.org/officeDocument/2006/relationships/hyperlink" Target="https://www.spk-baikonur.kz/" TargetMode="External"/><Relationship Id="rId22" Type="http://schemas.openxmlformats.org/officeDocument/2006/relationships/hyperlink" Target="https://opi.dfo.kz/p/ru/DfoObjects/objects/teaser-view/25916?OptionName=ExtraData" TargetMode="External"/><Relationship Id="rId27" Type="http://schemas.openxmlformats.org/officeDocument/2006/relationships/hyperlink" Target="https://opi.dfo.kz/p/ru/DfoObjects/objects/teaser-view/18165644?OptionName=ExtraData" TargetMode="External"/><Relationship Id="rId30" Type="http://schemas.openxmlformats.org/officeDocument/2006/relationships/hyperlink" Target="https://fa-fa.kz/company_info/?bin=130941014271" TargetMode="External"/><Relationship Id="rId35" Type="http://schemas.openxmlformats.org/officeDocument/2006/relationships/hyperlink" Target="https://opi.dfo.kz/p/ru/DfoObjects/objects/teaser-view/18650283?OptionName=ExtraData" TargetMode="External"/><Relationship Id="rId43" Type="http://schemas.openxmlformats.org/officeDocument/2006/relationships/hyperlink" Target="https://opi.dfo.kz/p/ru/DfoObjects/objects/teaser-view/18778551?OptionName=ExtraData" TargetMode="External"/><Relationship Id="rId48" Type="http://schemas.openxmlformats.org/officeDocument/2006/relationships/hyperlink" Target="https://opi.dfo.kz/p/ru/DfoObjects/objects/teaser-view/6401532?OptionName=ExtraData" TargetMode="External"/><Relationship Id="rId56" Type="http://schemas.openxmlformats.org/officeDocument/2006/relationships/hyperlink" Target="https://kase.kz/files/emitters/MMGZ/mmgzp_2021_rus.pdf" TargetMode="External"/><Relationship Id="rId64" Type="http://schemas.openxmlformats.org/officeDocument/2006/relationships/table" Target="../tables/table2.xml"/><Relationship Id="rId8" Type="http://schemas.openxmlformats.org/officeDocument/2006/relationships/hyperlink" Target="https://b2bhint.com/ru/company/kz/f-l-kompanii-sajgak-kazahstan-bv--100941010888" TargetMode="External"/><Relationship Id="rId51" Type="http://schemas.openxmlformats.org/officeDocument/2006/relationships/hyperlink" Target="https://opi.dfo.kz/p/ru/DfoObjects/objects/teaser-view/29977?OptionName=ExtraData" TargetMode="External"/><Relationship Id="rId3" Type="http://schemas.openxmlformats.org/officeDocument/2006/relationships/hyperlink" Target="https://opi.dfo.kz/p/ru/DfoObjects/objects/teaser-view/18323747?OptionName=ExtraData" TargetMode="External"/><Relationship Id="rId12" Type="http://schemas.openxmlformats.org/officeDocument/2006/relationships/hyperlink" Target="https://opi.dfo.kz/p/ru/DfoObjects/objects/teaser-view/25949?OptionName=ExtraData" TargetMode="External"/><Relationship Id="rId17" Type="http://schemas.openxmlformats.org/officeDocument/2006/relationships/hyperlink" Target="https://opi.dfo.kz/p/ru/DfoObjects/objects/teaser-view/14102405?OptionName=ExtraData" TargetMode="External"/><Relationship Id="rId25" Type="http://schemas.openxmlformats.org/officeDocument/2006/relationships/hyperlink" Target="https://opi.dfo.kz/p/ru/DfoObjects/objects/teaser-view/29978?OptionName=ExtraData" TargetMode="External"/><Relationship Id="rId33" Type="http://schemas.openxmlformats.org/officeDocument/2006/relationships/hyperlink" Target="https://opi.dfo.kz/p/ru/DfoObjects/objects/teaser-view/18996416?OptionName=ExtraData" TargetMode="External"/><Relationship Id="rId38" Type="http://schemas.openxmlformats.org/officeDocument/2006/relationships/hyperlink" Target="https://opi.dfo.kz/p/ru/DfoObjects/objects/teaser-view/26115?ElDossierTabId=AuditReports" TargetMode="External"/><Relationship Id="rId46" Type="http://schemas.openxmlformats.org/officeDocument/2006/relationships/hyperlink" Target="https://opi.dfo.kz/p/ru/DfoObjects/objects/teaser-view/26263?ElDossierTabId=AuditReports" TargetMode="External"/><Relationship Id="rId59" Type="http://schemas.openxmlformats.org/officeDocument/2006/relationships/hyperlink" Target="https://www.tengizchevroil.com/ru/home" TargetMode="External"/><Relationship Id="rId20" Type="http://schemas.openxmlformats.org/officeDocument/2006/relationships/hyperlink" Target="https://opi.dfo.kz/p/ru/DfoObjects/objects/teaser-view/29676?ElDossierTabId=AuditReports" TargetMode="External"/><Relationship Id="rId41" Type="http://schemas.openxmlformats.org/officeDocument/2006/relationships/hyperlink" Target="https://opi.dfo.kz/p/ru/DfoObjects/objects/teaser-view/26161?OptionName=ExtraData" TargetMode="External"/><Relationship Id="rId54" Type="http://schemas.openxmlformats.org/officeDocument/2006/relationships/hyperlink" Target="https://opi.dfo.kz/p/ru/DfoObjects/objects/teaser-view/29720?OptionName=ExtraData" TargetMode="External"/><Relationship Id="rId62" Type="http://schemas.openxmlformats.org/officeDocument/2006/relationships/printerSettings" Target="../printerSettings/printerSettings13.bin"/><Relationship Id="rId1" Type="http://schemas.openxmlformats.org/officeDocument/2006/relationships/hyperlink" Target="https://bast-mining.kz/" TargetMode="External"/><Relationship Id="rId6" Type="http://schemas.openxmlformats.org/officeDocument/2006/relationships/hyperlink" Target="http://asiaminingco.asia.kz/" TargetMode="External"/><Relationship Id="rId15" Type="http://schemas.openxmlformats.org/officeDocument/2006/relationships/hyperlink" Target="https://opi.dfo.kz/p/ru/DfoObjects/objects/teaser-view/29895?OptionName=ExtraData" TargetMode="External"/><Relationship Id="rId23" Type="http://schemas.openxmlformats.org/officeDocument/2006/relationships/hyperlink" Target="https://ai-karaaul.kz/index.php/ru/" TargetMode="External"/><Relationship Id="rId28" Type="http://schemas.openxmlformats.org/officeDocument/2006/relationships/hyperlink" Target="https://opi.dfo.kz/p/ru/DfoObjects/objects/teaser-view/19235932?ElDossierTabId=AuditReports" TargetMode="External"/><Relationship Id="rId36" Type="http://schemas.openxmlformats.org/officeDocument/2006/relationships/hyperlink" Target="https://opi.dfo.kz/p/ru/DfoObjects/objects/teaser-view/25935?OptionName=ExtraData" TargetMode="External"/><Relationship Id="rId49" Type="http://schemas.openxmlformats.org/officeDocument/2006/relationships/hyperlink" Target="https://opi.dfo.kz/p/ru/DfoObjects/objects/teaser-view/6401532?ElDossierTabId=AuditReports" TargetMode="External"/><Relationship Id="rId57" Type="http://schemas.openxmlformats.org/officeDocument/2006/relationships/hyperlink" Target="https://kase.kz/files/emitters/GB_KZMS/gb_kzmsp_2020_rus.pdf" TargetMode="External"/><Relationship Id="rId10" Type="http://schemas.openxmlformats.org/officeDocument/2006/relationships/hyperlink" Target="https://opi.dfo.kz/p/ru/DfoObjects/objects/teaser-view/29926?RevisionId=0&amp;ReportNodeId=2147483645&amp;PluginId=3edf0aba2bfd408b94e0392269ca7b14&amp;ReportId=60354699" TargetMode="External"/><Relationship Id="rId31" Type="http://schemas.openxmlformats.org/officeDocument/2006/relationships/hyperlink" Target="https://opi.dfo.kz/p/ru/DfoObjects/objects/teaser-view/18913782?OptionName=ExtraData" TargetMode="External"/><Relationship Id="rId44" Type="http://schemas.openxmlformats.org/officeDocument/2006/relationships/hyperlink" Target="https://opi.dfo.kz/p/ru/DfoObjects/objects/teaser-view/26429?ElDossierTabId=AuditReports" TargetMode="External"/><Relationship Id="rId52" Type="http://schemas.openxmlformats.org/officeDocument/2006/relationships/hyperlink" Target="https://opi.dfo.kz/p/ru/DfoObjects/objects/teaser-view/26020?OptionName=ExtraData" TargetMode="External"/><Relationship Id="rId60" Type="http://schemas.openxmlformats.org/officeDocument/2006/relationships/hyperlink" Target="https://opi.dfo.kz/p/ru/DfoObjects/objects/teaser-view/25920?ElDossierTabId=AuditReports" TargetMode="External"/><Relationship Id="rId65" Type="http://schemas.openxmlformats.org/officeDocument/2006/relationships/table" Target="../tables/table3.xml"/><Relationship Id="rId4" Type="http://schemas.openxmlformats.org/officeDocument/2006/relationships/hyperlink" Target="https://opi.dfo.kz/p/ru/DfoObjects/objects/teaser-view/30015?OptionName=ExtraData" TargetMode="External"/><Relationship Id="rId9" Type="http://schemas.openxmlformats.org/officeDocument/2006/relationships/hyperlink" Target="https://opi.dfo.kz/p/ru/DfoObjects/objects/teaser-view/599370?OptionName=ExtraData" TargetMode="External"/><Relationship Id="rId13" Type="http://schemas.openxmlformats.org/officeDocument/2006/relationships/hyperlink" Target="https://opi.dfo.kz/p/ru/DfoObjects/objects/teaser-view/18323748?ElDossierTabId=AuditReports" TargetMode="External"/><Relationship Id="rId18" Type="http://schemas.openxmlformats.org/officeDocument/2006/relationships/hyperlink" Target="https://opi.dfo.kz/p/ru/DfoObjects/objects/teaser-view/18540243?OptionName=ExtraData" TargetMode="External"/><Relationship Id="rId39" Type="http://schemas.openxmlformats.org/officeDocument/2006/relationships/hyperlink" Target="https://opi.dfo.kz/p/ru/DfoObjects/objects/teaser-view/18523783?OptionName=ExtraData"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imf.org/external/np/sta/gfsm/" TargetMode="External"/><Relationship Id="rId7" Type="http://schemas.openxmlformats.org/officeDocument/2006/relationships/table" Target="../tables/table4.xml"/><Relationship Id="rId2" Type="http://schemas.openxmlformats.org/officeDocument/2006/relationships/hyperlink" Target="https://eiti.org/ru/document/eiti-standard-2019" TargetMode="External"/><Relationship Id="rId1" Type="http://schemas.openxmlformats.org/officeDocument/2006/relationships/hyperlink" Target="https://eiti.org/ru/document/eiti-standard-2019" TargetMode="External"/><Relationship Id="rId6" Type="http://schemas.openxmlformats.org/officeDocument/2006/relationships/drawing" Target="../drawings/drawing2.xml"/><Relationship Id="rId5" Type="http://schemas.openxmlformats.org/officeDocument/2006/relationships/printerSettings" Target="../printerSettings/printerSettings14.bin"/><Relationship Id="rId4" Type="http://schemas.openxmlformats.org/officeDocument/2006/relationships/hyperlink" Target="https://eiti.org/ru/document/eiti-summary-data-template" TargetMode="External"/></Relationships>
</file>

<file path=xl/worksheets/_rels/sheet1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15.bin"/><Relationship Id="rId1" Type="http://schemas.openxmlformats.org/officeDocument/2006/relationships/hyperlink" Target="https://eiti.org/ru/document/eiti-standard-2019" TargetMode="Externa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eiti.org/ru/document/eiti-standard-2019" TargetMode="External"/><Relationship Id="rId2" Type="http://schemas.openxmlformats.org/officeDocument/2006/relationships/hyperlink" Target="https://eiti.org/ru/document/eiti-standard-2019" TargetMode="External"/><Relationship Id="rId1" Type="http://schemas.openxmlformats.org/officeDocument/2006/relationships/hyperlink" Target="https://ru.wikipedia.org/wiki/ISO_4217" TargetMode="Externa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printerSettings" Target="../printerSettings/printerSettings23.bin"/><Relationship Id="rId1" Type="http://schemas.openxmlformats.org/officeDocument/2006/relationships/hyperlink" Target="https://old.stat.gov.kz/edition/publication/month" TargetMode="External"/></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adilet.zan.kz/rus/docs/K1700000120" TargetMode="External"/><Relationship Id="rId1" Type="http://schemas.openxmlformats.org/officeDocument/2006/relationships/hyperlink" Target="https://adilet.zan.kz/rus/docs/K1700000120" TargetMode="External"/><Relationship Id="rId4" Type="http://schemas.openxmlformats.org/officeDocument/2006/relationships/vmlDrawing" Target="../drawings/vmlDrawing22.vml"/></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printerSettings" Target="../printerSettings/printerSettings29.bin"/><Relationship Id="rId1" Type="http://schemas.openxmlformats.org/officeDocument/2006/relationships/hyperlink" Target="https://unstats.un.org/unsd/nationalaccount/sna2008.as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gov.kz/memleket/entities/energo/about?lang=ru" TargetMode="External"/><Relationship Id="rId7" Type="http://schemas.openxmlformats.org/officeDocument/2006/relationships/vmlDrawing" Target="../drawings/vmlDrawing3.vml"/><Relationship Id="rId2" Type="http://schemas.openxmlformats.org/officeDocument/2006/relationships/hyperlink" Target="https://www.gov.kz/memleket/entities/mps/" TargetMode="External"/><Relationship Id="rId1" Type="http://schemas.openxmlformats.org/officeDocument/2006/relationships/hyperlink" Target="https://www.gov.kz/memleket/entities/mps/" TargetMode="External"/><Relationship Id="rId6" Type="http://schemas.openxmlformats.org/officeDocument/2006/relationships/printerSettings" Target="../printerSettings/printerSettings3.bin"/><Relationship Id="rId5" Type="http://schemas.openxmlformats.org/officeDocument/2006/relationships/hyperlink" Target="https://adilet.zan.kz/rus/docs/Z1700000121" TargetMode="External"/><Relationship Id="rId4" Type="http://schemas.openxmlformats.org/officeDocument/2006/relationships/hyperlink" Target="https://adilet.zan.kz/rus/docs/K1700000125" TargetMode="External"/></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adilet.zan.kz/rus/docs/V1800017001"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6.bin"/><Relationship Id="rId1" Type="http://schemas.openxmlformats.org/officeDocument/2006/relationships/hyperlink" Target="https://adilet.zan.kz/rus/docs/K1700000125"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8.bin"/><Relationship Id="rId1" Type="http://schemas.openxmlformats.org/officeDocument/2006/relationships/hyperlink" Target="https://sk.kz/investors/AR-2023_SC/download/Samruk-Kazyna_AR-2022_RU.pdf"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G46"/>
  <sheetViews>
    <sheetView showGridLines="0" zoomScale="70" zoomScaleNormal="70" workbookViewId="0">
      <selection activeCell="G4" sqref="G4"/>
    </sheetView>
  </sheetViews>
  <sheetFormatPr defaultColWidth="4" defaultRowHeight="24" customHeight="1" x14ac:dyDescent="0.3"/>
  <cols>
    <col min="1" max="1" width="4" style="6"/>
    <col min="2" max="2" width="4" style="6" hidden="1" customWidth="1"/>
    <col min="3" max="3" width="76.5" style="6" customWidth="1"/>
    <col min="4" max="4" width="2.796875" style="6" customWidth="1"/>
    <col min="5" max="5" width="74.5" style="6" customWidth="1"/>
    <col min="6" max="6" width="2.796875" style="6" customWidth="1"/>
    <col min="7" max="7" width="50.5" style="6" customWidth="1"/>
    <col min="8" max="16384" width="4" style="6"/>
  </cols>
  <sheetData>
    <row r="1" spans="3:7" ht="15.75" customHeight="1" x14ac:dyDescent="0.3">
      <c r="C1" s="223"/>
    </row>
    <row r="2" spans="3:7" ht="15" x14ac:dyDescent="0.3"/>
    <row r="3" spans="3:7" ht="15" x14ac:dyDescent="0.3">
      <c r="E3" s="122"/>
      <c r="G3" s="122"/>
    </row>
    <row r="4" spans="3:7" ht="15" x14ac:dyDescent="0.3">
      <c r="E4" s="122" t="s">
        <v>0</v>
      </c>
      <c r="G4" s="219" t="s">
        <v>548</v>
      </c>
    </row>
    <row r="5" spans="3:7" ht="15" x14ac:dyDescent="0.3">
      <c r="E5" s="122" t="s">
        <v>2</v>
      </c>
      <c r="G5" s="219" t="s">
        <v>1</v>
      </c>
    </row>
    <row r="6" spans="3:7" ht="3.75" customHeight="1" x14ac:dyDescent="0.3"/>
    <row r="7" spans="3:7" ht="3.75" customHeight="1" x14ac:dyDescent="0.3"/>
    <row r="8" spans="3:7" ht="15" x14ac:dyDescent="0.3"/>
    <row r="9" spans="3:7" ht="15" x14ac:dyDescent="0.3">
      <c r="C9" s="261"/>
      <c r="D9" s="262"/>
      <c r="E9" s="262"/>
      <c r="F9" s="263"/>
      <c r="G9" s="263"/>
    </row>
    <row r="10" spans="3:7" x14ac:dyDescent="0.3">
      <c r="C10" s="264" t="s">
        <v>3</v>
      </c>
      <c r="D10" s="265"/>
      <c r="E10" s="265"/>
      <c r="F10" s="263"/>
      <c r="G10" s="263"/>
    </row>
    <row r="11" spans="3:7" ht="15" x14ac:dyDescent="0.3">
      <c r="C11" s="300" t="s">
        <v>540</v>
      </c>
      <c r="D11" s="266"/>
      <c r="E11" s="266"/>
      <c r="F11" s="263"/>
      <c r="G11" s="263"/>
    </row>
    <row r="12" spans="3:7" ht="15" x14ac:dyDescent="0.3">
      <c r="C12" s="261"/>
      <c r="D12" s="262"/>
      <c r="E12" s="262"/>
      <c r="F12" s="263"/>
      <c r="G12" s="263"/>
    </row>
    <row r="13" spans="3:7" ht="15" x14ac:dyDescent="0.3">
      <c r="C13" s="267" t="s">
        <v>4</v>
      </c>
      <c r="D13" s="262"/>
      <c r="E13" s="262"/>
      <c r="F13" s="263"/>
      <c r="G13" s="263"/>
    </row>
    <row r="14" spans="3:7" ht="15" x14ac:dyDescent="0.3">
      <c r="C14" s="361"/>
      <c r="D14" s="361"/>
      <c r="E14" s="361"/>
      <c r="F14" s="263"/>
      <c r="G14" s="263"/>
    </row>
    <row r="15" spans="3:7" ht="15" x14ac:dyDescent="0.3">
      <c r="C15" s="274"/>
      <c r="D15" s="274"/>
      <c r="E15" s="274"/>
      <c r="F15" s="263"/>
      <c r="G15" s="263"/>
    </row>
    <row r="16" spans="3:7" ht="15" x14ac:dyDescent="0.3">
      <c r="C16" s="268" t="s">
        <v>5</v>
      </c>
      <c r="D16" s="269"/>
      <c r="E16" s="269"/>
      <c r="F16" s="263"/>
      <c r="G16" s="263"/>
    </row>
    <row r="17" spans="3:7" ht="15" x14ac:dyDescent="0.3">
      <c r="C17" s="270" t="s">
        <v>6</v>
      </c>
      <c r="D17" s="269"/>
      <c r="E17" s="269"/>
      <c r="F17" s="263"/>
      <c r="G17" s="263"/>
    </row>
    <row r="18" spans="3:7" ht="22.05" customHeight="1" x14ac:dyDescent="0.3">
      <c r="C18" s="270" t="s">
        <v>7</v>
      </c>
      <c r="D18" s="269"/>
      <c r="E18" s="269"/>
      <c r="F18" s="263"/>
      <c r="G18" s="263"/>
    </row>
    <row r="19" spans="3:7" ht="54" customHeight="1" x14ac:dyDescent="0.3">
      <c r="C19" s="362" t="s">
        <v>8</v>
      </c>
      <c r="D19" s="362"/>
      <c r="E19" s="362"/>
      <c r="F19" s="263"/>
      <c r="G19" s="263"/>
    </row>
    <row r="20" spans="3:7" ht="32.25" customHeight="1" x14ac:dyDescent="0.3">
      <c r="C20" s="362" t="s">
        <v>9</v>
      </c>
      <c r="D20" s="362"/>
      <c r="E20" s="362"/>
      <c r="F20" s="263"/>
      <c r="G20" s="263"/>
    </row>
    <row r="21" spans="3:7" ht="15" x14ac:dyDescent="0.3">
      <c r="C21" s="269"/>
      <c r="D21" s="269"/>
      <c r="E21" s="269"/>
      <c r="F21" s="263"/>
      <c r="G21" s="263"/>
    </row>
    <row r="22" spans="3:7" ht="15" x14ac:dyDescent="0.3">
      <c r="C22" s="268" t="s">
        <v>10</v>
      </c>
      <c r="D22" s="270"/>
      <c r="E22" s="270"/>
      <c r="F22" s="263"/>
      <c r="G22" s="263"/>
    </row>
    <row r="23" spans="3:7" ht="15" x14ac:dyDescent="0.3">
      <c r="C23" s="271"/>
      <c r="D23" s="271"/>
      <c r="E23" s="271"/>
      <c r="F23" s="263"/>
      <c r="G23" s="263"/>
    </row>
    <row r="24" spans="3:7" ht="21" customHeight="1" x14ac:dyDescent="0.3">
      <c r="C24" s="362" t="s">
        <v>11</v>
      </c>
      <c r="D24" s="362"/>
      <c r="E24" s="362"/>
      <c r="F24" s="362"/>
      <c r="G24" s="362"/>
    </row>
    <row r="25" spans="3:7" s="154" customFormat="1" ht="15" x14ac:dyDescent="0.35">
      <c r="C25" s="224"/>
      <c r="D25" s="224"/>
      <c r="E25" s="225"/>
    </row>
    <row r="26" spans="3:7" ht="30" x14ac:dyDescent="0.3">
      <c r="C26" s="153" t="s">
        <v>12</v>
      </c>
      <c r="E26" s="226" t="s">
        <v>13</v>
      </c>
      <c r="G26" s="156" t="s">
        <v>14</v>
      </c>
    </row>
    <row r="27" spans="3:7" s="154" customFormat="1" ht="15" x14ac:dyDescent="0.3">
      <c r="C27" s="227"/>
      <c r="E27" s="227"/>
      <c r="G27" s="227"/>
    </row>
    <row r="28" spans="3:7" ht="15" x14ac:dyDescent="0.35">
      <c r="C28" s="221" t="s">
        <v>15</v>
      </c>
      <c r="D28" s="222"/>
      <c r="E28" s="228"/>
      <c r="F28" s="220"/>
      <c r="G28" s="220"/>
    </row>
    <row r="29" spans="3:7" ht="15" x14ac:dyDescent="0.35">
      <c r="C29" s="284"/>
      <c r="D29" s="284"/>
      <c r="E29" s="229"/>
    </row>
    <row r="30" spans="3:7" ht="15" x14ac:dyDescent="0.3"/>
    <row r="31" spans="3:7" ht="15.75" customHeight="1" x14ac:dyDescent="0.3">
      <c r="C31" s="230" t="s">
        <v>16</v>
      </c>
      <c r="D31" s="231"/>
      <c r="E31" s="232" t="s">
        <v>17</v>
      </c>
      <c r="F31" s="233"/>
      <c r="G31" s="272" t="s">
        <v>18</v>
      </c>
    </row>
    <row r="32" spans="3:7" ht="56.25" customHeight="1" x14ac:dyDescent="0.3">
      <c r="C32" s="234" t="s">
        <v>19</v>
      </c>
      <c r="D32" s="231"/>
      <c r="E32" s="235" t="s">
        <v>20</v>
      </c>
      <c r="F32" s="236"/>
      <c r="G32" s="237" t="s">
        <v>21</v>
      </c>
    </row>
    <row r="33" spans="2:7" ht="82.95" customHeight="1" x14ac:dyDescent="0.3">
      <c r="C33" s="234" t="s">
        <v>22</v>
      </c>
      <c r="D33" s="231"/>
      <c r="E33" s="238" t="s">
        <v>23</v>
      </c>
      <c r="F33" s="236"/>
      <c r="G33" s="237" t="s">
        <v>24</v>
      </c>
    </row>
    <row r="34" spans="2:7" ht="34.5" customHeight="1" x14ac:dyDescent="0.3">
      <c r="C34" s="234" t="s">
        <v>25</v>
      </c>
      <c r="D34" s="231"/>
      <c r="E34" s="235" t="s">
        <v>26</v>
      </c>
      <c r="F34" s="236"/>
      <c r="G34" s="237"/>
    </row>
    <row r="35" spans="2:7" ht="63.45" customHeight="1" x14ac:dyDescent="0.3">
      <c r="C35" s="239" t="s">
        <v>27</v>
      </c>
      <c r="D35" s="231"/>
      <c r="E35" s="240" t="s">
        <v>28</v>
      </c>
      <c r="F35" s="241"/>
      <c r="G35" s="242"/>
    </row>
    <row r="36" spans="2:7" ht="12" customHeight="1" x14ac:dyDescent="0.3"/>
    <row r="37" spans="2:7" ht="15" x14ac:dyDescent="0.3">
      <c r="C37" s="284"/>
      <c r="D37" s="284"/>
      <c r="E37" s="284"/>
      <c r="F37" s="284"/>
    </row>
    <row r="38" spans="2:7" ht="15" x14ac:dyDescent="0.3">
      <c r="C38" s="276" t="s">
        <v>29</v>
      </c>
      <c r="D38" s="243"/>
      <c r="E38" s="244"/>
      <c r="F38" s="243"/>
      <c r="G38" s="243"/>
    </row>
    <row r="39" spans="2:7" ht="15" x14ac:dyDescent="0.3">
      <c r="C39" s="360" t="s">
        <v>30</v>
      </c>
      <c r="D39" s="360"/>
      <c r="E39" s="360"/>
      <c r="F39" s="360"/>
      <c r="G39" s="360"/>
    </row>
    <row r="40" spans="2:7" ht="15" x14ac:dyDescent="0.3">
      <c r="B40" s="109" t="s">
        <v>31</v>
      </c>
      <c r="C40" s="277" t="s">
        <v>32</v>
      </c>
      <c r="D40" s="109"/>
      <c r="E40" s="190"/>
      <c r="F40" s="109"/>
      <c r="G40" s="192"/>
    </row>
    <row r="41" spans="2:7" ht="15" x14ac:dyDescent="0.3"/>
    <row r="42" spans="2:7" ht="15" x14ac:dyDescent="0.3"/>
    <row r="43" spans="2:7" ht="15" x14ac:dyDescent="0.3"/>
    <row r="44" spans="2:7" ht="15" x14ac:dyDescent="0.3"/>
    <row r="45" spans="2:7" ht="15" x14ac:dyDescent="0.3"/>
    <row r="46" spans="2:7" ht="15" x14ac:dyDescent="0.3"/>
  </sheetData>
  <mergeCells count="5">
    <mergeCell ref="C39:G39"/>
    <mergeCell ref="C14:E14"/>
    <mergeCell ref="C19:E19"/>
    <mergeCell ref="C20:E20"/>
    <mergeCell ref="C24:G24"/>
  </mergeCells>
  <pageMargins left="0.7" right="0.7" top="0.75" bottom="0.75" header="0.3" footer="0.3"/>
  <pageSetup paperSize="9" orientation="portrait" r:id="rId1"/>
  <headerFooter>
    <oddHeader>&amp;C&amp;"Calibri (Body),Regular"&amp;48&amp;K00-028&amp;G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U25"/>
  <sheetViews>
    <sheetView topLeftCell="A14" zoomScale="68" zoomScaleNormal="68" workbookViewId="0">
      <selection activeCell="J10" sqref="J10:J25"/>
    </sheetView>
  </sheetViews>
  <sheetFormatPr defaultColWidth="10.69921875" defaultRowHeight="15.6" x14ac:dyDescent="0.3"/>
  <cols>
    <col min="1" max="1" width="20" customWidth="1"/>
    <col min="2" max="2" width="29.796875" customWidth="1"/>
    <col min="3" max="3" width="3.19921875" customWidth="1"/>
    <col min="4" max="4" width="38.69921875" customWidth="1"/>
    <col min="5" max="5" width="3.19921875" customWidth="1"/>
    <col min="6" max="6" width="29.5" customWidth="1"/>
    <col min="7" max="7" width="3.19921875" customWidth="1"/>
    <col min="8" max="8" width="29.5" customWidth="1"/>
    <col min="9" max="9" width="3.19921875" customWidth="1"/>
    <col min="10" max="10" width="39.69921875" customWidth="1"/>
    <col min="11" max="11" width="3.19921875" customWidth="1"/>
    <col min="12" max="12" width="38.69921875" style="301" customWidth="1"/>
    <col min="13" max="13" width="3.19921875" customWidth="1"/>
    <col min="14" max="14" width="39.69921875" customWidth="1"/>
    <col min="15" max="15" width="3.19921875" customWidth="1"/>
    <col min="16" max="16" width="39.69921875" customWidth="1"/>
    <col min="17" max="17" width="3.19921875" customWidth="1"/>
    <col min="18" max="18" width="39.69921875" customWidth="1"/>
    <col min="19" max="19" width="3.19921875" customWidth="1"/>
    <col min="20" max="20" width="39.69921875" customWidth="1"/>
    <col min="21" max="21" width="3.19921875" customWidth="1"/>
  </cols>
  <sheetData>
    <row r="1" spans="1:21" ht="25.8" x14ac:dyDescent="0.5">
      <c r="A1" s="2" t="s">
        <v>200</v>
      </c>
    </row>
    <row r="3" spans="1:21" s="36" customFormat="1" ht="150" x14ac:dyDescent="0.3">
      <c r="A3" s="37" t="s">
        <v>201</v>
      </c>
      <c r="B3" s="38" t="s">
        <v>202</v>
      </c>
      <c r="C3" s="39"/>
      <c r="D3" s="12" t="s">
        <v>100</v>
      </c>
      <c r="E3" s="39"/>
      <c r="F3" s="40"/>
      <c r="G3" s="39"/>
      <c r="H3" s="40"/>
      <c r="I3" s="39"/>
      <c r="J3" s="8"/>
      <c r="L3" s="8"/>
      <c r="N3" s="42"/>
      <c r="P3" s="42"/>
      <c r="R3" s="42"/>
      <c r="T3" s="42"/>
    </row>
    <row r="4" spans="1:21" s="3" customFormat="1" ht="18.600000000000001" x14ac:dyDescent="0.3">
      <c r="B4" s="4"/>
      <c r="D4" s="4"/>
      <c r="F4" s="4"/>
      <c r="H4" s="4"/>
      <c r="J4" s="5"/>
      <c r="L4" s="312"/>
      <c r="N4" s="5"/>
    </row>
    <row r="5" spans="1:21" s="3" customFormat="1" ht="130.19999999999999" x14ac:dyDescent="0.3">
      <c r="B5" s="4" t="s">
        <v>101</v>
      </c>
      <c r="D5" s="99" t="s">
        <v>102</v>
      </c>
      <c r="E5" s="54"/>
      <c r="F5" s="99" t="s">
        <v>103</v>
      </c>
      <c r="G5" s="54"/>
      <c r="H5" s="99" t="s">
        <v>104</v>
      </c>
      <c r="I5" s="62"/>
      <c r="J5" s="55" t="s">
        <v>105</v>
      </c>
      <c r="K5" s="34"/>
      <c r="L5" s="314" t="s">
        <v>106</v>
      </c>
      <c r="M5" s="34"/>
      <c r="N5" s="35" t="s">
        <v>125</v>
      </c>
      <c r="O5" s="34"/>
      <c r="P5" s="35" t="s">
        <v>108</v>
      </c>
      <c r="Q5" s="34"/>
      <c r="R5" s="35" t="s">
        <v>109</v>
      </c>
      <c r="S5" s="34"/>
      <c r="T5" s="35" t="s">
        <v>110</v>
      </c>
      <c r="U5" s="34"/>
    </row>
    <row r="6" spans="1:21" s="3" customFormat="1" ht="18.600000000000001" x14ac:dyDescent="0.3">
      <c r="B6" s="4"/>
      <c r="D6" s="4"/>
      <c r="F6" s="4"/>
      <c r="H6" s="4"/>
      <c r="J6" s="5"/>
      <c r="L6" s="312"/>
      <c r="N6" s="5"/>
      <c r="P6" s="5"/>
      <c r="R6" s="5"/>
      <c r="T6" s="5"/>
    </row>
    <row r="7" spans="1:21" s="36" customFormat="1" ht="30" x14ac:dyDescent="0.3">
      <c r="A7" s="50" t="s">
        <v>126</v>
      </c>
      <c r="B7" s="273" t="s">
        <v>203</v>
      </c>
      <c r="D7" s="7" t="s">
        <v>64</v>
      </c>
      <c r="F7" s="51"/>
      <c r="H7" s="51"/>
      <c r="J7" s="52"/>
      <c r="L7" s="8"/>
    </row>
    <row r="8" spans="1:21" s="3" customFormat="1" ht="18.600000000000001" x14ac:dyDescent="0.3">
      <c r="B8" s="4"/>
      <c r="D8" s="4"/>
      <c r="F8" s="4"/>
      <c r="H8" s="4"/>
      <c r="J8" s="5"/>
      <c r="L8" s="312"/>
      <c r="N8" s="5"/>
      <c r="P8" s="5"/>
      <c r="R8" s="5"/>
      <c r="T8" s="5"/>
    </row>
    <row r="9" spans="1:21" s="6" customFormat="1" ht="52.95" customHeight="1" x14ac:dyDescent="0.3">
      <c r="A9" s="16"/>
      <c r="B9" s="31" t="s">
        <v>204</v>
      </c>
      <c r="C9" s="9"/>
      <c r="D9" s="21"/>
      <c r="E9" s="9"/>
      <c r="F9" s="21"/>
      <c r="G9" s="23"/>
      <c r="H9" s="21"/>
      <c r="I9" s="23"/>
      <c r="J9" s="41"/>
      <c r="K9" s="24"/>
      <c r="L9" s="313"/>
      <c r="M9" s="24"/>
      <c r="N9" s="41"/>
      <c r="O9" s="24"/>
      <c r="P9" s="41"/>
      <c r="Q9" s="24"/>
      <c r="R9" s="41"/>
      <c r="S9" s="24"/>
      <c r="T9" s="41"/>
      <c r="U9" s="24"/>
    </row>
    <row r="10" spans="1:21" s="6" customFormat="1" ht="52.95" customHeight="1" x14ac:dyDescent="0.3">
      <c r="A10" s="17"/>
      <c r="B10" s="27" t="s">
        <v>205</v>
      </c>
      <c r="C10" s="11"/>
      <c r="D10" s="12" t="s">
        <v>114</v>
      </c>
      <c r="E10" s="11"/>
      <c r="F10" s="332" t="s">
        <v>627</v>
      </c>
      <c r="G10" s="25"/>
      <c r="H10" s="106" t="s">
        <v>622</v>
      </c>
      <c r="I10" s="25"/>
      <c r="J10" s="399" t="s">
        <v>626</v>
      </c>
      <c r="K10" s="3" t="s">
        <v>621</v>
      </c>
      <c r="L10" s="8"/>
      <c r="M10" s="3"/>
      <c r="N10" s="42"/>
      <c r="O10" s="3"/>
      <c r="P10" s="42"/>
      <c r="Q10" s="3"/>
      <c r="R10" s="42"/>
      <c r="S10" s="3"/>
      <c r="T10" s="42"/>
      <c r="U10" s="3"/>
    </row>
    <row r="11" spans="1:21" s="6" customFormat="1" ht="52.95" customHeight="1" x14ac:dyDescent="0.3">
      <c r="A11" s="17"/>
      <c r="B11" s="27" t="s">
        <v>206</v>
      </c>
      <c r="C11" s="11"/>
      <c r="D11" s="12" t="s">
        <v>562</v>
      </c>
      <c r="E11" s="11"/>
      <c r="F11" s="106" t="s">
        <v>614</v>
      </c>
      <c r="G11" s="25"/>
      <c r="H11" s="106" t="s">
        <v>623</v>
      </c>
      <c r="I11" s="25"/>
      <c r="J11" s="397"/>
      <c r="K11" s="36"/>
      <c r="L11" s="8"/>
      <c r="M11" s="36"/>
      <c r="N11" s="42"/>
      <c r="O11" s="36"/>
      <c r="P11" s="42"/>
      <c r="Q11" s="36"/>
      <c r="R11" s="42"/>
      <c r="S11" s="36"/>
      <c r="T11" s="42"/>
      <c r="U11" s="36"/>
    </row>
    <row r="12" spans="1:21" s="6" customFormat="1" ht="52.95" customHeight="1" x14ac:dyDescent="0.3">
      <c r="A12" s="17" t="s">
        <v>611</v>
      </c>
      <c r="B12" s="29" t="s">
        <v>207</v>
      </c>
      <c r="C12" s="11"/>
      <c r="D12" s="12">
        <v>85875</v>
      </c>
      <c r="E12" s="11"/>
      <c r="F12" s="12" t="s">
        <v>612</v>
      </c>
      <c r="G12"/>
      <c r="H12" s="106" t="s">
        <v>714</v>
      </c>
      <c r="I12"/>
      <c r="J12" s="397"/>
      <c r="K12" s="3"/>
      <c r="L12" s="8"/>
      <c r="M12" s="3"/>
      <c r="N12" s="42"/>
      <c r="O12" s="3"/>
      <c r="P12" s="42"/>
      <c r="Q12" s="3"/>
      <c r="R12" s="42"/>
      <c r="S12" s="3"/>
      <c r="T12" s="42"/>
      <c r="U12" s="3"/>
    </row>
    <row r="13" spans="1:21" s="6" customFormat="1" ht="52.95" customHeight="1" x14ac:dyDescent="0.3">
      <c r="A13" s="17"/>
      <c r="B13" s="29" t="str">
        <f>LEFT(B12,SEARCH(",",B12))&amp;" стоимость"</f>
        <v>Сырая нефть (2709), стоимость</v>
      </c>
      <c r="C13" s="11"/>
      <c r="D13" s="12">
        <v>17448</v>
      </c>
      <c r="E13" s="11"/>
      <c r="F13" s="12" t="s">
        <v>613</v>
      </c>
      <c r="G13"/>
      <c r="H13" s="106" t="s">
        <v>115</v>
      </c>
      <c r="I13"/>
      <c r="J13" s="397"/>
      <c r="K13" s="24"/>
      <c r="L13" s="8"/>
      <c r="M13" s="24"/>
      <c r="N13" s="42"/>
      <c r="O13" s="24"/>
      <c r="P13" s="42"/>
      <c r="Q13" s="24"/>
      <c r="R13" s="42"/>
      <c r="S13" s="24"/>
      <c r="T13" s="42"/>
      <c r="U13" s="24"/>
    </row>
    <row r="14" spans="1:21" s="6" customFormat="1" ht="52.95" customHeight="1" x14ac:dyDescent="0.3">
      <c r="A14" s="17"/>
      <c r="B14" s="29" t="s">
        <v>210</v>
      </c>
      <c r="C14" s="11"/>
      <c r="D14" s="12">
        <v>54</v>
      </c>
      <c r="E14" s="11"/>
      <c r="F14" s="12" t="s">
        <v>616</v>
      </c>
      <c r="G14"/>
      <c r="H14" s="106" t="s">
        <v>615</v>
      </c>
      <c r="I14"/>
      <c r="J14" s="397"/>
      <c r="K14" s="24"/>
      <c r="L14" s="8"/>
      <c r="M14" s="24"/>
      <c r="N14" s="42"/>
      <c r="O14" s="24"/>
      <c r="P14" s="42"/>
      <c r="Q14" s="24"/>
      <c r="R14" s="42"/>
      <c r="S14" s="24"/>
      <c r="T14" s="42"/>
      <c r="U14" s="24"/>
    </row>
    <row r="15" spans="1:21" s="6" customFormat="1" ht="52.95" customHeight="1" x14ac:dyDescent="0.3">
      <c r="A15" s="17"/>
      <c r="B15" s="29" t="str">
        <f>LEFT(B14,SEARCH(",",B14))&amp;" стоимость"</f>
        <v>Природный газ (2711), стоимость</v>
      </c>
      <c r="C15" s="11"/>
      <c r="D15" s="12">
        <v>287</v>
      </c>
      <c r="E15" s="11"/>
      <c r="F15" s="12" t="s">
        <v>613</v>
      </c>
      <c r="G15"/>
      <c r="H15" s="106" t="s">
        <v>115</v>
      </c>
      <c r="I15"/>
      <c r="J15" s="397"/>
      <c r="K15" s="24"/>
      <c r="L15" s="8"/>
      <c r="M15" s="24"/>
      <c r="N15" s="42"/>
      <c r="O15" s="24"/>
      <c r="P15" s="42"/>
      <c r="Q15" s="24"/>
      <c r="R15" s="42"/>
      <c r="S15" s="24"/>
      <c r="T15" s="42"/>
      <c r="U15" s="24"/>
    </row>
    <row r="16" spans="1:21" s="6" customFormat="1" ht="52.95" customHeight="1" x14ac:dyDescent="0.3">
      <c r="A16" s="17"/>
      <c r="B16" s="29" t="s">
        <v>618</v>
      </c>
      <c r="C16" s="11"/>
      <c r="D16" s="12">
        <v>32563</v>
      </c>
      <c r="E16" s="11"/>
      <c r="F16" s="12" t="s">
        <v>617</v>
      </c>
      <c r="G16"/>
      <c r="H16" s="106" t="s">
        <v>615</v>
      </c>
      <c r="I16"/>
      <c r="J16" s="397"/>
      <c r="K16"/>
      <c r="L16" s="8"/>
      <c r="M16"/>
      <c r="N16" s="42"/>
      <c r="O16"/>
      <c r="P16" s="42"/>
      <c r="Q16"/>
      <c r="R16" s="42"/>
      <c r="S16"/>
      <c r="T16" s="42"/>
      <c r="U16"/>
    </row>
    <row r="17" spans="1:21" s="6" customFormat="1" ht="52.95" customHeight="1" x14ac:dyDescent="0.3">
      <c r="A17" s="17"/>
      <c r="B17" s="29" t="str">
        <f>LEFT(B16,SEARCH(",",B16))&amp;" стоимость"</f>
        <v>Золото (7108), стоимость</v>
      </c>
      <c r="C17" s="11"/>
      <c r="D17" s="12" t="s">
        <v>81</v>
      </c>
      <c r="E17" s="11"/>
      <c r="F17" s="12" t="s">
        <v>209</v>
      </c>
      <c r="G17"/>
      <c r="H17" s="106" t="s">
        <v>115</v>
      </c>
      <c r="I17"/>
      <c r="J17" s="397"/>
      <c r="K17"/>
      <c r="L17" s="8"/>
      <c r="M17"/>
      <c r="N17" s="42"/>
      <c r="O17"/>
      <c r="P17" s="42"/>
      <c r="Q17"/>
      <c r="R17" s="42"/>
      <c r="S17"/>
      <c r="T17" s="42"/>
      <c r="U17"/>
    </row>
    <row r="18" spans="1:21" s="6" customFormat="1" ht="52.95" customHeight="1" x14ac:dyDescent="0.3">
      <c r="A18" s="17"/>
      <c r="B18" s="29" t="s">
        <v>213</v>
      </c>
      <c r="C18" s="11"/>
      <c r="D18" s="12" t="s">
        <v>81</v>
      </c>
      <c r="E18" s="11"/>
      <c r="F18" s="12" t="s">
        <v>212</v>
      </c>
      <c r="G18"/>
      <c r="H18" s="106" t="s">
        <v>115</v>
      </c>
      <c r="I18"/>
      <c r="J18" s="397"/>
      <c r="K18"/>
      <c r="L18" s="8"/>
      <c r="M18"/>
      <c r="N18" s="42"/>
      <c r="O18"/>
      <c r="P18" s="42"/>
      <c r="Q18"/>
      <c r="R18" s="42"/>
      <c r="S18"/>
      <c r="T18" s="42"/>
      <c r="U18"/>
    </row>
    <row r="19" spans="1:21" s="6" customFormat="1" ht="52.95" customHeight="1" x14ac:dyDescent="0.3">
      <c r="A19" s="17"/>
      <c r="B19" s="29" t="str">
        <f>LEFT(B18,SEARCH(",",B18))&amp;" стоимость"</f>
        <v>Серебро (7106), стоимость</v>
      </c>
      <c r="C19" s="11"/>
      <c r="D19" s="12" t="s">
        <v>81</v>
      </c>
      <c r="E19" s="11"/>
      <c r="F19" s="12" t="s">
        <v>209</v>
      </c>
      <c r="G19"/>
      <c r="H19" s="106" t="s">
        <v>115</v>
      </c>
      <c r="I19"/>
      <c r="J19" s="397"/>
      <c r="K19"/>
      <c r="L19" s="8"/>
      <c r="M19"/>
      <c r="N19" s="42"/>
      <c r="O19"/>
      <c r="P19" s="42"/>
      <c r="Q19"/>
      <c r="R19" s="42"/>
      <c r="S19"/>
      <c r="T19" s="42"/>
      <c r="U19"/>
    </row>
    <row r="20" spans="1:21" s="6" customFormat="1" ht="52.95" customHeight="1" x14ac:dyDescent="0.3">
      <c r="A20" s="17"/>
      <c r="B20" s="29" t="s">
        <v>214</v>
      </c>
      <c r="C20" s="11"/>
      <c r="D20" s="12">
        <v>111390</v>
      </c>
      <c r="E20" s="11"/>
      <c r="F20" s="12" t="s">
        <v>617</v>
      </c>
      <c r="G20"/>
      <c r="H20" s="106" t="s">
        <v>713</v>
      </c>
      <c r="I20"/>
      <c r="J20" s="397"/>
      <c r="K20"/>
      <c r="L20" s="8"/>
      <c r="M20"/>
      <c r="N20" s="42"/>
      <c r="O20"/>
      <c r="P20" s="42"/>
      <c r="Q20"/>
      <c r="R20" s="42"/>
      <c r="S20"/>
      <c r="T20" s="42"/>
      <c r="U20"/>
    </row>
    <row r="21" spans="1:21" s="6" customFormat="1" ht="52.95" customHeight="1" x14ac:dyDescent="0.3">
      <c r="A21" s="17"/>
      <c r="B21" s="29" t="str">
        <f>LEFT(B20,SEARCH(",",B20))&amp;" стоимрсть"</f>
        <v>Уголь (2701), стоимрсть</v>
      </c>
      <c r="C21" s="11"/>
      <c r="D21" s="12">
        <v>574</v>
      </c>
      <c r="E21" s="11"/>
      <c r="F21" s="12" t="s">
        <v>619</v>
      </c>
      <c r="G21"/>
      <c r="H21" s="106" t="s">
        <v>115</v>
      </c>
      <c r="I21"/>
      <c r="J21" s="397"/>
      <c r="K21"/>
      <c r="L21" s="8"/>
      <c r="M21"/>
      <c r="N21" s="42"/>
      <c r="O21"/>
      <c r="P21" s="42"/>
      <c r="Q21"/>
      <c r="R21" s="42"/>
      <c r="S21"/>
      <c r="T21" s="42"/>
      <c r="U21"/>
    </row>
    <row r="22" spans="1:21" s="6" customFormat="1" ht="52.95" customHeight="1" x14ac:dyDescent="0.3">
      <c r="A22" s="17"/>
      <c r="B22" s="29" t="s">
        <v>620</v>
      </c>
      <c r="C22" s="11"/>
      <c r="D22" s="12">
        <v>65289</v>
      </c>
      <c r="E22" s="11"/>
      <c r="F22" s="12" t="s">
        <v>617</v>
      </c>
      <c r="G22"/>
      <c r="H22" s="106" t="s">
        <v>615</v>
      </c>
      <c r="I22"/>
      <c r="J22" s="397"/>
      <c r="K22"/>
      <c r="L22" s="8"/>
      <c r="M22"/>
      <c r="N22" s="42"/>
      <c r="O22"/>
      <c r="P22" s="42"/>
      <c r="Q22"/>
      <c r="R22" s="42"/>
      <c r="S22"/>
      <c r="T22" s="42"/>
      <c r="U22"/>
    </row>
    <row r="23" spans="1:21" s="6" customFormat="1" ht="52.95" customHeight="1" x14ac:dyDescent="0.3">
      <c r="A23" s="17"/>
      <c r="B23" s="29" t="str">
        <f>LEFT(B22,SEARCH(",",B22))&amp;" стоимость"</f>
        <v>Медь (2603), стоимость</v>
      </c>
      <c r="C23" s="11"/>
      <c r="D23" s="12" t="s">
        <v>81</v>
      </c>
      <c r="E23" s="11"/>
      <c r="F23" s="12" t="s">
        <v>209</v>
      </c>
      <c r="G23"/>
      <c r="H23" s="106" t="s">
        <v>115</v>
      </c>
      <c r="I23"/>
      <c r="J23" s="397"/>
      <c r="K23"/>
      <c r="L23" s="8"/>
      <c r="M23"/>
      <c r="N23" s="42"/>
      <c r="O23"/>
      <c r="P23" s="42"/>
      <c r="Q23"/>
      <c r="R23" s="42"/>
      <c r="S23"/>
      <c r="T23" s="42"/>
      <c r="U23"/>
    </row>
    <row r="24" spans="1:21" s="6" customFormat="1" ht="52.95" customHeight="1" x14ac:dyDescent="0.3">
      <c r="A24" s="17"/>
      <c r="B24" s="29" t="s">
        <v>217</v>
      </c>
      <c r="C24" s="11"/>
      <c r="D24" s="12" t="s">
        <v>81</v>
      </c>
      <c r="E24" s="11"/>
      <c r="F24" s="12" t="s">
        <v>215</v>
      </c>
      <c r="G24"/>
      <c r="H24" s="106" t="s">
        <v>115</v>
      </c>
      <c r="I24"/>
      <c r="J24" s="397"/>
      <c r="K24"/>
      <c r="L24" s="8"/>
      <c r="M24"/>
      <c r="N24" s="42"/>
      <c r="O24"/>
      <c r="P24" s="42"/>
      <c r="Q24"/>
      <c r="R24" s="42"/>
      <c r="S24"/>
      <c r="T24" s="42"/>
      <c r="U24"/>
    </row>
    <row r="25" spans="1:21" s="6" customFormat="1" ht="52.95" customHeight="1" x14ac:dyDescent="0.3">
      <c r="A25" s="19"/>
      <c r="B25" s="30" t="str">
        <f>LEFT(B24,SEARCH(",",B24))&amp;" стоимость"</f>
        <v>Добавить здесь другие виды сырья, стоимость</v>
      </c>
      <c r="C25" s="14"/>
      <c r="D25" s="15" t="s">
        <v>81</v>
      </c>
      <c r="E25" s="14"/>
      <c r="F25" s="15" t="s">
        <v>209</v>
      </c>
      <c r="G25"/>
      <c r="H25" s="106" t="s">
        <v>115</v>
      </c>
      <c r="I25"/>
      <c r="J25" s="398"/>
      <c r="K25"/>
      <c r="L25" s="8"/>
      <c r="M25"/>
      <c r="N25" s="42"/>
      <c r="O25"/>
      <c r="P25" s="42"/>
      <c r="Q25"/>
      <c r="R25" s="42"/>
      <c r="S25"/>
      <c r="T25" s="42"/>
      <c r="U25"/>
    </row>
  </sheetData>
  <mergeCells count="1">
    <mergeCell ref="J10:J25"/>
  </mergeCells>
  <hyperlinks>
    <hyperlink ref="B9" r:id="rId1" xr:uid="{00000000-0004-0000-0900-000000000000}"/>
    <hyperlink ref="F10" r:id="rId2" xr:uid="{750DE3F3-1E61-4204-A75B-1C98EEC20AB2}"/>
  </hyperlinks>
  <pageMargins left="0.7" right="0.7" top="0.75" bottom="0.75" header="0.3" footer="0.3"/>
  <pageSetup paperSize="8" orientation="landscape" horizontalDpi="1200" verticalDpi="1200" r:id="rId3"/>
  <headerFooter>
    <oddHeader>&amp;C&amp;G</oddHead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U27"/>
  <sheetViews>
    <sheetView topLeftCell="A17" zoomScale="83" zoomScaleNormal="83" workbookViewId="0">
      <selection activeCell="B23" sqref="B23"/>
    </sheetView>
  </sheetViews>
  <sheetFormatPr defaultColWidth="10.69921875" defaultRowHeight="15.6" x14ac:dyDescent="0.3"/>
  <cols>
    <col min="1" max="1" width="19.69921875" customWidth="1"/>
    <col min="2" max="2" width="30.296875" customWidth="1"/>
    <col min="3" max="3" width="4.796875" customWidth="1"/>
    <col min="4" max="4" width="40.69921875" customWidth="1"/>
    <col min="5" max="5" width="4.796875" customWidth="1"/>
    <col min="6" max="6" width="18.19921875" customWidth="1"/>
    <col min="7" max="7" width="3.19921875" customWidth="1"/>
    <col min="8" max="8" width="18.19921875" customWidth="1"/>
    <col min="9" max="9" width="3.19921875" customWidth="1"/>
    <col min="10" max="10" width="39.69921875" customWidth="1"/>
    <col min="11" max="11" width="3.19921875" customWidth="1"/>
    <col min="12" max="12" width="41.19921875" style="301" customWidth="1"/>
    <col min="13" max="13" width="3.19921875" customWidth="1"/>
    <col min="14" max="14" width="39.69921875" customWidth="1"/>
    <col min="15" max="15" width="3.19921875" customWidth="1"/>
    <col min="16" max="16" width="39.69921875" customWidth="1"/>
    <col min="17" max="17" width="3.19921875" customWidth="1"/>
    <col min="18" max="18" width="39.69921875" customWidth="1"/>
    <col min="19" max="19" width="3.19921875" customWidth="1"/>
    <col min="20" max="20" width="39.69921875" customWidth="1"/>
    <col min="21" max="21" width="3.19921875" customWidth="1"/>
  </cols>
  <sheetData>
    <row r="1" spans="1:21" ht="25.8" x14ac:dyDescent="0.5">
      <c r="A1" s="2" t="s">
        <v>218</v>
      </c>
    </row>
    <row r="3" spans="1:21" s="36" customFormat="1" ht="150" x14ac:dyDescent="0.3">
      <c r="A3" s="37" t="s">
        <v>219</v>
      </c>
      <c r="B3" s="38" t="s">
        <v>220</v>
      </c>
      <c r="C3" s="39"/>
      <c r="D3" s="12" t="s">
        <v>100</v>
      </c>
      <c r="E3" s="39"/>
      <c r="F3" s="40"/>
      <c r="G3" s="39"/>
      <c r="H3" s="40"/>
      <c r="I3" s="39"/>
      <c r="J3" s="8"/>
      <c r="L3" s="8"/>
      <c r="N3" s="42"/>
      <c r="P3" s="42"/>
      <c r="R3" s="42"/>
      <c r="T3" s="42"/>
    </row>
    <row r="4" spans="1:21" s="3" customFormat="1" ht="18.600000000000001" x14ac:dyDescent="0.3">
      <c r="B4" s="4"/>
      <c r="D4" s="4"/>
      <c r="F4" s="4"/>
      <c r="H4" s="4"/>
      <c r="J4" s="5"/>
      <c r="L4" s="312"/>
      <c r="N4" s="5"/>
    </row>
    <row r="5" spans="1:21" s="3" customFormat="1" ht="111.6" x14ac:dyDescent="0.3">
      <c r="B5" s="4" t="s">
        <v>101</v>
      </c>
      <c r="D5" s="99" t="s">
        <v>102</v>
      </c>
      <c r="E5" s="54"/>
      <c r="F5" s="99" t="s">
        <v>103</v>
      </c>
      <c r="G5" s="54"/>
      <c r="H5" s="99" t="s">
        <v>104</v>
      </c>
      <c r="I5" s="62"/>
      <c r="J5" s="55" t="s">
        <v>105</v>
      </c>
      <c r="K5" s="34"/>
      <c r="L5" s="314" t="s">
        <v>106</v>
      </c>
      <c r="M5" s="34"/>
      <c r="N5" s="35" t="s">
        <v>125</v>
      </c>
      <c r="O5" s="34"/>
      <c r="P5" s="35" t="s">
        <v>108</v>
      </c>
      <c r="Q5" s="34"/>
      <c r="R5" s="35" t="s">
        <v>109</v>
      </c>
      <c r="S5" s="34"/>
      <c r="T5" s="35" t="s">
        <v>110</v>
      </c>
      <c r="U5" s="34"/>
    </row>
    <row r="6" spans="1:21" s="3" customFormat="1" ht="18.600000000000001" x14ac:dyDescent="0.3">
      <c r="B6" s="4"/>
      <c r="D6" s="4"/>
      <c r="F6" s="4"/>
      <c r="H6" s="4"/>
      <c r="J6" s="5"/>
      <c r="L6" s="312"/>
      <c r="N6" s="5"/>
      <c r="P6" s="5"/>
      <c r="R6" s="5"/>
      <c r="T6" s="5"/>
    </row>
    <row r="7" spans="1:21" s="36" customFormat="1" ht="30" x14ac:dyDescent="0.3">
      <c r="A7" s="50" t="s">
        <v>126</v>
      </c>
      <c r="B7" s="273" t="s">
        <v>221</v>
      </c>
      <c r="D7" s="7" t="s">
        <v>64</v>
      </c>
      <c r="F7" s="51"/>
      <c r="H7" s="51"/>
      <c r="J7" s="52"/>
      <c r="L7" s="311"/>
    </row>
    <row r="8" spans="1:21" s="3" customFormat="1" ht="18.600000000000001" x14ac:dyDescent="0.3">
      <c r="B8" s="4"/>
      <c r="D8" s="4"/>
      <c r="F8" s="4"/>
      <c r="H8" s="4"/>
      <c r="J8" s="5"/>
      <c r="L8" s="312"/>
      <c r="N8" s="5"/>
      <c r="P8" s="5"/>
      <c r="R8" s="5"/>
      <c r="T8" s="5"/>
    </row>
    <row r="9" spans="1:21" s="6" customFormat="1" ht="52.95" customHeight="1" x14ac:dyDescent="0.3">
      <c r="A9" s="16"/>
      <c r="B9" s="31" t="s">
        <v>204</v>
      </c>
      <c r="C9" s="9"/>
      <c r="D9" s="21"/>
      <c r="E9" s="9"/>
      <c r="F9" s="21"/>
      <c r="G9" s="23"/>
      <c r="H9" s="21"/>
      <c r="I9" s="23"/>
      <c r="J9" s="41"/>
      <c r="K9" s="24"/>
      <c r="L9" s="313"/>
      <c r="M9" s="24"/>
      <c r="N9" s="41"/>
      <c r="O9" s="24"/>
      <c r="P9" s="41"/>
      <c r="Q9" s="24"/>
      <c r="R9" s="41"/>
      <c r="S9" s="24"/>
      <c r="T9" s="41"/>
      <c r="U9" s="24"/>
    </row>
    <row r="10" spans="1:21" s="6" customFormat="1" ht="51" customHeight="1" x14ac:dyDescent="0.3">
      <c r="A10" s="16"/>
      <c r="B10" s="26" t="s">
        <v>222</v>
      </c>
      <c r="C10" s="9"/>
      <c r="D10" s="10" t="s">
        <v>114</v>
      </c>
      <c r="E10" s="9"/>
      <c r="F10" s="106" t="s">
        <v>66</v>
      </c>
      <c r="G10" s="3"/>
      <c r="H10" s="106" t="s">
        <v>624</v>
      </c>
      <c r="I10" s="3"/>
      <c r="J10" s="400" t="s">
        <v>715</v>
      </c>
      <c r="K10" s="3"/>
      <c r="L10" s="8"/>
      <c r="M10" s="3"/>
      <c r="N10" s="42"/>
      <c r="O10" s="3"/>
      <c r="P10" s="42"/>
      <c r="Q10" s="3"/>
      <c r="R10" s="42"/>
      <c r="S10" s="3"/>
      <c r="T10" s="42"/>
      <c r="U10" s="3"/>
    </row>
    <row r="11" spans="1:21" s="6" customFormat="1" ht="51" customHeight="1" x14ac:dyDescent="0.3">
      <c r="A11" s="17"/>
      <c r="B11" s="27" t="s">
        <v>223</v>
      </c>
      <c r="C11" s="11"/>
      <c r="D11" s="12" t="s">
        <v>114</v>
      </c>
      <c r="E11" s="11"/>
      <c r="F11" s="106" t="s">
        <v>66</v>
      </c>
      <c r="G11" s="39"/>
      <c r="H11" s="106" t="s">
        <v>115</v>
      </c>
      <c r="I11" s="39"/>
      <c r="J11" s="397"/>
      <c r="K11" s="36"/>
      <c r="L11" s="8"/>
      <c r="M11" s="36"/>
      <c r="N11" s="42"/>
      <c r="O11" s="36"/>
      <c r="P11" s="42"/>
      <c r="Q11" s="36"/>
      <c r="R11" s="42"/>
      <c r="S11" s="36"/>
      <c r="T11" s="42"/>
      <c r="U11" s="36"/>
    </row>
    <row r="12" spans="1:21" s="6" customFormat="1" ht="51" customHeight="1" x14ac:dyDescent="0.3">
      <c r="A12" s="17"/>
      <c r="B12" s="28" t="s">
        <v>207</v>
      </c>
      <c r="C12" s="11"/>
      <c r="D12" s="12">
        <v>65709</v>
      </c>
      <c r="E12" s="11"/>
      <c r="F12" s="12" t="s">
        <v>625</v>
      </c>
      <c r="G12" s="3"/>
      <c r="H12" s="106" t="s">
        <v>615</v>
      </c>
      <c r="I12" s="3"/>
      <c r="J12" s="397"/>
      <c r="K12" s="3"/>
      <c r="L12" s="8"/>
      <c r="M12" s="3"/>
      <c r="N12" s="42"/>
      <c r="O12" s="3"/>
      <c r="P12" s="42"/>
      <c r="Q12" s="3"/>
      <c r="R12" s="42"/>
      <c r="S12" s="3"/>
      <c r="T12" s="42"/>
      <c r="U12" s="3"/>
    </row>
    <row r="13" spans="1:21" s="6" customFormat="1" ht="51" customHeight="1" x14ac:dyDescent="0.3">
      <c r="A13" s="17"/>
      <c r="B13" s="29" t="str">
        <f>LEFT(B12,SEARCH(",",B12))&amp;" стоимость"</f>
        <v>Сырая нефть (2709), стоимость</v>
      </c>
      <c r="C13" s="11"/>
      <c r="D13" s="12" t="s">
        <v>81</v>
      </c>
      <c r="E13" s="11"/>
      <c r="F13" s="12" t="s">
        <v>209</v>
      </c>
      <c r="G13" s="23"/>
      <c r="H13" s="106" t="s">
        <v>115</v>
      </c>
      <c r="I13" s="23"/>
      <c r="J13" s="397"/>
      <c r="K13" s="24"/>
      <c r="L13" s="8"/>
      <c r="M13" s="24"/>
      <c r="N13" s="42"/>
      <c r="O13" s="24"/>
      <c r="P13" s="42"/>
      <c r="Q13" s="24"/>
      <c r="R13" s="42"/>
      <c r="S13" s="24"/>
      <c r="T13" s="42"/>
      <c r="U13" s="24"/>
    </row>
    <row r="14" spans="1:21" s="6" customFormat="1" ht="51" customHeight="1" x14ac:dyDescent="0.3">
      <c r="A14" s="17"/>
      <c r="B14" s="28" t="s">
        <v>210</v>
      </c>
      <c r="C14" s="11"/>
      <c r="D14" s="12">
        <v>16</v>
      </c>
      <c r="E14" s="11"/>
      <c r="F14" s="12" t="s">
        <v>616</v>
      </c>
      <c r="G14" s="25"/>
      <c r="H14" s="106" t="s">
        <v>615</v>
      </c>
      <c r="I14" s="25"/>
      <c r="J14" s="397"/>
      <c r="K14" s="24"/>
      <c r="L14" s="8"/>
      <c r="M14" s="24"/>
      <c r="N14" s="42"/>
      <c r="O14" s="24"/>
      <c r="P14" s="42"/>
      <c r="Q14" s="24"/>
      <c r="R14" s="42"/>
      <c r="S14" s="24"/>
      <c r="T14" s="42"/>
      <c r="U14" s="24"/>
    </row>
    <row r="15" spans="1:21" s="6" customFormat="1" ht="51" customHeight="1" x14ac:dyDescent="0.3">
      <c r="A15" s="17"/>
      <c r="B15" s="29" t="str">
        <f>LEFT(B14,SEARCH(",",B14))&amp;" стоимость"</f>
        <v>Природный газ (2711), стоимость</v>
      </c>
      <c r="C15" s="11"/>
      <c r="D15" s="12" t="s">
        <v>81</v>
      </c>
      <c r="E15" s="11"/>
      <c r="F15" s="12" t="s">
        <v>209</v>
      </c>
      <c r="G15" s="25"/>
      <c r="H15" s="106" t="s">
        <v>115</v>
      </c>
      <c r="I15" s="25"/>
      <c r="J15" s="397"/>
      <c r="K15" s="24"/>
      <c r="L15" s="8"/>
      <c r="M15" s="24"/>
      <c r="N15" s="42"/>
      <c r="O15" s="24"/>
      <c r="P15" s="42"/>
      <c r="Q15" s="24"/>
      <c r="R15" s="42"/>
      <c r="S15" s="24"/>
      <c r="T15" s="42"/>
      <c r="U15" s="24"/>
    </row>
    <row r="16" spans="1:21" s="6" customFormat="1" ht="51" customHeight="1" x14ac:dyDescent="0.3">
      <c r="A16" s="17"/>
      <c r="B16" s="28" t="s">
        <v>211</v>
      </c>
      <c r="C16" s="11"/>
      <c r="D16" s="12" t="s">
        <v>81</v>
      </c>
      <c r="E16" s="11"/>
      <c r="F16" s="12" t="s">
        <v>212</v>
      </c>
      <c r="G16"/>
      <c r="H16" s="106" t="s">
        <v>115</v>
      </c>
      <c r="I16"/>
      <c r="J16" s="397"/>
      <c r="K16"/>
      <c r="L16" s="8"/>
      <c r="M16"/>
      <c r="N16" s="42"/>
      <c r="O16"/>
      <c r="P16" s="42"/>
      <c r="Q16"/>
      <c r="R16" s="42"/>
      <c r="S16"/>
      <c r="T16" s="42"/>
      <c r="U16"/>
    </row>
    <row r="17" spans="1:21" s="6" customFormat="1" ht="51" customHeight="1" x14ac:dyDescent="0.3">
      <c r="A17" s="17"/>
      <c r="B17" s="29" t="str">
        <f>LEFT(B16,SEARCH(",",B16))&amp;" стоимость"</f>
        <v>Золото (7108), стоимость</v>
      </c>
      <c r="C17" s="11"/>
      <c r="D17" s="12" t="s">
        <v>81</v>
      </c>
      <c r="E17" s="11"/>
      <c r="F17" s="12" t="s">
        <v>209</v>
      </c>
      <c r="G17"/>
      <c r="H17" s="106" t="s">
        <v>115</v>
      </c>
      <c r="I17"/>
      <c r="J17" s="397"/>
      <c r="K17"/>
      <c r="L17" s="8"/>
      <c r="M17"/>
      <c r="N17" s="42"/>
      <c r="O17"/>
      <c r="P17" s="42"/>
      <c r="Q17"/>
      <c r="R17" s="42"/>
      <c r="S17"/>
      <c r="T17" s="42"/>
      <c r="U17"/>
    </row>
    <row r="18" spans="1:21" s="6" customFormat="1" ht="51" customHeight="1" x14ac:dyDescent="0.3">
      <c r="A18" s="17"/>
      <c r="B18" s="28" t="s">
        <v>213</v>
      </c>
      <c r="C18" s="11"/>
      <c r="D18" s="12" t="s">
        <v>81</v>
      </c>
      <c r="E18" s="11"/>
      <c r="F18" s="12" t="s">
        <v>212</v>
      </c>
      <c r="G18"/>
      <c r="H18" s="106" t="s">
        <v>115</v>
      </c>
      <c r="I18"/>
      <c r="J18" s="397"/>
      <c r="K18"/>
      <c r="L18" s="8"/>
      <c r="M18"/>
      <c r="N18" s="42"/>
      <c r="O18"/>
      <c r="P18" s="42"/>
      <c r="Q18"/>
      <c r="R18" s="42"/>
      <c r="S18"/>
      <c r="T18" s="42"/>
      <c r="U18"/>
    </row>
    <row r="19" spans="1:21" s="6" customFormat="1" ht="51" customHeight="1" x14ac:dyDescent="0.3">
      <c r="A19" s="17"/>
      <c r="B19" s="29" t="str">
        <f>LEFT(B18,SEARCH(",",B18))&amp;" стоимость"</f>
        <v>Серебро (7106), стоимость</v>
      </c>
      <c r="C19" s="11"/>
      <c r="D19" s="12" t="s">
        <v>81</v>
      </c>
      <c r="E19" s="11"/>
      <c r="F19" s="12" t="s">
        <v>209</v>
      </c>
      <c r="G19"/>
      <c r="H19" s="106" t="s">
        <v>115</v>
      </c>
      <c r="I19"/>
      <c r="J19" s="397"/>
      <c r="K19"/>
      <c r="L19" s="8"/>
      <c r="M19"/>
      <c r="N19" s="42"/>
      <c r="O19"/>
      <c r="P19" s="42"/>
      <c r="Q19"/>
      <c r="R19" s="42"/>
      <c r="S19"/>
      <c r="T19" s="42"/>
      <c r="U19"/>
    </row>
    <row r="20" spans="1:21" s="6" customFormat="1" ht="51" customHeight="1" x14ac:dyDescent="0.3">
      <c r="A20" s="17"/>
      <c r="B20" s="28" t="s">
        <v>214</v>
      </c>
      <c r="C20" s="11"/>
      <c r="D20" s="12">
        <v>27190</v>
      </c>
      <c r="E20" s="11"/>
      <c r="F20" s="12" t="s">
        <v>617</v>
      </c>
      <c r="G20"/>
      <c r="H20" s="106" t="s">
        <v>615</v>
      </c>
      <c r="I20"/>
      <c r="J20" s="397"/>
      <c r="K20"/>
      <c r="L20" s="8"/>
      <c r="M20"/>
      <c r="N20" s="42"/>
      <c r="O20"/>
      <c r="P20" s="42"/>
      <c r="Q20"/>
      <c r="R20" s="42"/>
      <c r="S20"/>
      <c r="T20" s="42"/>
      <c r="U20"/>
    </row>
    <row r="21" spans="1:21" s="6" customFormat="1" ht="51" customHeight="1" x14ac:dyDescent="0.3">
      <c r="A21" s="17"/>
      <c r="B21" s="29" t="str">
        <f>LEFT(B20,SEARCH(",",B20))&amp;" стоимость"</f>
        <v>Уголь (2701), стоимость</v>
      </c>
      <c r="C21" s="11"/>
      <c r="D21" s="12" t="s">
        <v>81</v>
      </c>
      <c r="E21" s="11"/>
      <c r="F21" s="12" t="s">
        <v>209</v>
      </c>
      <c r="G21"/>
      <c r="H21" s="106" t="s">
        <v>115</v>
      </c>
      <c r="I21"/>
      <c r="J21" s="397"/>
      <c r="K21"/>
      <c r="L21" s="8"/>
      <c r="M21"/>
      <c r="N21" s="42"/>
      <c r="O21"/>
      <c r="P21" s="42"/>
      <c r="Q21"/>
      <c r="R21" s="42"/>
      <c r="S21"/>
      <c r="T21" s="42"/>
      <c r="U21"/>
    </row>
    <row r="22" spans="1:21" s="6" customFormat="1" ht="51" customHeight="1" x14ac:dyDescent="0.3">
      <c r="A22" s="17"/>
      <c r="B22" s="28" t="s">
        <v>216</v>
      </c>
      <c r="C22" s="11"/>
      <c r="D22" s="12">
        <v>959</v>
      </c>
      <c r="E22" s="11"/>
      <c r="F22" s="12" t="s">
        <v>617</v>
      </c>
      <c r="G22"/>
      <c r="H22" s="106" t="s">
        <v>615</v>
      </c>
      <c r="I22"/>
      <c r="J22" s="397"/>
      <c r="K22"/>
      <c r="L22" s="8"/>
      <c r="M22"/>
      <c r="N22" s="42"/>
      <c r="O22"/>
      <c r="P22" s="42"/>
      <c r="Q22"/>
      <c r="R22" s="42"/>
      <c r="S22"/>
      <c r="T22" s="42"/>
      <c r="U22"/>
    </row>
    <row r="23" spans="1:21" s="6" customFormat="1" ht="51" customHeight="1" x14ac:dyDescent="0.3">
      <c r="A23" s="17"/>
      <c r="B23" s="29" t="str">
        <f>LEFT(B22,SEARCH(",",B22))&amp;" стоимость"</f>
        <v>Медь (2603), стоимость</v>
      </c>
      <c r="C23" s="11"/>
      <c r="D23" s="12" t="s">
        <v>81</v>
      </c>
      <c r="E23" s="11"/>
      <c r="F23" s="12" t="s">
        <v>209</v>
      </c>
      <c r="G23"/>
      <c r="H23" s="106" t="s">
        <v>115</v>
      </c>
      <c r="I23"/>
      <c r="J23" s="397"/>
      <c r="K23"/>
      <c r="L23" s="8"/>
      <c r="M23"/>
      <c r="N23" s="42"/>
      <c r="O23"/>
      <c r="P23" s="42"/>
      <c r="Q23"/>
      <c r="R23" s="42"/>
      <c r="S23"/>
      <c r="T23" s="42"/>
      <c r="U23"/>
    </row>
    <row r="24" spans="1:21" s="6" customFormat="1" ht="51" customHeight="1" x14ac:dyDescent="0.3">
      <c r="A24" s="17"/>
      <c r="B24" s="28" t="s">
        <v>217</v>
      </c>
      <c r="C24" s="11"/>
      <c r="D24" s="12" t="s">
        <v>81</v>
      </c>
      <c r="E24" s="11"/>
      <c r="F24" s="12" t="s">
        <v>215</v>
      </c>
      <c r="G24"/>
      <c r="H24" s="106" t="s">
        <v>115</v>
      </c>
      <c r="I24"/>
      <c r="J24" s="397"/>
      <c r="K24"/>
      <c r="L24" s="8"/>
      <c r="M24"/>
      <c r="N24" s="42"/>
      <c r="O24"/>
      <c r="P24" s="42"/>
      <c r="Q24"/>
      <c r="R24" s="42"/>
      <c r="S24"/>
      <c r="T24" s="42"/>
      <c r="U24"/>
    </row>
    <row r="25" spans="1:21" s="6" customFormat="1" ht="51" customHeight="1" x14ac:dyDescent="0.3">
      <c r="A25" s="17"/>
      <c r="B25" s="29" t="str">
        <f>LEFT(B24,SEARCH(",",B24))&amp;" стоимость"</f>
        <v>Добавить здесь другие виды сырья, стоимость</v>
      </c>
      <c r="C25" s="11"/>
      <c r="D25" s="12" t="s">
        <v>81</v>
      </c>
      <c r="E25" s="11"/>
      <c r="F25" s="12" t="s">
        <v>209</v>
      </c>
      <c r="G25"/>
      <c r="H25" s="106" t="s">
        <v>115</v>
      </c>
      <c r="I25"/>
      <c r="J25" s="397"/>
      <c r="K25"/>
      <c r="L25" s="8"/>
      <c r="M25"/>
      <c r="N25" s="42"/>
      <c r="O25"/>
      <c r="P25" s="42"/>
      <c r="Q25"/>
      <c r="R25" s="42"/>
      <c r="S25"/>
      <c r="T25" s="42"/>
      <c r="U25"/>
    </row>
    <row r="26" spans="1:21" s="6" customFormat="1" ht="51" customHeight="1" x14ac:dyDescent="0.3">
      <c r="A26" s="17"/>
      <c r="B26" s="28" t="s">
        <v>217</v>
      </c>
      <c r="C26" s="11"/>
      <c r="D26" s="12" t="s">
        <v>81</v>
      </c>
      <c r="E26" s="11"/>
      <c r="F26" s="12" t="s">
        <v>215</v>
      </c>
      <c r="G26"/>
      <c r="H26" s="106" t="s">
        <v>115</v>
      </c>
      <c r="I26"/>
      <c r="J26" s="397"/>
      <c r="K26"/>
      <c r="L26" s="8"/>
      <c r="M26"/>
      <c r="N26" s="42"/>
      <c r="O26"/>
      <c r="P26" s="42"/>
      <c r="Q26"/>
      <c r="R26" s="42"/>
      <c r="S26"/>
      <c r="T26" s="42"/>
      <c r="U26"/>
    </row>
    <row r="27" spans="1:21" s="6" customFormat="1" ht="51" customHeight="1" x14ac:dyDescent="0.3">
      <c r="A27" s="19"/>
      <c r="B27" s="30" t="str">
        <f>LEFT(B26,SEARCH(",",B26))&amp;" стоимость"</f>
        <v>Добавить здесь другие виды сырья, стоимость</v>
      </c>
      <c r="C27" s="14"/>
      <c r="D27" s="15" t="s">
        <v>81</v>
      </c>
      <c r="E27" s="14"/>
      <c r="F27" s="15" t="s">
        <v>209</v>
      </c>
      <c r="G27"/>
      <c r="H27" s="106" t="s">
        <v>115</v>
      </c>
      <c r="I27"/>
      <c r="J27" s="398"/>
      <c r="K27"/>
      <c r="L27" s="8"/>
      <c r="M27"/>
      <c r="N27" s="42"/>
      <c r="O27"/>
      <c r="P27" s="42"/>
      <c r="Q27"/>
      <c r="R27" s="42"/>
      <c r="S27"/>
      <c r="T27" s="42"/>
      <c r="U27"/>
    </row>
  </sheetData>
  <mergeCells count="1">
    <mergeCell ref="J10:J27"/>
  </mergeCells>
  <hyperlinks>
    <hyperlink ref="B9" r:id="rId1" xr:uid="{00000000-0004-0000-0A00-000000000000}"/>
  </hyperlinks>
  <pageMargins left="0.7" right="0.7" top="0.75" bottom="0.75" header="0.3" footer="0.3"/>
  <pageSetup paperSize="8" orientation="landscape" horizontalDpi="1200" verticalDpi="1200" r:id="rId2"/>
  <headerFooter>
    <oddHeader>&amp;C&amp;G</oddHead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U20"/>
  <sheetViews>
    <sheetView tabSelected="1" topLeftCell="A8" zoomScale="81" zoomScaleNormal="81" workbookViewId="0">
      <selection activeCell="E20" sqref="E20"/>
    </sheetView>
  </sheetViews>
  <sheetFormatPr defaultColWidth="10.69921875" defaultRowHeight="15.6" x14ac:dyDescent="0.3"/>
  <cols>
    <col min="1" max="1" width="19.296875" customWidth="1"/>
    <col min="2" max="2" width="71.5" style="248" customWidth="1"/>
    <col min="3" max="3" width="3" customWidth="1"/>
    <col min="4" max="4" width="30.19921875" customWidth="1"/>
    <col min="5" max="5" width="3" customWidth="1"/>
    <col min="6" max="6" width="26" customWidth="1"/>
    <col min="7" max="7" width="3" customWidth="1"/>
    <col min="8" max="8" width="27" customWidth="1"/>
    <col min="9" max="9" width="3" customWidth="1"/>
    <col min="10" max="10" width="39.69921875" customWidth="1"/>
    <col min="11" max="11" width="3" customWidth="1"/>
    <col min="12" max="12" width="39.19921875" style="315" customWidth="1"/>
    <col min="13" max="13" width="3" customWidth="1"/>
    <col min="14" max="14" width="39.69921875" customWidth="1"/>
    <col min="15" max="15" width="3" customWidth="1"/>
    <col min="16" max="16" width="39.69921875" customWidth="1"/>
    <col min="17" max="17" width="3" customWidth="1"/>
    <col min="18" max="18" width="39.69921875" customWidth="1"/>
    <col min="19" max="19" width="3" customWidth="1"/>
    <col min="20" max="20" width="39.69921875" customWidth="1"/>
    <col min="21" max="21" width="3" customWidth="1"/>
  </cols>
  <sheetData>
    <row r="1" spans="1:21" ht="25.8" x14ac:dyDescent="0.5">
      <c r="A1" s="2" t="s">
        <v>226</v>
      </c>
    </row>
    <row r="3" spans="1:21" s="46" customFormat="1" ht="75" x14ac:dyDescent="0.3">
      <c r="A3" s="278" t="s">
        <v>227</v>
      </c>
      <c r="B3" s="65" t="s">
        <v>228</v>
      </c>
      <c r="D3" s="12" t="s">
        <v>100</v>
      </c>
      <c r="F3" s="66"/>
      <c r="H3" s="66"/>
      <c r="J3" s="58"/>
      <c r="L3" s="58"/>
      <c r="N3" s="45"/>
      <c r="P3" s="45"/>
      <c r="R3" s="45"/>
      <c r="T3" s="45"/>
    </row>
    <row r="4" spans="1:21" s="44" customFormat="1" ht="18.600000000000001" x14ac:dyDescent="0.3">
      <c r="A4" s="64"/>
      <c r="B4" s="249"/>
      <c r="D4" s="56"/>
      <c r="F4" s="56"/>
      <c r="H4" s="56"/>
      <c r="J4" s="57"/>
      <c r="L4" s="303"/>
      <c r="N4" s="57"/>
    </row>
    <row r="5" spans="1:21" s="62" customFormat="1" ht="110.55" customHeight="1" x14ac:dyDescent="0.3">
      <c r="A5" s="60"/>
      <c r="B5" s="99" t="s">
        <v>101</v>
      </c>
      <c r="D5" s="99" t="s">
        <v>102</v>
      </c>
      <c r="E5" s="54"/>
      <c r="F5" s="99" t="s">
        <v>103</v>
      </c>
      <c r="G5" s="54"/>
      <c r="H5" s="99" t="s">
        <v>104</v>
      </c>
      <c r="J5" s="55" t="s">
        <v>105</v>
      </c>
      <c r="K5" s="54"/>
      <c r="L5" s="307" t="s">
        <v>106</v>
      </c>
      <c r="M5" s="54"/>
      <c r="N5" s="55" t="s">
        <v>107</v>
      </c>
      <c r="O5" s="54"/>
      <c r="P5" s="55" t="s">
        <v>108</v>
      </c>
      <c r="Q5" s="54"/>
      <c r="R5" s="55" t="s">
        <v>109</v>
      </c>
      <c r="S5" s="54"/>
      <c r="T5" s="55" t="s">
        <v>110</v>
      </c>
    </row>
    <row r="6" spans="1:21" s="44" customFormat="1" ht="18.600000000000001" x14ac:dyDescent="0.3">
      <c r="A6" s="64"/>
      <c r="B6" s="249"/>
      <c r="D6" s="56"/>
      <c r="F6" s="56"/>
      <c r="H6" s="56"/>
      <c r="J6" s="57"/>
      <c r="L6" s="303"/>
      <c r="N6" s="57"/>
      <c r="P6" s="57"/>
      <c r="R6" s="57"/>
      <c r="T6" s="57"/>
    </row>
    <row r="7" spans="1:21" s="11" customFormat="1" ht="49.8" customHeight="1" x14ac:dyDescent="0.3">
      <c r="A7" s="17"/>
      <c r="B7" s="91" t="s">
        <v>229</v>
      </c>
      <c r="D7" s="12" t="s">
        <v>632</v>
      </c>
      <c r="F7" s="106" t="s">
        <v>628</v>
      </c>
      <c r="G7" s="44"/>
      <c r="H7" s="106" t="s">
        <v>115</v>
      </c>
      <c r="I7" s="44"/>
      <c r="J7" s="379" t="s">
        <v>764</v>
      </c>
      <c r="K7" s="44"/>
      <c r="L7" s="58"/>
      <c r="M7" s="44"/>
      <c r="N7" s="45"/>
      <c r="O7" s="46"/>
      <c r="P7" s="45"/>
      <c r="Q7" s="46"/>
      <c r="R7" s="45"/>
      <c r="S7" s="46"/>
      <c r="T7" s="45"/>
      <c r="U7" s="44"/>
    </row>
    <row r="8" spans="1:21" s="11" customFormat="1" ht="30" x14ac:dyDescent="0.3">
      <c r="A8" s="17"/>
      <c r="B8" s="74" t="s">
        <v>230</v>
      </c>
      <c r="D8" s="12" t="s">
        <v>568</v>
      </c>
      <c r="F8" s="106" t="s">
        <v>66</v>
      </c>
      <c r="G8" s="46"/>
      <c r="H8" s="106" t="s">
        <v>630</v>
      </c>
      <c r="I8" s="46"/>
      <c r="J8" s="401"/>
      <c r="K8" s="46"/>
      <c r="L8" s="58"/>
      <c r="M8" s="46"/>
      <c r="N8" s="45"/>
      <c r="O8" s="46"/>
      <c r="P8" s="45"/>
      <c r="Q8" s="46"/>
      <c r="R8" s="45"/>
      <c r="S8" s="46"/>
      <c r="T8" s="45"/>
      <c r="U8" s="46"/>
    </row>
    <row r="9" spans="1:21" s="11" customFormat="1" ht="30" x14ac:dyDescent="0.3">
      <c r="A9" s="17"/>
      <c r="B9" s="74" t="s">
        <v>231</v>
      </c>
      <c r="D9" s="12" t="s">
        <v>568</v>
      </c>
      <c r="F9" s="106" t="s">
        <v>66</v>
      </c>
      <c r="G9" s="46"/>
      <c r="H9" s="106" t="s">
        <v>630</v>
      </c>
      <c r="I9" s="46"/>
      <c r="J9" s="401"/>
      <c r="K9" s="46"/>
      <c r="L9" s="58"/>
      <c r="M9" s="46"/>
      <c r="N9" s="45"/>
      <c r="O9" s="46"/>
      <c r="P9" s="45"/>
      <c r="Q9" s="46"/>
      <c r="R9" s="45"/>
      <c r="S9" s="46"/>
      <c r="T9" s="45"/>
      <c r="U9" s="46"/>
    </row>
    <row r="10" spans="1:21" s="11" customFormat="1" ht="30" x14ac:dyDescent="0.3">
      <c r="A10" s="17"/>
      <c r="B10" s="74" t="s">
        <v>232</v>
      </c>
      <c r="D10" s="12" t="s">
        <v>287</v>
      </c>
      <c r="F10" s="106" t="s">
        <v>66</v>
      </c>
      <c r="G10" s="46"/>
      <c r="H10" s="106" t="s">
        <v>115</v>
      </c>
      <c r="I10" s="46"/>
      <c r="J10" s="401"/>
      <c r="K10" s="46"/>
      <c r="L10" s="58"/>
      <c r="M10" s="46"/>
      <c r="N10" s="45"/>
      <c r="O10" s="46"/>
      <c r="P10" s="45"/>
      <c r="Q10" s="46"/>
      <c r="R10" s="45"/>
      <c r="S10" s="46"/>
      <c r="T10" s="45"/>
      <c r="U10" s="46"/>
    </row>
    <row r="11" spans="1:21" s="11" customFormat="1" ht="60" x14ac:dyDescent="0.3">
      <c r="A11" s="17"/>
      <c r="B11" s="74" t="s">
        <v>233</v>
      </c>
      <c r="D11" s="12" t="s">
        <v>631</v>
      </c>
      <c r="F11" s="106" t="s">
        <v>66</v>
      </c>
      <c r="G11" s="46"/>
      <c r="H11" s="106" t="s">
        <v>115</v>
      </c>
      <c r="I11" s="46"/>
      <c r="J11" s="401"/>
      <c r="K11" s="46"/>
      <c r="L11" s="58"/>
      <c r="M11" s="46"/>
      <c r="N11" s="45"/>
      <c r="O11" s="46"/>
      <c r="P11" s="45"/>
      <c r="Q11" s="46"/>
      <c r="R11" s="45"/>
      <c r="S11" s="46"/>
      <c r="T11" s="45"/>
      <c r="U11" s="46"/>
    </row>
    <row r="12" spans="1:21" s="11" customFormat="1" ht="15" x14ac:dyDescent="0.3">
      <c r="A12" s="17"/>
      <c r="B12" s="74" t="s">
        <v>234</v>
      </c>
      <c r="D12" s="12" t="s">
        <v>568</v>
      </c>
      <c r="F12" s="106" t="s">
        <v>66</v>
      </c>
      <c r="G12" s="46"/>
      <c r="H12" s="106" t="s">
        <v>633</v>
      </c>
      <c r="I12" s="46"/>
      <c r="J12" s="401"/>
      <c r="K12" s="46"/>
      <c r="L12" s="58"/>
      <c r="M12" s="46"/>
      <c r="N12" s="45"/>
      <c r="O12" s="46"/>
      <c r="P12" s="45"/>
      <c r="Q12" s="46"/>
      <c r="R12" s="45"/>
      <c r="S12" s="46"/>
      <c r="T12" s="45"/>
      <c r="U12" s="46"/>
    </row>
    <row r="13" spans="1:21" s="11" customFormat="1" ht="30" x14ac:dyDescent="0.3">
      <c r="A13" s="17"/>
      <c r="B13" s="74" t="s">
        <v>235</v>
      </c>
      <c r="D13" s="12" t="s">
        <v>716</v>
      </c>
      <c r="F13" s="106" t="s">
        <v>66</v>
      </c>
      <c r="G13" s="46"/>
      <c r="H13" s="106" t="s">
        <v>115</v>
      </c>
      <c r="I13" s="46"/>
      <c r="J13" s="401"/>
      <c r="K13" s="46"/>
      <c r="L13" s="58"/>
      <c r="M13" s="46"/>
      <c r="N13" s="45"/>
      <c r="O13" s="46"/>
      <c r="P13" s="45"/>
      <c r="Q13" s="46"/>
      <c r="R13" s="45"/>
      <c r="S13" s="46"/>
      <c r="T13" s="45"/>
      <c r="U13" s="46"/>
    </row>
    <row r="14" spans="1:21" s="11" customFormat="1" ht="15" x14ac:dyDescent="0.3">
      <c r="A14" s="17"/>
      <c r="B14" s="74" t="s">
        <v>236</v>
      </c>
      <c r="D14" s="12" t="s">
        <v>64</v>
      </c>
      <c r="F14" s="106" t="s">
        <v>66</v>
      </c>
      <c r="G14" s="46"/>
      <c r="H14" s="106" t="s">
        <v>115</v>
      </c>
      <c r="I14" s="46"/>
      <c r="J14" s="401"/>
      <c r="K14" s="46"/>
      <c r="L14" s="58"/>
      <c r="M14" s="46"/>
      <c r="N14" s="45"/>
      <c r="O14" s="46"/>
      <c r="P14" s="45"/>
      <c r="Q14" s="46"/>
      <c r="R14" s="45"/>
      <c r="S14" s="46"/>
      <c r="T14" s="45"/>
      <c r="U14" s="46"/>
    </row>
    <row r="15" spans="1:21" s="11" customFormat="1" ht="45" x14ac:dyDescent="0.3">
      <c r="A15" s="17"/>
      <c r="B15" s="74" t="s">
        <v>237</v>
      </c>
      <c r="D15" s="12" t="s">
        <v>717</v>
      </c>
      <c r="F15" s="106" t="s">
        <v>66</v>
      </c>
      <c r="G15" s="46"/>
      <c r="H15" s="106" t="s">
        <v>115</v>
      </c>
      <c r="I15" s="46"/>
      <c r="J15" s="401"/>
      <c r="K15" s="46"/>
      <c r="L15" s="58"/>
      <c r="M15" s="46"/>
      <c r="N15" s="45"/>
      <c r="O15" s="46"/>
      <c r="P15" s="45"/>
      <c r="Q15" s="46"/>
      <c r="R15" s="45"/>
      <c r="S15" s="46"/>
      <c r="T15" s="45"/>
      <c r="U15" s="46"/>
    </row>
    <row r="16" spans="1:21" s="11" customFormat="1" ht="75" x14ac:dyDescent="0.3">
      <c r="A16" s="17"/>
      <c r="B16" s="74" t="s">
        <v>238</v>
      </c>
      <c r="D16" s="12" t="s">
        <v>717</v>
      </c>
      <c r="F16" s="106" t="s">
        <v>66</v>
      </c>
      <c r="G16" s="46"/>
      <c r="H16" s="106" t="s">
        <v>115</v>
      </c>
      <c r="I16" s="46"/>
      <c r="J16" s="401"/>
      <c r="K16" s="46"/>
      <c r="L16" s="58"/>
      <c r="M16" s="46"/>
      <c r="N16" s="45"/>
      <c r="O16" s="46"/>
      <c r="P16" s="45"/>
      <c r="Q16" s="46"/>
      <c r="R16" s="45"/>
      <c r="S16" s="46"/>
      <c r="T16" s="45"/>
      <c r="U16" s="46"/>
    </row>
    <row r="17" spans="1:21" s="11" customFormat="1" ht="75" x14ac:dyDescent="0.3">
      <c r="A17" s="17"/>
      <c r="B17" s="74" t="s">
        <v>239</v>
      </c>
      <c r="D17" s="12" t="s">
        <v>718</v>
      </c>
      <c r="F17" s="106" t="s">
        <v>66</v>
      </c>
      <c r="G17" s="46"/>
      <c r="H17" s="106" t="s">
        <v>115</v>
      </c>
      <c r="I17" s="46"/>
      <c r="J17" s="401"/>
      <c r="K17" s="46"/>
      <c r="L17" s="58"/>
      <c r="M17" s="46"/>
      <c r="N17" s="45"/>
      <c r="O17" s="46"/>
      <c r="P17" s="45"/>
      <c r="Q17" s="46"/>
      <c r="R17" s="45"/>
      <c r="S17" s="46"/>
      <c r="T17" s="45"/>
      <c r="U17" s="46"/>
    </row>
    <row r="18" spans="1:21" s="11" customFormat="1" ht="18.600000000000001" x14ac:dyDescent="0.3">
      <c r="A18" s="17"/>
      <c r="B18" s="74" t="s">
        <v>240</v>
      </c>
      <c r="D18" s="12" t="s">
        <v>673</v>
      </c>
      <c r="F18" s="106" t="s">
        <v>66</v>
      </c>
      <c r="G18" s="46"/>
      <c r="H18" s="106" t="s">
        <v>115</v>
      </c>
      <c r="I18" s="46"/>
      <c r="J18" s="401"/>
      <c r="K18" s="46"/>
      <c r="L18" s="58"/>
      <c r="M18" s="46"/>
      <c r="N18" s="45"/>
      <c r="O18" s="46"/>
      <c r="P18" s="45"/>
      <c r="Q18" s="46"/>
      <c r="R18" s="45"/>
      <c r="S18" s="46"/>
      <c r="T18" s="45"/>
      <c r="U18" s="44"/>
    </row>
    <row r="19" spans="1:21" s="11" customFormat="1" ht="60" x14ac:dyDescent="0.3">
      <c r="A19" s="17"/>
      <c r="B19" s="74" t="s">
        <v>241</v>
      </c>
      <c r="D19" s="12" t="s">
        <v>719</v>
      </c>
      <c r="F19" s="106" t="s">
        <v>66</v>
      </c>
      <c r="G19" s="46"/>
      <c r="H19" s="106" t="s">
        <v>115</v>
      </c>
      <c r="I19" s="46"/>
      <c r="J19" s="402"/>
      <c r="K19" s="46"/>
      <c r="L19" s="58"/>
      <c r="M19" s="46"/>
      <c r="N19" s="45"/>
      <c r="O19" s="46"/>
      <c r="P19" s="45"/>
      <c r="Q19" s="46"/>
      <c r="R19" s="45"/>
      <c r="S19" s="46"/>
      <c r="T19" s="45"/>
      <c r="U19" s="46"/>
    </row>
    <row r="20" spans="1:21" s="13" customFormat="1" x14ac:dyDescent="0.3">
      <c r="A20" s="69"/>
      <c r="B20" s="92"/>
      <c r="L20" s="316"/>
    </row>
  </sheetData>
  <mergeCells count="1">
    <mergeCell ref="J7:J19"/>
  </mergeCells>
  <pageMargins left="0.7" right="0.7" top="0.75" bottom="0.75" header="0.3" footer="0.3"/>
  <pageSetup paperSize="8" orientation="landscape" horizontalDpi="1200" verticalDpi="1200" r:id="rId1"/>
  <headerFooter>
    <oddHeader>&amp;C&amp;G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1:N757"/>
  <sheetViews>
    <sheetView showGridLines="0" zoomScale="50" zoomScaleNormal="42" workbookViewId="0">
      <selection activeCell="B18" sqref="B18"/>
    </sheetView>
  </sheetViews>
  <sheetFormatPr defaultColWidth="4" defaultRowHeight="24" customHeight="1" x14ac:dyDescent="0.3"/>
  <cols>
    <col min="1" max="1" width="4" style="6"/>
    <col min="2" max="2" width="48.69921875" style="6" customWidth="1"/>
    <col min="3" max="3" width="44.5" style="6" customWidth="1"/>
    <col min="4" max="4" width="48.19921875" style="6" customWidth="1"/>
    <col min="5" max="5" width="23" style="6" customWidth="1"/>
    <col min="6" max="6" width="26.5" style="6" customWidth="1"/>
    <col min="7" max="7" width="44.19921875" style="6" bestFit="1" customWidth="1"/>
    <col min="8" max="10" width="26.5" style="6" customWidth="1"/>
    <col min="11" max="11" width="32.69921875" style="6" customWidth="1"/>
    <col min="12" max="33" width="4" style="6"/>
    <col min="34" max="34" width="12.19921875" style="6" bestFit="1" customWidth="1"/>
    <col min="35" max="16384" width="4" style="6"/>
  </cols>
  <sheetData>
    <row r="1" spans="2:14" ht="15" x14ac:dyDescent="0.3"/>
    <row r="2" spans="2:14" ht="15" x14ac:dyDescent="0.3">
      <c r="B2" s="366" t="s">
        <v>242</v>
      </c>
      <c r="C2" s="366"/>
      <c r="D2" s="366"/>
      <c r="E2" s="366"/>
      <c r="F2" s="366"/>
      <c r="G2" s="366"/>
      <c r="H2" s="366"/>
      <c r="I2" s="366"/>
      <c r="J2" s="366"/>
    </row>
    <row r="3" spans="2:14" x14ac:dyDescent="0.3">
      <c r="B3" s="367" t="s">
        <v>34</v>
      </c>
      <c r="C3" s="367"/>
      <c r="D3" s="367"/>
      <c r="E3" s="367"/>
      <c r="F3" s="367"/>
      <c r="G3" s="367"/>
      <c r="H3" s="367"/>
      <c r="I3" s="367"/>
      <c r="J3" s="367"/>
    </row>
    <row r="4" spans="2:14" ht="15" x14ac:dyDescent="0.3">
      <c r="B4" s="369" t="s">
        <v>243</v>
      </c>
      <c r="C4" s="369"/>
      <c r="D4" s="369"/>
      <c r="E4" s="369"/>
      <c r="F4" s="369"/>
      <c r="G4" s="369"/>
      <c r="H4" s="369"/>
      <c r="I4" s="369"/>
      <c r="J4" s="369"/>
    </row>
    <row r="5" spans="2:14" ht="15" x14ac:dyDescent="0.3">
      <c r="B5" s="369" t="s">
        <v>244</v>
      </c>
      <c r="C5" s="369"/>
      <c r="D5" s="369"/>
      <c r="E5" s="369"/>
      <c r="F5" s="369"/>
      <c r="G5" s="369"/>
      <c r="H5" s="369"/>
      <c r="I5" s="369"/>
      <c r="J5" s="369"/>
    </row>
    <row r="6" spans="2:14" ht="15" x14ac:dyDescent="0.3">
      <c r="B6" s="369" t="s">
        <v>245</v>
      </c>
      <c r="C6" s="369"/>
      <c r="D6" s="369"/>
      <c r="E6" s="369"/>
      <c r="F6" s="369"/>
      <c r="G6" s="369"/>
      <c r="H6" s="369"/>
      <c r="I6" s="369"/>
      <c r="J6" s="369"/>
    </row>
    <row r="7" spans="2:14" ht="15.75" customHeight="1" x14ac:dyDescent="0.3">
      <c r="B7" s="369" t="s">
        <v>246</v>
      </c>
      <c r="C7" s="369"/>
      <c r="D7" s="369"/>
      <c r="E7" s="369"/>
      <c r="F7" s="369"/>
      <c r="G7" s="369"/>
      <c r="H7" s="369"/>
      <c r="I7" s="369"/>
      <c r="J7" s="369"/>
    </row>
    <row r="8" spans="2:14" ht="15" x14ac:dyDescent="0.3">
      <c r="B8" s="369" t="s">
        <v>247</v>
      </c>
      <c r="C8" s="369"/>
      <c r="D8" s="369"/>
      <c r="E8" s="369"/>
      <c r="F8" s="369"/>
      <c r="G8" s="369"/>
      <c r="H8" s="369"/>
      <c r="I8" s="369"/>
      <c r="J8" s="369"/>
    </row>
    <row r="9" spans="2:14" ht="15" x14ac:dyDescent="0.3"/>
    <row r="10" spans="2:14" x14ac:dyDescent="0.3">
      <c r="B10" s="412" t="s">
        <v>766</v>
      </c>
      <c r="C10" s="412"/>
      <c r="D10" s="412"/>
      <c r="E10" s="412"/>
      <c r="F10" s="412"/>
      <c r="G10" s="412"/>
      <c r="H10" s="412"/>
      <c r="I10" s="412"/>
      <c r="J10" s="412"/>
    </row>
    <row r="11" spans="2:14" s="108" customFormat="1" ht="25.5" customHeight="1" x14ac:dyDescent="0.3">
      <c r="B11" s="413" t="s">
        <v>248</v>
      </c>
      <c r="C11" s="413"/>
      <c r="D11" s="413"/>
      <c r="E11" s="413"/>
      <c r="F11" s="413"/>
      <c r="G11" s="413"/>
      <c r="H11" s="413"/>
      <c r="I11" s="413"/>
      <c r="J11" s="413"/>
    </row>
    <row r="12" spans="2:14" s="109" customFormat="1" ht="15" x14ac:dyDescent="0.3">
      <c r="B12" s="414"/>
      <c r="C12" s="414"/>
      <c r="D12" s="414"/>
      <c r="E12" s="414"/>
      <c r="F12" s="414"/>
      <c r="G12" s="414"/>
      <c r="H12" s="414"/>
      <c r="I12" s="414"/>
      <c r="J12" s="414"/>
    </row>
    <row r="13" spans="2:14" s="109" customFormat="1" ht="18.600000000000001" x14ac:dyDescent="0.3">
      <c r="B13" s="407" t="s">
        <v>249</v>
      </c>
      <c r="C13" s="407"/>
      <c r="D13" s="407"/>
      <c r="E13" s="407"/>
      <c r="F13" s="407"/>
      <c r="G13" s="407"/>
      <c r="H13" s="407"/>
      <c r="I13" s="407"/>
      <c r="J13" s="407"/>
    </row>
    <row r="14" spans="2:14" s="109" customFormat="1" ht="15" x14ac:dyDescent="0.3">
      <c r="B14" s="110" t="s">
        <v>250</v>
      </c>
      <c r="C14" s="110" t="s">
        <v>251</v>
      </c>
      <c r="D14" s="6" t="s">
        <v>252</v>
      </c>
      <c r="E14" s="299" t="s">
        <v>253</v>
      </c>
      <c r="F14" s="299" t="s">
        <v>254</v>
      </c>
      <c r="G14" s="6" t="s">
        <v>255</v>
      </c>
      <c r="H14" s="495" t="s">
        <v>774</v>
      </c>
      <c r="I14" s="112"/>
    </row>
    <row r="15" spans="2:14" s="109" customFormat="1" ht="15" x14ac:dyDescent="0.3">
      <c r="B15" s="359" t="s">
        <v>3535</v>
      </c>
      <c r="C15" s="6" t="s">
        <v>3536</v>
      </c>
      <c r="D15" s="114" t="s">
        <v>3537</v>
      </c>
      <c r="E15" s="299" t="s">
        <v>64</v>
      </c>
      <c r="F15" s="299" t="s">
        <v>64</v>
      </c>
      <c r="G15" s="293" t="s">
        <v>3538</v>
      </c>
      <c r="H15" s="493" t="s">
        <v>3539</v>
      </c>
      <c r="I15" s="112"/>
    </row>
    <row r="16" spans="2:14" s="109" customFormat="1" ht="45" x14ac:dyDescent="0.3">
      <c r="B16" s="496" t="s">
        <v>3549</v>
      </c>
      <c r="C16" s="114" t="s">
        <v>3542</v>
      </c>
      <c r="D16" s="114" t="s">
        <v>3543</v>
      </c>
      <c r="E16" s="299" t="s">
        <v>257</v>
      </c>
      <c r="F16" s="299" t="s">
        <v>257</v>
      </c>
      <c r="G16" s="293"/>
      <c r="H16" s="493"/>
      <c r="I16" s="6"/>
      <c r="L16" s="111"/>
      <c r="M16" s="111"/>
      <c r="N16" s="111"/>
    </row>
    <row r="17" spans="2:14" s="109" customFormat="1" ht="15" x14ac:dyDescent="0.3">
      <c r="B17" s="114" t="s">
        <v>3544</v>
      </c>
      <c r="C17" s="114" t="s">
        <v>3542</v>
      </c>
      <c r="D17" s="114" t="s">
        <v>3545</v>
      </c>
      <c r="E17" s="299" t="s">
        <v>257</v>
      </c>
      <c r="F17" s="299" t="s">
        <v>257</v>
      </c>
      <c r="G17" s="293"/>
      <c r="H17" s="493"/>
      <c r="I17" s="6"/>
      <c r="L17" s="112"/>
      <c r="M17" s="112"/>
      <c r="N17" s="112"/>
    </row>
    <row r="18" spans="2:14" s="109" customFormat="1" ht="15" x14ac:dyDescent="0.3">
      <c r="B18" s="114" t="s">
        <v>3550</v>
      </c>
      <c r="C18" s="114" t="s">
        <v>3542</v>
      </c>
      <c r="D18" s="114" t="s">
        <v>3547</v>
      </c>
      <c r="E18" s="299" t="s">
        <v>257</v>
      </c>
      <c r="F18" s="299" t="s">
        <v>257</v>
      </c>
      <c r="G18" s="293"/>
      <c r="H18" s="494"/>
      <c r="L18" s="112"/>
      <c r="M18" s="112"/>
      <c r="N18" s="112"/>
    </row>
    <row r="19" spans="2:14" s="109" customFormat="1" ht="15" x14ac:dyDescent="0.3">
      <c r="B19" s="114" t="s">
        <v>3548</v>
      </c>
      <c r="C19" s="114" t="s">
        <v>261</v>
      </c>
      <c r="D19" s="114" t="s">
        <v>896</v>
      </c>
      <c r="E19" s="299" t="s">
        <v>257</v>
      </c>
      <c r="F19" s="299" t="s">
        <v>257</v>
      </c>
      <c r="G19" s="293"/>
      <c r="H19" s="494"/>
    </row>
    <row r="20" spans="2:14" s="109" customFormat="1" ht="15" x14ac:dyDescent="0.3">
      <c r="C20" s="6"/>
      <c r="D20" s="113"/>
    </row>
    <row r="21" spans="2:14" s="109" customFormat="1" ht="18.600000000000001" x14ac:dyDescent="0.3">
      <c r="B21" s="407" t="s">
        <v>3534</v>
      </c>
      <c r="C21" s="407"/>
      <c r="D21" s="407"/>
      <c r="E21" s="407"/>
      <c r="F21" s="407"/>
      <c r="G21" s="407"/>
      <c r="H21" s="407"/>
      <c r="I21" s="407"/>
      <c r="J21" s="407"/>
    </row>
    <row r="22" spans="2:14" s="109" customFormat="1" ht="15" x14ac:dyDescent="0.3">
      <c r="B22" s="404" t="s">
        <v>263</v>
      </c>
      <c r="C22" s="405"/>
      <c r="D22" s="406"/>
      <c r="E22" s="111"/>
    </row>
    <row r="23" spans="2:14" s="109" customFormat="1" ht="15" x14ac:dyDescent="0.3">
      <c r="B23" s="114" t="s">
        <v>264</v>
      </c>
      <c r="C23" s="115" t="s">
        <v>265</v>
      </c>
      <c r="D23" s="116" t="s">
        <v>266</v>
      </c>
    </row>
    <row r="24" spans="2:14" s="109" customFormat="1" ht="15" x14ac:dyDescent="0.3"/>
    <row r="25" spans="2:14" s="109" customFormat="1" ht="15" x14ac:dyDescent="0.3">
      <c r="B25" s="110" t="s">
        <v>267</v>
      </c>
      <c r="C25" s="110" t="s">
        <v>268</v>
      </c>
      <c r="D25" s="6" t="s">
        <v>269</v>
      </c>
      <c r="E25" s="6" t="s">
        <v>270</v>
      </c>
      <c r="F25" s="6" t="s">
        <v>271</v>
      </c>
      <c r="G25" s="6" t="s">
        <v>272</v>
      </c>
      <c r="H25" s="6" t="s">
        <v>273</v>
      </c>
      <c r="I25" s="299" t="s">
        <v>253</v>
      </c>
      <c r="J25" s="299" t="s">
        <v>254</v>
      </c>
      <c r="K25" s="6" t="s">
        <v>274</v>
      </c>
      <c r="L25" s="457" t="s">
        <v>774</v>
      </c>
    </row>
    <row r="26" spans="2:14" s="109" customFormat="1" ht="45" x14ac:dyDescent="0.3">
      <c r="B26" s="452" t="s">
        <v>768</v>
      </c>
      <c r="C26" s="452" t="s">
        <v>769</v>
      </c>
      <c r="D26" s="453" t="s">
        <v>770</v>
      </c>
      <c r="E26" s="452" t="s">
        <v>771</v>
      </c>
      <c r="F26" s="452" t="s">
        <v>276</v>
      </c>
      <c r="G26" s="454" t="s">
        <v>772</v>
      </c>
      <c r="H26" s="454" t="s">
        <v>773</v>
      </c>
      <c r="I26" s="452" t="s">
        <v>64</v>
      </c>
      <c r="J26" s="455" t="s">
        <v>64</v>
      </c>
      <c r="K26" s="456">
        <v>212.38347376430559</v>
      </c>
      <c r="L26" s="456">
        <v>234.22781530896901</v>
      </c>
    </row>
    <row r="27" spans="2:14" s="109" customFormat="1" ht="60" x14ac:dyDescent="0.3">
      <c r="B27" s="452" t="s">
        <v>775</v>
      </c>
      <c r="C27" s="452" t="s">
        <v>776</v>
      </c>
      <c r="D27" s="453" t="s">
        <v>777</v>
      </c>
      <c r="E27" s="452" t="s">
        <v>771</v>
      </c>
      <c r="F27" s="452" t="s">
        <v>276</v>
      </c>
      <c r="G27" s="454" t="s">
        <v>778</v>
      </c>
      <c r="H27" s="454" t="s">
        <v>779</v>
      </c>
      <c r="I27" s="452" t="s">
        <v>64</v>
      </c>
      <c r="J27" s="452" t="s">
        <v>64</v>
      </c>
      <c r="K27" s="458">
        <v>82.132184169653243</v>
      </c>
      <c r="L27" s="458">
        <v>86.318539830692657</v>
      </c>
    </row>
    <row r="28" spans="2:14" s="109" customFormat="1" ht="45" x14ac:dyDescent="0.3">
      <c r="B28" s="452" t="s">
        <v>780</v>
      </c>
      <c r="C28" s="452" t="s">
        <v>769</v>
      </c>
      <c r="D28" s="453" t="s">
        <v>781</v>
      </c>
      <c r="E28" s="452" t="s">
        <v>782</v>
      </c>
      <c r="F28" s="452" t="s">
        <v>783</v>
      </c>
      <c r="G28" s="454" t="s">
        <v>784</v>
      </c>
      <c r="H28" s="454" t="s">
        <v>785</v>
      </c>
      <c r="I28" s="452" t="s">
        <v>64</v>
      </c>
      <c r="J28" s="452" t="s">
        <v>64</v>
      </c>
      <c r="K28" s="458">
        <v>55.831142079004756</v>
      </c>
      <c r="L28" s="458">
        <v>66.517225989507807</v>
      </c>
    </row>
    <row r="29" spans="2:14" s="109" customFormat="1" ht="120" x14ac:dyDescent="0.3">
      <c r="B29" s="452" t="s">
        <v>786</v>
      </c>
      <c r="C29" s="452" t="s">
        <v>787</v>
      </c>
      <c r="D29" s="453" t="s">
        <v>788</v>
      </c>
      <c r="E29" s="452" t="s">
        <v>782</v>
      </c>
      <c r="F29" s="452" t="s">
        <v>789</v>
      </c>
      <c r="G29" s="454" t="s">
        <v>790</v>
      </c>
      <c r="H29" s="454" t="s">
        <v>791</v>
      </c>
      <c r="I29" s="452" t="s">
        <v>64</v>
      </c>
      <c r="J29" s="452" t="s">
        <v>64</v>
      </c>
      <c r="K29" s="458">
        <v>53.471257531928842</v>
      </c>
      <c r="L29" s="458">
        <v>65.591015456704966</v>
      </c>
    </row>
    <row r="30" spans="2:14" s="109" customFormat="1" ht="30" x14ac:dyDescent="0.3">
      <c r="B30" s="452" t="s">
        <v>792</v>
      </c>
      <c r="C30" s="452" t="s">
        <v>776</v>
      </c>
      <c r="D30" s="453" t="s">
        <v>793</v>
      </c>
      <c r="E30" s="452" t="s">
        <v>771</v>
      </c>
      <c r="F30" s="452" t="s">
        <v>276</v>
      </c>
      <c r="G30" s="459" t="s">
        <v>794</v>
      </c>
      <c r="H30" s="459" t="s">
        <v>795</v>
      </c>
      <c r="I30" s="452" t="s">
        <v>64</v>
      </c>
      <c r="J30" s="452" t="s">
        <v>64</v>
      </c>
      <c r="K30" s="458">
        <v>64.197579299729028</v>
      </c>
      <c r="L30" s="458">
        <v>57.893317670304903</v>
      </c>
    </row>
    <row r="31" spans="2:14" s="109" customFormat="1" ht="46.8" x14ac:dyDescent="0.3">
      <c r="B31" s="452" t="s">
        <v>796</v>
      </c>
      <c r="C31" s="452"/>
      <c r="D31" s="453" t="s">
        <v>797</v>
      </c>
      <c r="E31" s="452" t="s">
        <v>771</v>
      </c>
      <c r="F31" s="452" t="s">
        <v>276</v>
      </c>
      <c r="G31" s="459" t="s">
        <v>798</v>
      </c>
      <c r="H31" s="460" t="s">
        <v>799</v>
      </c>
      <c r="I31" s="452" t="s">
        <v>64</v>
      </c>
      <c r="J31" s="452" t="s">
        <v>64</v>
      </c>
      <c r="K31" s="458">
        <v>47.579745747451263</v>
      </c>
      <c r="L31" s="458">
        <v>50.281723733539891</v>
      </c>
    </row>
    <row r="32" spans="2:14" s="109" customFormat="1" ht="75" x14ac:dyDescent="0.3">
      <c r="B32" s="461" t="s">
        <v>800</v>
      </c>
      <c r="C32" s="452" t="s">
        <v>769</v>
      </c>
      <c r="D32" s="453" t="s">
        <v>801</v>
      </c>
      <c r="E32" s="452" t="s">
        <v>782</v>
      </c>
      <c r="F32" s="452" t="s">
        <v>802</v>
      </c>
      <c r="G32" s="454" t="s">
        <v>803</v>
      </c>
      <c r="H32" s="454" t="s">
        <v>804</v>
      </c>
      <c r="I32" s="452" t="s">
        <v>64</v>
      </c>
      <c r="J32" s="452" t="s">
        <v>64</v>
      </c>
      <c r="K32" s="458">
        <v>36.8383337733624</v>
      </c>
      <c r="L32" s="458">
        <v>43.302983300589155</v>
      </c>
    </row>
    <row r="33" spans="2:12" s="109" customFormat="1" ht="45" x14ac:dyDescent="0.3">
      <c r="B33" s="461" t="s">
        <v>805</v>
      </c>
      <c r="C33" s="452" t="s">
        <v>787</v>
      </c>
      <c r="D33" s="453" t="s">
        <v>806</v>
      </c>
      <c r="E33" s="452" t="s">
        <v>771</v>
      </c>
      <c r="F33" s="452" t="s">
        <v>276</v>
      </c>
      <c r="G33" s="454" t="s">
        <v>807</v>
      </c>
      <c r="H33" s="454" t="s">
        <v>808</v>
      </c>
      <c r="I33" s="452" t="s">
        <v>64</v>
      </c>
      <c r="J33" s="452" t="s">
        <v>64</v>
      </c>
      <c r="K33" s="458">
        <v>39.278525495386845</v>
      </c>
      <c r="L33" s="458">
        <v>39.913074305095883</v>
      </c>
    </row>
    <row r="34" spans="2:12" s="109" customFormat="1" ht="45" x14ac:dyDescent="0.3">
      <c r="B34" s="461" t="s">
        <v>809</v>
      </c>
      <c r="C34" s="452" t="s">
        <v>787</v>
      </c>
      <c r="D34" s="453" t="s">
        <v>810</v>
      </c>
      <c r="E34" s="452" t="s">
        <v>771</v>
      </c>
      <c r="F34" s="452" t="s">
        <v>276</v>
      </c>
      <c r="G34" s="454" t="s">
        <v>811</v>
      </c>
      <c r="H34" s="454" t="s">
        <v>812</v>
      </c>
      <c r="I34" s="452" t="s">
        <v>64</v>
      </c>
      <c r="J34" s="452" t="s">
        <v>64</v>
      </c>
      <c r="K34" s="458">
        <v>6.6831241473786172</v>
      </c>
      <c r="L34" s="458">
        <v>31.338055966974157</v>
      </c>
    </row>
    <row r="35" spans="2:12" s="109" customFormat="1" ht="60" x14ac:dyDescent="0.3">
      <c r="B35" s="461" t="s">
        <v>813</v>
      </c>
      <c r="C35" s="452" t="s">
        <v>787</v>
      </c>
      <c r="D35" s="453" t="s">
        <v>814</v>
      </c>
      <c r="E35" s="452" t="s">
        <v>782</v>
      </c>
      <c r="F35" s="452" t="s">
        <v>815</v>
      </c>
      <c r="G35" s="459" t="s">
        <v>816</v>
      </c>
      <c r="H35" s="459" t="s">
        <v>817</v>
      </c>
      <c r="I35" s="452" t="s">
        <v>64</v>
      </c>
      <c r="J35" s="452" t="s">
        <v>64</v>
      </c>
      <c r="K35" s="458">
        <v>30.662233187722478</v>
      </c>
      <c r="L35" s="458">
        <v>28.938105880196233</v>
      </c>
    </row>
    <row r="36" spans="2:12" s="109" customFormat="1" ht="45" x14ac:dyDescent="0.3">
      <c r="B36" s="462" t="s">
        <v>818</v>
      </c>
      <c r="C36" s="452" t="s">
        <v>769</v>
      </c>
      <c r="D36" s="453" t="s">
        <v>819</v>
      </c>
      <c r="E36" s="452" t="s">
        <v>782</v>
      </c>
      <c r="F36" s="452" t="s">
        <v>820</v>
      </c>
      <c r="G36" s="459" t="s">
        <v>821</v>
      </c>
      <c r="H36" s="459" t="s">
        <v>822</v>
      </c>
      <c r="I36" s="452" t="s">
        <v>64</v>
      </c>
      <c r="J36" s="452" t="s">
        <v>64</v>
      </c>
      <c r="K36" s="458">
        <v>16.356844627557813</v>
      </c>
      <c r="L36" s="458">
        <v>28.451080782433159</v>
      </c>
    </row>
    <row r="37" spans="2:12" s="109" customFormat="1" ht="45" x14ac:dyDescent="0.3">
      <c r="B37" s="461" t="s">
        <v>823</v>
      </c>
      <c r="C37" s="452" t="s">
        <v>787</v>
      </c>
      <c r="D37" s="453" t="s">
        <v>824</v>
      </c>
      <c r="E37" s="452" t="s">
        <v>782</v>
      </c>
      <c r="F37" s="452" t="s">
        <v>825</v>
      </c>
      <c r="G37" s="459" t="s">
        <v>826</v>
      </c>
      <c r="H37" s="459" t="s">
        <v>827</v>
      </c>
      <c r="I37" s="452" t="s">
        <v>64</v>
      </c>
      <c r="J37" s="452" t="s">
        <v>64</v>
      </c>
      <c r="K37" s="458">
        <v>28.105359092299476</v>
      </c>
      <c r="L37" s="458">
        <v>27.242466580205779</v>
      </c>
    </row>
    <row r="38" spans="2:12" s="109" customFormat="1" ht="75" x14ac:dyDescent="0.3">
      <c r="B38" s="461" t="s">
        <v>828</v>
      </c>
      <c r="C38" s="452" t="s">
        <v>787</v>
      </c>
      <c r="D38" s="453" t="s">
        <v>829</v>
      </c>
      <c r="E38" s="452" t="s">
        <v>771</v>
      </c>
      <c r="F38" s="452" t="s">
        <v>276</v>
      </c>
      <c r="G38" s="454" t="s">
        <v>830</v>
      </c>
      <c r="H38" s="454" t="s">
        <v>831</v>
      </c>
      <c r="I38" s="452" t="s">
        <v>64</v>
      </c>
      <c r="J38" s="452" t="s">
        <v>64</v>
      </c>
      <c r="K38" s="458">
        <v>21.51808473226783</v>
      </c>
      <c r="L38" s="458">
        <v>22.371579650705343</v>
      </c>
    </row>
    <row r="39" spans="2:12" s="109" customFormat="1" ht="135" x14ac:dyDescent="0.3">
      <c r="B39" s="463" t="s">
        <v>832</v>
      </c>
      <c r="C39" s="452" t="s">
        <v>787</v>
      </c>
      <c r="D39" s="453" t="s">
        <v>833</v>
      </c>
      <c r="E39" s="452" t="s">
        <v>782</v>
      </c>
      <c r="F39" s="452" t="s">
        <v>834</v>
      </c>
      <c r="G39" s="459" t="s">
        <v>835</v>
      </c>
      <c r="H39" s="459" t="s">
        <v>836</v>
      </c>
      <c r="I39" s="452" t="s">
        <v>64</v>
      </c>
      <c r="J39" s="452" t="s">
        <v>64</v>
      </c>
      <c r="K39" s="458">
        <v>24.333102697217331</v>
      </c>
      <c r="L39" s="458">
        <v>20.33448067126729</v>
      </c>
    </row>
    <row r="40" spans="2:12" s="109" customFormat="1" ht="45" x14ac:dyDescent="0.3">
      <c r="B40" s="461" t="s">
        <v>837</v>
      </c>
      <c r="C40" s="452" t="s">
        <v>769</v>
      </c>
      <c r="D40" s="453" t="s">
        <v>838</v>
      </c>
      <c r="E40" s="452" t="s">
        <v>782</v>
      </c>
      <c r="F40" s="452" t="s">
        <v>839</v>
      </c>
      <c r="G40" s="459" t="s">
        <v>840</v>
      </c>
      <c r="H40" s="459" t="s">
        <v>822</v>
      </c>
      <c r="I40" s="452" t="s">
        <v>64</v>
      </c>
      <c r="J40" s="452" t="s">
        <v>64</v>
      </c>
      <c r="K40" s="458">
        <v>69.45787060989737</v>
      </c>
      <c r="L40" s="458">
        <v>16.235362509682417</v>
      </c>
    </row>
    <row r="41" spans="2:12" s="109" customFormat="1" ht="60" x14ac:dyDescent="0.3">
      <c r="B41" s="461" t="s">
        <v>841</v>
      </c>
      <c r="C41" s="452" t="s">
        <v>787</v>
      </c>
      <c r="D41" s="453" t="s">
        <v>842</v>
      </c>
      <c r="E41" s="452" t="s">
        <v>771</v>
      </c>
      <c r="F41" s="452" t="s">
        <v>843</v>
      </c>
      <c r="G41" s="459" t="s">
        <v>844</v>
      </c>
      <c r="H41" s="459" t="s">
        <v>845</v>
      </c>
      <c r="I41" s="452" t="s">
        <v>64</v>
      </c>
      <c r="J41" s="452" t="s">
        <v>64</v>
      </c>
      <c r="K41" s="458">
        <v>44.610688278231784</v>
      </c>
      <c r="L41" s="458">
        <v>16.020483002910591</v>
      </c>
    </row>
    <row r="42" spans="2:12" ht="15" x14ac:dyDescent="0.3">
      <c r="B42" s="463" t="s">
        <v>846</v>
      </c>
      <c r="C42" s="452" t="s">
        <v>787</v>
      </c>
      <c r="D42" s="453" t="s">
        <v>847</v>
      </c>
      <c r="E42" s="452" t="s">
        <v>782</v>
      </c>
      <c r="F42" s="452" t="s">
        <v>848</v>
      </c>
      <c r="G42" s="459" t="s">
        <v>849</v>
      </c>
      <c r="H42" s="459" t="s">
        <v>849</v>
      </c>
      <c r="I42" s="452" t="s">
        <v>64</v>
      </c>
      <c r="J42" s="452" t="s">
        <v>64</v>
      </c>
      <c r="K42" s="458">
        <v>14.473831544763287</v>
      </c>
      <c r="L42" s="458">
        <v>14.995382724737695</v>
      </c>
    </row>
    <row r="43" spans="2:12" ht="60" x14ac:dyDescent="0.3">
      <c r="B43" s="463" t="s">
        <v>850</v>
      </c>
      <c r="C43" s="452" t="s">
        <v>769</v>
      </c>
      <c r="D43" s="453" t="s">
        <v>851</v>
      </c>
      <c r="E43" s="452" t="s">
        <v>782</v>
      </c>
      <c r="F43" s="452" t="s">
        <v>852</v>
      </c>
      <c r="G43" s="459" t="s">
        <v>853</v>
      </c>
      <c r="H43" s="459" t="s">
        <v>854</v>
      </c>
      <c r="I43" s="452" t="s">
        <v>64</v>
      </c>
      <c r="J43" s="452" t="s">
        <v>64</v>
      </c>
      <c r="K43" s="458">
        <v>0</v>
      </c>
      <c r="L43" s="458">
        <v>13.102473755932678</v>
      </c>
    </row>
    <row r="44" spans="2:12" ht="45" x14ac:dyDescent="0.3">
      <c r="B44" s="461" t="s">
        <v>855</v>
      </c>
      <c r="C44" s="452" t="s">
        <v>769</v>
      </c>
      <c r="D44" s="453" t="s">
        <v>856</v>
      </c>
      <c r="E44" s="452" t="s">
        <v>857</v>
      </c>
      <c r="F44" s="452" t="s">
        <v>848</v>
      </c>
      <c r="G44" s="459" t="s">
        <v>858</v>
      </c>
      <c r="H44" s="459" t="s">
        <v>859</v>
      </c>
      <c r="I44" s="452" t="s">
        <v>64</v>
      </c>
      <c r="J44" s="452" t="s">
        <v>64</v>
      </c>
      <c r="K44" s="458">
        <v>11.981444178907859</v>
      </c>
      <c r="L44" s="458">
        <v>12.66128462676337</v>
      </c>
    </row>
    <row r="45" spans="2:12" s="109" customFormat="1" ht="75" x14ac:dyDescent="0.3">
      <c r="B45" s="461" t="s">
        <v>860</v>
      </c>
      <c r="C45" s="452" t="s">
        <v>787</v>
      </c>
      <c r="D45" s="453" t="s">
        <v>861</v>
      </c>
      <c r="E45" s="452" t="s">
        <v>771</v>
      </c>
      <c r="F45" s="452" t="s">
        <v>276</v>
      </c>
      <c r="G45" s="459" t="s">
        <v>862</v>
      </c>
      <c r="H45" s="459" t="s">
        <v>863</v>
      </c>
      <c r="I45" s="452" t="s">
        <v>64</v>
      </c>
      <c r="J45" s="452" t="s">
        <v>64</v>
      </c>
      <c r="K45" s="458">
        <v>7.0958940286717516</v>
      </c>
      <c r="L45" s="458">
        <v>9.879828174072248</v>
      </c>
    </row>
    <row r="46" spans="2:12" s="109" customFormat="1" ht="60" x14ac:dyDescent="0.35">
      <c r="B46" s="464" t="s">
        <v>864</v>
      </c>
      <c r="C46" s="452" t="s">
        <v>769</v>
      </c>
      <c r="D46" s="453" t="s">
        <v>865</v>
      </c>
      <c r="E46" s="452" t="s">
        <v>782</v>
      </c>
      <c r="F46" s="452" t="s">
        <v>866</v>
      </c>
      <c r="G46" s="459" t="s">
        <v>867</v>
      </c>
      <c r="H46" s="459" t="s">
        <v>868</v>
      </c>
      <c r="I46" s="452" t="s">
        <v>64</v>
      </c>
      <c r="J46" s="452" t="s">
        <v>64</v>
      </c>
      <c r="K46" s="458">
        <v>41.29773063400971</v>
      </c>
      <c r="L46" s="458">
        <v>9.338542898481327</v>
      </c>
    </row>
    <row r="47" spans="2:12" s="109" customFormat="1" ht="45" x14ac:dyDescent="0.3">
      <c r="B47" s="461" t="s">
        <v>869</v>
      </c>
      <c r="C47" s="452" t="s">
        <v>787</v>
      </c>
      <c r="D47" s="453" t="s">
        <v>870</v>
      </c>
      <c r="E47" s="452" t="s">
        <v>782</v>
      </c>
      <c r="F47" s="452" t="s">
        <v>871</v>
      </c>
      <c r="G47" s="459" t="s">
        <v>872</v>
      </c>
      <c r="H47" s="459" t="s">
        <v>873</v>
      </c>
      <c r="I47" s="452" t="s">
        <v>64</v>
      </c>
      <c r="J47" s="452" t="s">
        <v>64</v>
      </c>
      <c r="K47" s="458">
        <v>6.3005855687032088</v>
      </c>
      <c r="L47" s="458">
        <v>9.0917434874069905</v>
      </c>
    </row>
    <row r="48" spans="2:12" ht="30" x14ac:dyDescent="0.3">
      <c r="B48" s="461" t="s">
        <v>874</v>
      </c>
      <c r="C48" s="452" t="s">
        <v>769</v>
      </c>
      <c r="D48" s="465" t="s">
        <v>875</v>
      </c>
      <c r="E48" s="452" t="s">
        <v>782</v>
      </c>
      <c r="F48" s="452" t="s">
        <v>871</v>
      </c>
      <c r="G48" s="459" t="s">
        <v>876</v>
      </c>
      <c r="H48" s="459" t="s">
        <v>877</v>
      </c>
      <c r="I48" s="452" t="s">
        <v>64</v>
      </c>
      <c r="J48" s="452" t="s">
        <v>64</v>
      </c>
      <c r="K48" s="458">
        <v>6.6904867460467381</v>
      </c>
      <c r="L48" s="458">
        <v>7.3331028153885871</v>
      </c>
    </row>
    <row r="49" spans="2:12" s="109" customFormat="1" ht="45" x14ac:dyDescent="0.3">
      <c r="B49" s="466" t="s">
        <v>878</v>
      </c>
      <c r="C49" s="452" t="s">
        <v>787</v>
      </c>
      <c r="D49" s="453" t="s">
        <v>879</v>
      </c>
      <c r="E49" s="452" t="s">
        <v>782</v>
      </c>
      <c r="F49" s="452" t="s">
        <v>880</v>
      </c>
      <c r="G49" s="459" t="s">
        <v>881</v>
      </c>
      <c r="H49" s="459" t="s">
        <v>881</v>
      </c>
      <c r="I49" s="452" t="s">
        <v>64</v>
      </c>
      <c r="J49" s="452" t="s">
        <v>64</v>
      </c>
      <c r="K49" s="458">
        <v>0.49356037810872994</v>
      </c>
      <c r="L49" s="458">
        <v>7.0308629143018093</v>
      </c>
    </row>
    <row r="50" spans="2:12" ht="30" x14ac:dyDescent="0.3">
      <c r="B50" s="461" t="s">
        <v>882</v>
      </c>
      <c r="C50" s="452" t="s">
        <v>787</v>
      </c>
      <c r="D50" s="453" t="s">
        <v>883</v>
      </c>
      <c r="E50" s="452" t="s">
        <v>782</v>
      </c>
      <c r="F50" s="452" t="s">
        <v>884</v>
      </c>
      <c r="G50" s="459" t="s">
        <v>876</v>
      </c>
      <c r="H50" s="459" t="s">
        <v>885</v>
      </c>
      <c r="I50" s="452" t="s">
        <v>64</v>
      </c>
      <c r="J50" s="452" t="s">
        <v>64</v>
      </c>
      <c r="K50" s="458">
        <v>5.4400714619203301</v>
      </c>
      <c r="L50" s="458">
        <v>5.9762766890829289</v>
      </c>
    </row>
    <row r="51" spans="2:12" s="109" customFormat="1" ht="45" x14ac:dyDescent="0.3">
      <c r="B51" s="463" t="s">
        <v>886</v>
      </c>
      <c r="C51" s="452" t="s">
        <v>787</v>
      </c>
      <c r="D51" s="453" t="s">
        <v>887</v>
      </c>
      <c r="E51" s="452" t="s">
        <v>782</v>
      </c>
      <c r="F51" s="452" t="s">
        <v>888</v>
      </c>
      <c r="G51" s="459" t="s">
        <v>889</v>
      </c>
      <c r="H51" s="459" t="s">
        <v>890</v>
      </c>
      <c r="I51" s="452" t="s">
        <v>64</v>
      </c>
      <c r="J51" s="452" t="s">
        <v>64</v>
      </c>
      <c r="K51" s="458">
        <v>13.651670292570289</v>
      </c>
      <c r="L51" s="458">
        <v>5.9063525133676036</v>
      </c>
    </row>
    <row r="52" spans="2:12" ht="60" x14ac:dyDescent="0.35">
      <c r="B52" s="467" t="s">
        <v>891</v>
      </c>
      <c r="C52" s="452" t="s">
        <v>787</v>
      </c>
      <c r="D52" s="453" t="s">
        <v>892</v>
      </c>
      <c r="E52" s="452" t="s">
        <v>782</v>
      </c>
      <c r="F52" s="452" t="s">
        <v>884</v>
      </c>
      <c r="G52" s="459" t="s">
        <v>893</v>
      </c>
      <c r="H52" s="459" t="s">
        <v>894</v>
      </c>
      <c r="I52" s="452" t="s">
        <v>64</v>
      </c>
      <c r="J52" s="452" t="s">
        <v>64</v>
      </c>
      <c r="K52" s="458">
        <v>6.0030430434919495</v>
      </c>
      <c r="L52" s="458">
        <v>5.798424277773865</v>
      </c>
    </row>
    <row r="53" spans="2:12" s="109" customFormat="1" ht="45" x14ac:dyDescent="0.3">
      <c r="B53" s="468" t="s">
        <v>895</v>
      </c>
      <c r="C53" s="452" t="s">
        <v>787</v>
      </c>
      <c r="D53" s="453" t="s">
        <v>896</v>
      </c>
      <c r="E53" s="452" t="s">
        <v>771</v>
      </c>
      <c r="F53" s="452" t="s">
        <v>276</v>
      </c>
      <c r="G53" s="459" t="s">
        <v>897</v>
      </c>
      <c r="H53" s="459" t="s">
        <v>898</v>
      </c>
      <c r="I53" s="452" t="s">
        <v>64</v>
      </c>
      <c r="J53" s="452" t="s">
        <v>64</v>
      </c>
      <c r="K53" s="458">
        <v>7.8825543948732211</v>
      </c>
      <c r="L53" s="458">
        <v>5.1475338252470477</v>
      </c>
    </row>
    <row r="54" spans="2:12" s="109" customFormat="1" ht="30" x14ac:dyDescent="0.3">
      <c r="B54" s="469" t="s">
        <v>899</v>
      </c>
      <c r="C54" s="452" t="s">
        <v>787</v>
      </c>
      <c r="D54" s="453" t="s">
        <v>900</v>
      </c>
      <c r="E54" s="452" t="s">
        <v>901</v>
      </c>
      <c r="F54" s="452" t="s">
        <v>902</v>
      </c>
      <c r="G54" s="459" t="s">
        <v>903</v>
      </c>
      <c r="H54" s="459" t="s">
        <v>904</v>
      </c>
      <c r="I54" s="452" t="s">
        <v>64</v>
      </c>
      <c r="J54" s="452" t="s">
        <v>64</v>
      </c>
      <c r="K54" s="458">
        <v>4.4750670212374386</v>
      </c>
      <c r="L54" s="458">
        <v>4.976491314015445</v>
      </c>
    </row>
    <row r="55" spans="2:12" ht="15" x14ac:dyDescent="0.3">
      <c r="B55" s="468" t="s">
        <v>905</v>
      </c>
      <c r="C55" s="452" t="s">
        <v>769</v>
      </c>
      <c r="D55" s="453" t="s">
        <v>906</v>
      </c>
      <c r="E55" s="452" t="s">
        <v>771</v>
      </c>
      <c r="F55" s="452" t="s">
        <v>276</v>
      </c>
      <c r="G55" s="459" t="s">
        <v>907</v>
      </c>
      <c r="H55" s="459" t="s">
        <v>907</v>
      </c>
      <c r="I55" s="452" t="s">
        <v>64</v>
      </c>
      <c r="J55" s="452" t="s">
        <v>64</v>
      </c>
      <c r="K55" s="458">
        <v>4.5951692314808099</v>
      </c>
      <c r="L55" s="458">
        <v>4.9427044392178967</v>
      </c>
    </row>
    <row r="56" spans="2:12" ht="45" x14ac:dyDescent="0.3">
      <c r="B56" s="463" t="s">
        <v>908</v>
      </c>
      <c r="C56" s="452" t="s">
        <v>787</v>
      </c>
      <c r="D56" s="453" t="s">
        <v>909</v>
      </c>
      <c r="E56" s="452" t="s">
        <v>782</v>
      </c>
      <c r="F56" s="452" t="s">
        <v>848</v>
      </c>
      <c r="G56" s="459" t="s">
        <v>910</v>
      </c>
      <c r="H56" s="459" t="s">
        <v>911</v>
      </c>
      <c r="I56" s="452" t="s">
        <v>64</v>
      </c>
      <c r="J56" s="452" t="s">
        <v>64</v>
      </c>
      <c r="K56" s="458">
        <v>3.8233767106913663</v>
      </c>
      <c r="L56" s="458">
        <v>4.4160645423092273</v>
      </c>
    </row>
    <row r="57" spans="2:12" ht="16.5" customHeight="1" x14ac:dyDescent="0.3">
      <c r="B57" s="461" t="s">
        <v>912</v>
      </c>
      <c r="C57" s="452" t="s">
        <v>769</v>
      </c>
      <c r="D57" s="453" t="s">
        <v>913</v>
      </c>
      <c r="E57" s="452" t="s">
        <v>771</v>
      </c>
      <c r="F57" s="452" t="s">
        <v>276</v>
      </c>
      <c r="G57" s="459" t="s">
        <v>914</v>
      </c>
      <c r="H57" s="459" t="s">
        <v>915</v>
      </c>
      <c r="I57" s="452" t="s">
        <v>64</v>
      </c>
      <c r="J57" s="452" t="s">
        <v>64</v>
      </c>
      <c r="K57" s="458">
        <v>0.46997256096379697</v>
      </c>
      <c r="L57" s="458">
        <v>4.3624378790460758</v>
      </c>
    </row>
    <row r="58" spans="2:12" ht="45" x14ac:dyDescent="0.3">
      <c r="B58" s="463" t="s">
        <v>916</v>
      </c>
      <c r="C58" s="452" t="s">
        <v>769</v>
      </c>
      <c r="D58" s="453" t="s">
        <v>917</v>
      </c>
      <c r="E58" s="452" t="s">
        <v>782</v>
      </c>
      <c r="F58" s="452" t="s">
        <v>884</v>
      </c>
      <c r="G58" s="459" t="s">
        <v>918</v>
      </c>
      <c r="H58" s="459" t="s">
        <v>919</v>
      </c>
      <c r="I58" s="452" t="s">
        <v>64</v>
      </c>
      <c r="J58" s="452" t="s">
        <v>64</v>
      </c>
      <c r="K58" s="458">
        <v>0.22215085525445941</v>
      </c>
      <c r="L58" s="458">
        <v>4.231417475201277</v>
      </c>
    </row>
    <row r="59" spans="2:12" ht="45" x14ac:dyDescent="0.3">
      <c r="B59" s="462" t="s">
        <v>920</v>
      </c>
      <c r="C59" s="452" t="s">
        <v>776</v>
      </c>
      <c r="D59" s="453" t="s">
        <v>921</v>
      </c>
      <c r="E59" s="452" t="s">
        <v>771</v>
      </c>
      <c r="F59" s="452" t="s">
        <v>276</v>
      </c>
      <c r="G59" s="459" t="s">
        <v>897</v>
      </c>
      <c r="H59" s="459" t="s">
        <v>922</v>
      </c>
      <c r="I59" s="452" t="s">
        <v>64</v>
      </c>
      <c r="J59" s="452" t="s">
        <v>64</v>
      </c>
      <c r="K59" s="458">
        <v>0</v>
      </c>
      <c r="L59" s="458">
        <v>4.2309227049738283</v>
      </c>
    </row>
    <row r="60" spans="2:12" ht="60" x14ac:dyDescent="0.3">
      <c r="B60" s="461" t="s">
        <v>923</v>
      </c>
      <c r="C60" s="452" t="s">
        <v>769</v>
      </c>
      <c r="D60" s="453" t="s">
        <v>924</v>
      </c>
      <c r="E60" s="452" t="s">
        <v>771</v>
      </c>
      <c r="F60" s="452" t="s">
        <v>276</v>
      </c>
      <c r="G60" s="459" t="s">
        <v>925</v>
      </c>
      <c r="H60" s="470" t="s">
        <v>926</v>
      </c>
      <c r="I60" s="452" t="s">
        <v>64</v>
      </c>
      <c r="J60" s="452" t="s">
        <v>64</v>
      </c>
      <c r="K60" s="458">
        <v>4.2061883244460585</v>
      </c>
      <c r="L60" s="458">
        <v>4.1187019427505112</v>
      </c>
    </row>
    <row r="61" spans="2:12" ht="15" x14ac:dyDescent="0.3">
      <c r="B61" s="463" t="s">
        <v>927</v>
      </c>
      <c r="C61" s="452" t="s">
        <v>769</v>
      </c>
      <c r="D61" s="453" t="s">
        <v>928</v>
      </c>
      <c r="E61" s="452" t="s">
        <v>782</v>
      </c>
      <c r="F61" s="452" t="s">
        <v>929</v>
      </c>
      <c r="G61" s="459" t="s">
        <v>930</v>
      </c>
      <c r="H61" s="471" t="s">
        <v>931</v>
      </c>
      <c r="I61" s="452" t="s">
        <v>64</v>
      </c>
      <c r="J61" s="452" t="s">
        <v>64</v>
      </c>
      <c r="K61" s="458">
        <v>3.2826710291076404</v>
      </c>
      <c r="L61" s="458">
        <v>4.0001074758350343</v>
      </c>
    </row>
    <row r="62" spans="2:12" ht="45" x14ac:dyDescent="0.3">
      <c r="B62" s="463" t="s">
        <v>932</v>
      </c>
      <c r="C62" s="452" t="s">
        <v>769</v>
      </c>
      <c r="D62" s="453" t="s">
        <v>933</v>
      </c>
      <c r="E62" s="452" t="s">
        <v>771</v>
      </c>
      <c r="F62" s="452" t="s">
        <v>276</v>
      </c>
      <c r="G62" s="459" t="s">
        <v>934</v>
      </c>
      <c r="H62" s="472" t="s">
        <v>931</v>
      </c>
      <c r="I62" s="452" t="s">
        <v>64</v>
      </c>
      <c r="J62" s="452" t="s">
        <v>64</v>
      </c>
      <c r="K62" s="458">
        <v>3.9219847499697305</v>
      </c>
      <c r="L62" s="458">
        <v>3.9399745135319111</v>
      </c>
    </row>
    <row r="63" spans="2:12" ht="45" x14ac:dyDescent="0.3">
      <c r="B63" s="463" t="s">
        <v>935</v>
      </c>
      <c r="C63" s="452" t="s">
        <v>787</v>
      </c>
      <c r="D63" s="453" t="s">
        <v>936</v>
      </c>
      <c r="E63" s="452" t="s">
        <v>782</v>
      </c>
      <c r="F63" s="452" t="s">
        <v>937</v>
      </c>
      <c r="G63" s="459" t="s">
        <v>938</v>
      </c>
      <c r="H63" s="459" t="s">
        <v>939</v>
      </c>
      <c r="I63" s="452" t="s">
        <v>64</v>
      </c>
      <c r="J63" s="452" t="s">
        <v>64</v>
      </c>
      <c r="K63" s="458">
        <v>0</v>
      </c>
      <c r="L63" s="458">
        <v>3.7945474143839633</v>
      </c>
    </row>
    <row r="64" spans="2:12" s="109" customFormat="1" ht="60" x14ac:dyDescent="0.3">
      <c r="B64" s="462" t="s">
        <v>940</v>
      </c>
      <c r="C64" s="452" t="s">
        <v>769</v>
      </c>
      <c r="D64" s="453" t="s">
        <v>941</v>
      </c>
      <c r="E64" s="452" t="s">
        <v>942</v>
      </c>
      <c r="F64" s="452" t="s">
        <v>942</v>
      </c>
      <c r="G64" s="459" t="s">
        <v>943</v>
      </c>
      <c r="H64" s="473" t="s">
        <v>944</v>
      </c>
      <c r="I64" s="452" t="s">
        <v>64</v>
      </c>
      <c r="J64" s="452" t="s">
        <v>64</v>
      </c>
      <c r="K64" s="458">
        <v>3.6324672212132221</v>
      </c>
      <c r="L64" s="458">
        <v>3.7266949303570165</v>
      </c>
    </row>
    <row r="65" spans="2:12" ht="15" x14ac:dyDescent="0.3">
      <c r="B65" s="463" t="s">
        <v>945</v>
      </c>
      <c r="C65" s="452" t="s">
        <v>769</v>
      </c>
      <c r="D65" s="453" t="s">
        <v>946</v>
      </c>
      <c r="E65" s="452" t="s">
        <v>782</v>
      </c>
      <c r="F65" s="452" t="s">
        <v>947</v>
      </c>
      <c r="G65" s="459" t="s">
        <v>948</v>
      </c>
      <c r="H65" s="472" t="s">
        <v>931</v>
      </c>
      <c r="I65" s="452" t="s">
        <v>64</v>
      </c>
      <c r="J65" s="452" t="s">
        <v>64</v>
      </c>
      <c r="K65" s="458">
        <v>0.75050560106550368</v>
      </c>
      <c r="L65" s="458">
        <v>3.7129725445391175</v>
      </c>
    </row>
    <row r="66" spans="2:12" ht="30" x14ac:dyDescent="0.3">
      <c r="B66" s="461" t="s">
        <v>949</v>
      </c>
      <c r="C66" s="452" t="s">
        <v>787</v>
      </c>
      <c r="D66" s="453" t="s">
        <v>950</v>
      </c>
      <c r="E66" s="452" t="s">
        <v>942</v>
      </c>
      <c r="F66" s="452" t="s">
        <v>942</v>
      </c>
      <c r="G66" s="459" t="s">
        <v>951</v>
      </c>
      <c r="H66" s="459" t="s">
        <v>952</v>
      </c>
      <c r="I66" s="452" t="s">
        <v>64</v>
      </c>
      <c r="J66" s="452" t="s">
        <v>64</v>
      </c>
      <c r="K66" s="458">
        <v>1.7913415859547164</v>
      </c>
      <c r="L66" s="458">
        <v>3.7119072862474467</v>
      </c>
    </row>
    <row r="67" spans="2:12" ht="45" x14ac:dyDescent="0.3">
      <c r="B67" s="463" t="s">
        <v>953</v>
      </c>
      <c r="C67" s="452" t="s">
        <v>769</v>
      </c>
      <c r="D67" s="453" t="s">
        <v>954</v>
      </c>
      <c r="E67" s="452" t="s">
        <v>782</v>
      </c>
      <c r="F67" s="452" t="s">
        <v>884</v>
      </c>
      <c r="G67" s="459" t="s">
        <v>955</v>
      </c>
      <c r="H67" s="459" t="s">
        <v>955</v>
      </c>
      <c r="I67" s="452" t="s">
        <v>64</v>
      </c>
      <c r="J67" s="452" t="s">
        <v>64</v>
      </c>
      <c r="K67" s="458">
        <v>1.9264644401176128</v>
      </c>
      <c r="L67" s="458">
        <v>3.5933235053869441</v>
      </c>
    </row>
    <row r="68" spans="2:12" ht="60" x14ac:dyDescent="0.3">
      <c r="B68" s="462" t="s">
        <v>956</v>
      </c>
      <c r="C68" s="452" t="s">
        <v>769</v>
      </c>
      <c r="D68" s="453" t="s">
        <v>957</v>
      </c>
      <c r="E68" s="452" t="s">
        <v>942</v>
      </c>
      <c r="F68" s="452" t="s">
        <v>942</v>
      </c>
      <c r="G68" s="459" t="s">
        <v>958</v>
      </c>
      <c r="H68" s="459" t="s">
        <v>959</v>
      </c>
      <c r="I68" s="452" t="s">
        <v>64</v>
      </c>
      <c r="J68" s="452" t="s">
        <v>64</v>
      </c>
      <c r="K68" s="458">
        <v>4.3393226963312754</v>
      </c>
      <c r="L68" s="458">
        <v>3.515382141539328</v>
      </c>
    </row>
    <row r="69" spans="2:12" ht="60" x14ac:dyDescent="0.3">
      <c r="B69" s="463" t="s">
        <v>960</v>
      </c>
      <c r="C69" s="452" t="s">
        <v>769</v>
      </c>
      <c r="D69" s="453" t="s">
        <v>961</v>
      </c>
      <c r="E69" s="452" t="s">
        <v>782</v>
      </c>
      <c r="F69" s="452" t="s">
        <v>820</v>
      </c>
      <c r="G69" s="459" t="s">
        <v>962</v>
      </c>
      <c r="H69" s="459" t="s">
        <v>963</v>
      </c>
      <c r="I69" s="452" t="s">
        <v>64</v>
      </c>
      <c r="J69" s="452" t="s">
        <v>64</v>
      </c>
      <c r="K69" s="458">
        <v>1.0282976924809299</v>
      </c>
      <c r="L69" s="458">
        <v>3.4698248218904766</v>
      </c>
    </row>
    <row r="70" spans="2:12" ht="60" x14ac:dyDescent="0.3">
      <c r="B70" s="463" t="s">
        <v>964</v>
      </c>
      <c r="C70" s="452" t="s">
        <v>769</v>
      </c>
      <c r="D70" s="453" t="s">
        <v>965</v>
      </c>
      <c r="E70" s="452" t="s">
        <v>771</v>
      </c>
      <c r="F70" s="452" t="s">
        <v>276</v>
      </c>
      <c r="G70" s="459" t="s">
        <v>966</v>
      </c>
      <c r="H70" s="459" t="s">
        <v>967</v>
      </c>
      <c r="I70" s="452" t="s">
        <v>64</v>
      </c>
      <c r="J70" s="452" t="s">
        <v>64</v>
      </c>
      <c r="K70" s="458">
        <v>1.5912125533300061</v>
      </c>
      <c r="L70" s="458">
        <v>3.4592910499495337</v>
      </c>
    </row>
    <row r="71" spans="2:12" ht="30" x14ac:dyDescent="0.3">
      <c r="B71" s="463" t="s">
        <v>968</v>
      </c>
      <c r="C71" s="452"/>
      <c r="D71" s="453" t="s">
        <v>969</v>
      </c>
      <c r="E71" s="452" t="s">
        <v>771</v>
      </c>
      <c r="F71" s="452" t="s">
        <v>970</v>
      </c>
      <c r="G71" s="459" t="s">
        <v>971</v>
      </c>
      <c r="H71" s="459" t="s">
        <v>972</v>
      </c>
      <c r="I71" s="452" t="s">
        <v>64</v>
      </c>
      <c r="J71" s="452" t="s">
        <v>64</v>
      </c>
      <c r="K71" s="458">
        <v>3.6947054352827222</v>
      </c>
      <c r="L71" s="458">
        <v>3.3891938636950449</v>
      </c>
    </row>
    <row r="72" spans="2:12" ht="15" customHeight="1" x14ac:dyDescent="0.3">
      <c r="B72" s="463" t="s">
        <v>973</v>
      </c>
      <c r="C72" s="452" t="s">
        <v>769</v>
      </c>
      <c r="D72" s="453" t="s">
        <v>974</v>
      </c>
      <c r="E72" s="452" t="s">
        <v>782</v>
      </c>
      <c r="F72" s="452" t="s">
        <v>975</v>
      </c>
      <c r="G72" s="459" t="s">
        <v>976</v>
      </c>
      <c r="H72" s="459" t="s">
        <v>977</v>
      </c>
      <c r="I72" s="452" t="s">
        <v>64</v>
      </c>
      <c r="J72" s="452" t="s">
        <v>64</v>
      </c>
      <c r="K72" s="458">
        <v>3.0075191225087781</v>
      </c>
      <c r="L72" s="458">
        <v>3.3584439154989085</v>
      </c>
    </row>
    <row r="73" spans="2:12" ht="15" customHeight="1" x14ac:dyDescent="0.3">
      <c r="B73" s="461" t="s">
        <v>978</v>
      </c>
      <c r="C73" s="452" t="s">
        <v>787</v>
      </c>
      <c r="D73" s="453" t="s">
        <v>979</v>
      </c>
      <c r="E73" s="452" t="s">
        <v>771</v>
      </c>
      <c r="F73" s="452" t="s">
        <v>276</v>
      </c>
      <c r="G73" s="459" t="s">
        <v>980</v>
      </c>
      <c r="H73" s="459" t="s">
        <v>981</v>
      </c>
      <c r="I73" s="452" t="s">
        <v>64</v>
      </c>
      <c r="J73" s="452" t="s">
        <v>64</v>
      </c>
      <c r="K73" s="458">
        <v>3.0328588811478387</v>
      </c>
      <c r="L73" s="458">
        <v>3.2215568877543834</v>
      </c>
    </row>
    <row r="74" spans="2:12" ht="60" x14ac:dyDescent="0.3">
      <c r="B74" s="461" t="s">
        <v>982</v>
      </c>
      <c r="C74" s="452" t="s">
        <v>769</v>
      </c>
      <c r="D74" s="453" t="s">
        <v>983</v>
      </c>
      <c r="E74" s="452" t="s">
        <v>782</v>
      </c>
      <c r="F74" s="452" t="s">
        <v>984</v>
      </c>
      <c r="G74" s="459" t="s">
        <v>985</v>
      </c>
      <c r="H74" s="459" t="s">
        <v>986</v>
      </c>
      <c r="I74" s="452" t="s">
        <v>64</v>
      </c>
      <c r="J74" s="452" t="s">
        <v>64</v>
      </c>
      <c r="K74" s="458">
        <v>0.74108749528998674</v>
      </c>
      <c r="L74" s="458">
        <v>3.2050751902682908</v>
      </c>
    </row>
    <row r="75" spans="2:12" ht="60" x14ac:dyDescent="0.3">
      <c r="B75" s="463" t="s">
        <v>987</v>
      </c>
      <c r="C75" s="452" t="s">
        <v>787</v>
      </c>
      <c r="D75" s="453" t="s">
        <v>988</v>
      </c>
      <c r="E75" s="452" t="s">
        <v>782</v>
      </c>
      <c r="F75" s="452" t="s">
        <v>989</v>
      </c>
      <c r="G75" s="459" t="s">
        <v>990</v>
      </c>
      <c r="H75" s="459" t="s">
        <v>991</v>
      </c>
      <c r="I75" s="452" t="s">
        <v>64</v>
      </c>
      <c r="J75" s="452" t="s">
        <v>64</v>
      </c>
      <c r="K75" s="458">
        <v>2.7141797249978836</v>
      </c>
      <c r="L75" s="458">
        <v>3.1478947175081569</v>
      </c>
    </row>
    <row r="76" spans="2:12" ht="18.75" customHeight="1" x14ac:dyDescent="0.3">
      <c r="B76" s="461" t="s">
        <v>992</v>
      </c>
      <c r="C76" s="452" t="s">
        <v>769</v>
      </c>
      <c r="D76" s="453" t="s">
        <v>993</v>
      </c>
      <c r="E76" s="452" t="s">
        <v>782</v>
      </c>
      <c r="F76" s="452" t="s">
        <v>871</v>
      </c>
      <c r="G76" s="474" t="s">
        <v>776</v>
      </c>
      <c r="H76" s="459" t="s">
        <v>994</v>
      </c>
      <c r="I76" s="452" t="s">
        <v>64</v>
      </c>
      <c r="J76" s="452" t="s">
        <v>64</v>
      </c>
      <c r="K76" s="458">
        <v>1.5367376785567262</v>
      </c>
      <c r="L76" s="458">
        <v>2.8654206047696178</v>
      </c>
    </row>
    <row r="77" spans="2:12" ht="30" x14ac:dyDescent="0.3">
      <c r="B77" s="463" t="s">
        <v>995</v>
      </c>
      <c r="C77" s="452" t="s">
        <v>769</v>
      </c>
      <c r="D77" s="453" t="s">
        <v>996</v>
      </c>
      <c r="E77" s="452" t="s">
        <v>771</v>
      </c>
      <c r="F77" s="452" t="s">
        <v>275</v>
      </c>
      <c r="G77" s="459" t="s">
        <v>997</v>
      </c>
      <c r="H77" s="472" t="s">
        <v>931</v>
      </c>
      <c r="I77" s="452" t="s">
        <v>64</v>
      </c>
      <c r="J77" s="452" t="s">
        <v>64</v>
      </c>
      <c r="K77" s="458">
        <v>0</v>
      </c>
      <c r="L77" s="458">
        <v>2.843264394502734</v>
      </c>
    </row>
    <row r="78" spans="2:12" ht="60" x14ac:dyDescent="0.3">
      <c r="B78" s="463" t="s">
        <v>998</v>
      </c>
      <c r="C78" s="452" t="s">
        <v>769</v>
      </c>
      <c r="D78" s="453" t="s">
        <v>999</v>
      </c>
      <c r="E78" s="452" t="s">
        <v>771</v>
      </c>
      <c r="F78" s="452" t="s">
        <v>276</v>
      </c>
      <c r="G78" s="474" t="s">
        <v>776</v>
      </c>
      <c r="H78" s="459" t="s">
        <v>1000</v>
      </c>
      <c r="I78" s="452" t="s">
        <v>64</v>
      </c>
      <c r="J78" s="452" t="s">
        <v>64</v>
      </c>
      <c r="K78" s="458">
        <v>2.6074646858699602</v>
      </c>
      <c r="L78" s="458">
        <v>2.6807115077576698</v>
      </c>
    </row>
    <row r="79" spans="2:12" ht="60" x14ac:dyDescent="0.3">
      <c r="B79" s="463" t="s">
        <v>1001</v>
      </c>
      <c r="C79" s="452" t="s">
        <v>787</v>
      </c>
      <c r="D79" s="453" t="s">
        <v>1002</v>
      </c>
      <c r="E79" s="452" t="s">
        <v>782</v>
      </c>
      <c r="F79" s="452" t="s">
        <v>1003</v>
      </c>
      <c r="G79" s="474" t="s">
        <v>776</v>
      </c>
      <c r="H79" s="459" t="s">
        <v>1004</v>
      </c>
      <c r="I79" s="452" t="s">
        <v>64</v>
      </c>
      <c r="J79" s="452" t="s">
        <v>64</v>
      </c>
      <c r="K79" s="458">
        <v>2.537631633975058</v>
      </c>
      <c r="L79" s="458">
        <v>2.6146448647982532</v>
      </c>
    </row>
    <row r="80" spans="2:12" ht="60" x14ac:dyDescent="0.3">
      <c r="B80" s="461" t="s">
        <v>1005</v>
      </c>
      <c r="C80" s="452" t="s">
        <v>769</v>
      </c>
      <c r="D80" s="453" t="s">
        <v>1006</v>
      </c>
      <c r="E80" s="452" t="s">
        <v>782</v>
      </c>
      <c r="F80" s="452" t="s">
        <v>1007</v>
      </c>
      <c r="G80" s="459" t="s">
        <v>1008</v>
      </c>
      <c r="H80" s="459" t="s">
        <v>1009</v>
      </c>
      <c r="I80" s="452" t="s">
        <v>64</v>
      </c>
      <c r="J80" s="452" t="s">
        <v>64</v>
      </c>
      <c r="K80" s="458">
        <v>0.2235509802155225</v>
      </c>
      <c r="L80" s="458">
        <v>2.5871271045701003</v>
      </c>
    </row>
    <row r="81" spans="2:12" ht="60" x14ac:dyDescent="0.3">
      <c r="B81" s="463" t="s">
        <v>1010</v>
      </c>
      <c r="C81" s="452" t="s">
        <v>787</v>
      </c>
      <c r="D81" s="453" t="s">
        <v>1011</v>
      </c>
      <c r="E81" s="452" t="s">
        <v>782</v>
      </c>
      <c r="F81" s="452" t="s">
        <v>1012</v>
      </c>
      <c r="G81" s="459" t="s">
        <v>1013</v>
      </c>
      <c r="H81" s="459" t="s">
        <v>1014</v>
      </c>
      <c r="I81" s="452" t="s">
        <v>64</v>
      </c>
      <c r="J81" s="452" t="s">
        <v>64</v>
      </c>
      <c r="K81" s="458">
        <v>2.2083483672841746</v>
      </c>
      <c r="L81" s="458">
        <v>2.529013065652653</v>
      </c>
    </row>
    <row r="82" spans="2:12" ht="60" x14ac:dyDescent="0.3">
      <c r="B82" s="461" t="s">
        <v>1015</v>
      </c>
      <c r="C82" s="452" t="s">
        <v>787</v>
      </c>
      <c r="D82" s="453" t="s">
        <v>1016</v>
      </c>
      <c r="E82" s="452" t="s">
        <v>771</v>
      </c>
      <c r="F82" s="452" t="s">
        <v>276</v>
      </c>
      <c r="G82" s="459" t="s">
        <v>1017</v>
      </c>
      <c r="H82" s="459" t="s">
        <v>1018</v>
      </c>
      <c r="I82" s="452" t="s">
        <v>64</v>
      </c>
      <c r="J82" s="452" t="s">
        <v>64</v>
      </c>
      <c r="K82" s="458">
        <v>1.9136466024942489</v>
      </c>
      <c r="L82" s="458">
        <v>2.3114872054080697</v>
      </c>
    </row>
    <row r="83" spans="2:12" ht="60" x14ac:dyDescent="0.3">
      <c r="B83" s="463" t="s">
        <v>1019</v>
      </c>
      <c r="C83" s="452" t="s">
        <v>787</v>
      </c>
      <c r="D83" s="453" t="s">
        <v>1020</v>
      </c>
      <c r="E83" s="452" t="s">
        <v>771</v>
      </c>
      <c r="F83" s="452" t="s">
        <v>276</v>
      </c>
      <c r="G83" s="459" t="s">
        <v>1021</v>
      </c>
      <c r="H83" s="459" t="s">
        <v>1022</v>
      </c>
      <c r="I83" s="452" t="s">
        <v>64</v>
      </c>
      <c r="J83" s="452" t="s">
        <v>64</v>
      </c>
      <c r="K83" s="458">
        <v>2.2568052742462767</v>
      </c>
      <c r="L83" s="458">
        <v>2.2527976750463581</v>
      </c>
    </row>
    <row r="84" spans="2:12" ht="60" x14ac:dyDescent="0.3">
      <c r="B84" s="461" t="s">
        <v>1023</v>
      </c>
      <c r="C84" s="452" t="s">
        <v>787</v>
      </c>
      <c r="D84" s="453" t="s">
        <v>1024</v>
      </c>
      <c r="E84" s="452" t="s">
        <v>771</v>
      </c>
      <c r="F84" s="452" t="s">
        <v>276</v>
      </c>
      <c r="G84" s="459" t="s">
        <v>1025</v>
      </c>
      <c r="H84" s="459" t="s">
        <v>1026</v>
      </c>
      <c r="I84" s="452" t="s">
        <v>64</v>
      </c>
      <c r="J84" s="452" t="s">
        <v>64</v>
      </c>
      <c r="K84" s="458">
        <v>2.2282241409371597</v>
      </c>
      <c r="L84" s="458">
        <v>2.2335062765532943</v>
      </c>
    </row>
    <row r="85" spans="2:12" ht="60" x14ac:dyDescent="0.3">
      <c r="B85" s="463" t="s">
        <v>1027</v>
      </c>
      <c r="C85" s="452" t="s">
        <v>769</v>
      </c>
      <c r="D85" s="453" t="s">
        <v>1028</v>
      </c>
      <c r="E85" s="452" t="s">
        <v>771</v>
      </c>
      <c r="F85" s="452" t="s">
        <v>276</v>
      </c>
      <c r="G85" s="459" t="s">
        <v>1029</v>
      </c>
      <c r="H85" s="459" t="s">
        <v>1030</v>
      </c>
      <c r="I85" s="452" t="s">
        <v>64</v>
      </c>
      <c r="J85" s="452" t="s">
        <v>64</v>
      </c>
      <c r="K85" s="458">
        <v>2.0998652621382736</v>
      </c>
      <c r="L85" s="458">
        <v>2.2108112941576881</v>
      </c>
    </row>
    <row r="86" spans="2:12" ht="60" x14ac:dyDescent="0.3">
      <c r="B86" s="463" t="s">
        <v>1031</v>
      </c>
      <c r="C86" s="452" t="s">
        <v>769</v>
      </c>
      <c r="D86" s="453" t="s">
        <v>1032</v>
      </c>
      <c r="E86" s="452" t="s">
        <v>782</v>
      </c>
      <c r="F86" s="452" t="s">
        <v>1033</v>
      </c>
      <c r="G86" s="459" t="s">
        <v>1034</v>
      </c>
      <c r="H86" s="459" t="s">
        <v>1035</v>
      </c>
      <c r="I86" s="452" t="s">
        <v>64</v>
      </c>
      <c r="J86" s="452" t="s">
        <v>64</v>
      </c>
      <c r="K86" s="458">
        <v>1.6247084391814992</v>
      </c>
      <c r="L86" s="458">
        <v>2.0783118032767645</v>
      </c>
    </row>
    <row r="87" spans="2:12" ht="45" x14ac:dyDescent="0.3">
      <c r="B87" s="461" t="s">
        <v>1036</v>
      </c>
      <c r="C87" s="452" t="s">
        <v>769</v>
      </c>
      <c r="D87" s="453" t="s">
        <v>1037</v>
      </c>
      <c r="E87" s="452" t="s">
        <v>942</v>
      </c>
      <c r="F87" s="452" t="s">
        <v>942</v>
      </c>
      <c r="G87" s="459" t="s">
        <v>1038</v>
      </c>
      <c r="H87" s="473" t="s">
        <v>1039</v>
      </c>
      <c r="I87" s="452" t="s">
        <v>64</v>
      </c>
      <c r="J87" s="452" t="s">
        <v>64</v>
      </c>
      <c r="K87" s="458">
        <v>1.965717060055697</v>
      </c>
      <c r="L87" s="458">
        <v>2.0114136336642958</v>
      </c>
    </row>
    <row r="88" spans="2:12" ht="60" x14ac:dyDescent="0.3">
      <c r="B88" s="463" t="s">
        <v>1040</v>
      </c>
      <c r="C88" s="452" t="s">
        <v>769</v>
      </c>
      <c r="D88" s="453" t="s">
        <v>1041</v>
      </c>
      <c r="E88" s="452" t="s">
        <v>782</v>
      </c>
      <c r="F88" s="452" t="s">
        <v>1042</v>
      </c>
      <c r="G88" s="474" t="s">
        <v>776</v>
      </c>
      <c r="H88" s="459" t="s">
        <v>1043</v>
      </c>
      <c r="I88" s="452" t="s">
        <v>64</v>
      </c>
      <c r="J88" s="452" t="s">
        <v>64</v>
      </c>
      <c r="K88" s="458">
        <v>1.7602967913064536</v>
      </c>
      <c r="L88" s="458">
        <v>1.9836917141985304</v>
      </c>
    </row>
    <row r="89" spans="2:12" ht="15" x14ac:dyDescent="0.3">
      <c r="B89" s="461" t="s">
        <v>1044</v>
      </c>
      <c r="C89" s="452" t="s">
        <v>1045</v>
      </c>
      <c r="D89" s="453" t="s">
        <v>1046</v>
      </c>
      <c r="E89" s="452" t="s">
        <v>782</v>
      </c>
      <c r="F89" s="452" t="s">
        <v>776</v>
      </c>
      <c r="G89" s="474" t="s">
        <v>776</v>
      </c>
      <c r="H89" s="472" t="s">
        <v>931</v>
      </c>
      <c r="I89" s="452" t="s">
        <v>64</v>
      </c>
      <c r="J89" s="452" t="s">
        <v>64</v>
      </c>
      <c r="K89" s="458">
        <v>0</v>
      </c>
      <c r="L89" s="458">
        <v>1.9403910977161232</v>
      </c>
    </row>
    <row r="90" spans="2:12" ht="60" x14ac:dyDescent="0.3">
      <c r="B90" s="463" t="s">
        <v>1047</v>
      </c>
      <c r="C90" s="452" t="s">
        <v>769</v>
      </c>
      <c r="D90" s="453" t="s">
        <v>1048</v>
      </c>
      <c r="E90" s="452" t="s">
        <v>771</v>
      </c>
      <c r="F90" s="452" t="s">
        <v>276</v>
      </c>
      <c r="G90" s="459" t="s">
        <v>1049</v>
      </c>
      <c r="H90" s="459" t="s">
        <v>1050</v>
      </c>
      <c r="I90" s="452" t="s">
        <v>64</v>
      </c>
      <c r="J90" s="452" t="s">
        <v>64</v>
      </c>
      <c r="K90" s="458">
        <v>1.5312357931226546</v>
      </c>
      <c r="L90" s="458">
        <v>1.9291420260779755</v>
      </c>
    </row>
    <row r="91" spans="2:12" ht="60" x14ac:dyDescent="0.3">
      <c r="B91" s="463" t="s">
        <v>1051</v>
      </c>
      <c r="C91" s="452" t="s">
        <v>769</v>
      </c>
      <c r="D91" s="453" t="s">
        <v>1052</v>
      </c>
      <c r="E91" s="452" t="s">
        <v>771</v>
      </c>
      <c r="F91" s="452" t="s">
        <v>276</v>
      </c>
      <c r="G91" s="459" t="s">
        <v>1053</v>
      </c>
      <c r="H91" s="459" t="s">
        <v>1054</v>
      </c>
      <c r="I91" s="452" t="s">
        <v>64</v>
      </c>
      <c r="J91" s="452" t="s">
        <v>64</v>
      </c>
      <c r="K91" s="458">
        <v>1.6499691227025068</v>
      </c>
      <c r="L91" s="458">
        <v>1.893241938760182</v>
      </c>
    </row>
    <row r="92" spans="2:12" ht="60" x14ac:dyDescent="0.3">
      <c r="B92" s="463" t="s">
        <v>1055</v>
      </c>
      <c r="C92" s="452" t="s">
        <v>769</v>
      </c>
      <c r="D92" s="453" t="s">
        <v>1056</v>
      </c>
      <c r="E92" s="452" t="s">
        <v>942</v>
      </c>
      <c r="F92" s="452" t="s">
        <v>942</v>
      </c>
      <c r="G92" s="459" t="s">
        <v>1057</v>
      </c>
      <c r="H92" s="459" t="s">
        <v>1058</v>
      </c>
      <c r="I92" s="452" t="s">
        <v>64</v>
      </c>
      <c r="J92" s="452" t="s">
        <v>64</v>
      </c>
      <c r="K92" s="458">
        <v>0</v>
      </c>
      <c r="L92" s="458">
        <v>1.8812559507781141</v>
      </c>
    </row>
    <row r="93" spans="2:12" ht="15" x14ac:dyDescent="0.3">
      <c r="B93" s="463" t="s">
        <v>1059</v>
      </c>
      <c r="C93" s="452" t="s">
        <v>769</v>
      </c>
      <c r="D93" s="453" t="s">
        <v>1060</v>
      </c>
      <c r="E93" s="452" t="s">
        <v>782</v>
      </c>
      <c r="F93" s="452" t="s">
        <v>820</v>
      </c>
      <c r="G93" s="459" t="s">
        <v>1061</v>
      </c>
      <c r="H93" s="459" t="s">
        <v>1062</v>
      </c>
      <c r="I93" s="452" t="s">
        <v>64</v>
      </c>
      <c r="J93" s="452" t="s">
        <v>64</v>
      </c>
      <c r="K93" s="458">
        <v>0</v>
      </c>
      <c r="L93" s="458">
        <v>1.6831734501560922</v>
      </c>
    </row>
    <row r="94" spans="2:12" ht="60" x14ac:dyDescent="0.3">
      <c r="B94" s="461" t="s">
        <v>1063</v>
      </c>
      <c r="C94" s="452" t="s">
        <v>769</v>
      </c>
      <c r="D94" s="453" t="s">
        <v>1064</v>
      </c>
      <c r="E94" s="452" t="s">
        <v>782</v>
      </c>
      <c r="F94" s="452" t="s">
        <v>820</v>
      </c>
      <c r="G94" s="459" t="s">
        <v>1065</v>
      </c>
      <c r="H94" s="459" t="s">
        <v>1066</v>
      </c>
      <c r="I94" s="452" t="s">
        <v>64</v>
      </c>
      <c r="J94" s="452" t="s">
        <v>64</v>
      </c>
      <c r="K94" s="458">
        <v>1.3661805214190579</v>
      </c>
      <c r="L94" s="458">
        <v>1.6086456882144449</v>
      </c>
    </row>
    <row r="95" spans="2:12" ht="60" x14ac:dyDescent="0.3">
      <c r="B95" s="461" t="s">
        <v>1067</v>
      </c>
      <c r="C95" s="452" t="s">
        <v>776</v>
      </c>
      <c r="D95" s="453" t="s">
        <v>1068</v>
      </c>
      <c r="E95" s="452" t="s">
        <v>771</v>
      </c>
      <c r="F95" s="452" t="s">
        <v>276</v>
      </c>
      <c r="G95" s="459" t="s">
        <v>1069</v>
      </c>
      <c r="H95" s="459" t="s">
        <v>1070</v>
      </c>
      <c r="I95" s="452" t="s">
        <v>64</v>
      </c>
      <c r="J95" s="452" t="s">
        <v>64</v>
      </c>
      <c r="K95" s="458">
        <v>1.5142286682407071</v>
      </c>
      <c r="L95" s="458">
        <v>1.5570176920874115</v>
      </c>
    </row>
    <row r="96" spans="2:12" ht="60" x14ac:dyDescent="0.3">
      <c r="B96" s="461" t="s">
        <v>1071</v>
      </c>
      <c r="C96" s="452" t="s">
        <v>769</v>
      </c>
      <c r="D96" s="453" t="s">
        <v>1072</v>
      </c>
      <c r="E96" s="452" t="s">
        <v>782</v>
      </c>
      <c r="F96" s="452" t="s">
        <v>884</v>
      </c>
      <c r="G96" s="459" t="s">
        <v>1073</v>
      </c>
      <c r="H96" s="459" t="s">
        <v>1074</v>
      </c>
      <c r="I96" s="452" t="s">
        <v>64</v>
      </c>
      <c r="J96" s="452" t="s">
        <v>64</v>
      </c>
      <c r="K96" s="458">
        <v>1.7186978520401988</v>
      </c>
      <c r="L96" s="458">
        <v>1.5420375587165223</v>
      </c>
    </row>
    <row r="97" spans="2:12" ht="135" x14ac:dyDescent="0.3">
      <c r="B97" s="463" t="s">
        <v>1075</v>
      </c>
      <c r="C97" s="452" t="s">
        <v>769</v>
      </c>
      <c r="D97" s="453" t="s">
        <v>1076</v>
      </c>
      <c r="E97" s="452" t="s">
        <v>771</v>
      </c>
      <c r="F97" s="452" t="s">
        <v>1077</v>
      </c>
      <c r="G97" s="459" t="s">
        <v>1078</v>
      </c>
      <c r="H97" s="459" t="s">
        <v>1079</v>
      </c>
      <c r="I97" s="452" t="s">
        <v>64</v>
      </c>
      <c r="J97" s="452" t="s">
        <v>64</v>
      </c>
      <c r="K97" s="458">
        <v>1.5494759578157162</v>
      </c>
      <c r="L97" s="458">
        <v>1.4921932204304862</v>
      </c>
    </row>
    <row r="98" spans="2:12" ht="24" customHeight="1" x14ac:dyDescent="0.3">
      <c r="B98" s="463" t="s">
        <v>1080</v>
      </c>
      <c r="C98" s="452" t="s">
        <v>787</v>
      </c>
      <c r="D98" s="453" t="s">
        <v>1081</v>
      </c>
      <c r="E98" s="452" t="s">
        <v>771</v>
      </c>
      <c r="F98" s="452" t="s">
        <v>276</v>
      </c>
      <c r="G98" s="459" t="s">
        <v>1082</v>
      </c>
      <c r="H98" s="459" t="s">
        <v>1083</v>
      </c>
      <c r="I98" s="452" t="s">
        <v>64</v>
      </c>
      <c r="J98" s="452" t="s">
        <v>64</v>
      </c>
      <c r="K98" s="458">
        <v>1.4676169454897685</v>
      </c>
      <c r="L98" s="458">
        <v>1.4855460510996878</v>
      </c>
    </row>
    <row r="99" spans="2:12" ht="24" customHeight="1" x14ac:dyDescent="0.3">
      <c r="B99" s="461" t="s">
        <v>1084</v>
      </c>
      <c r="C99" s="452" t="s">
        <v>769</v>
      </c>
      <c r="D99" s="453" t="s">
        <v>1085</v>
      </c>
      <c r="E99" s="452" t="s">
        <v>942</v>
      </c>
      <c r="F99" s="452" t="s">
        <v>942</v>
      </c>
      <c r="G99" s="459" t="s">
        <v>1086</v>
      </c>
      <c r="H99" s="473" t="s">
        <v>1087</v>
      </c>
      <c r="I99" s="452" t="s">
        <v>64</v>
      </c>
      <c r="J99" s="452" t="s">
        <v>64</v>
      </c>
      <c r="K99" s="458">
        <v>1.7929557052427654</v>
      </c>
      <c r="L99" s="458">
        <v>1.4736418582728914</v>
      </c>
    </row>
    <row r="100" spans="2:12" ht="24" customHeight="1" x14ac:dyDescent="0.3">
      <c r="B100" s="463" t="s">
        <v>1088</v>
      </c>
      <c r="C100" s="452" t="s">
        <v>769</v>
      </c>
      <c r="D100" s="453" t="s">
        <v>1089</v>
      </c>
      <c r="E100" s="452" t="s">
        <v>1090</v>
      </c>
      <c r="F100" s="452" t="s">
        <v>1091</v>
      </c>
      <c r="G100" s="459" t="s">
        <v>1092</v>
      </c>
      <c r="H100" s="459" t="s">
        <v>1093</v>
      </c>
      <c r="I100" s="452" t="s">
        <v>64</v>
      </c>
      <c r="J100" s="452" t="s">
        <v>64</v>
      </c>
      <c r="K100" s="458">
        <v>1.5600074152803005</v>
      </c>
      <c r="L100" s="458">
        <v>1.4412072732906129</v>
      </c>
    </row>
    <row r="101" spans="2:12" ht="24" customHeight="1" x14ac:dyDescent="0.3">
      <c r="B101" s="463" t="s">
        <v>1094</v>
      </c>
      <c r="C101" s="452" t="s">
        <v>769</v>
      </c>
      <c r="D101" s="453" t="s">
        <v>1095</v>
      </c>
      <c r="E101" s="452" t="s">
        <v>1096</v>
      </c>
      <c r="F101" s="452" t="s">
        <v>1097</v>
      </c>
      <c r="G101" s="459" t="s">
        <v>1098</v>
      </c>
      <c r="H101" s="472" t="s">
        <v>931</v>
      </c>
      <c r="I101" s="452" t="s">
        <v>64</v>
      </c>
      <c r="J101" s="452" t="s">
        <v>64</v>
      </c>
      <c r="K101" s="458">
        <v>1.0946265112171547</v>
      </c>
      <c r="L101" s="458">
        <v>1.4392733363847616</v>
      </c>
    </row>
    <row r="102" spans="2:12" ht="24" customHeight="1" x14ac:dyDescent="0.3">
      <c r="B102" s="463" t="s">
        <v>1099</v>
      </c>
      <c r="C102" s="452" t="s">
        <v>769</v>
      </c>
      <c r="D102" s="453" t="s">
        <v>1100</v>
      </c>
      <c r="E102" s="452" t="s">
        <v>942</v>
      </c>
      <c r="F102" s="452" t="s">
        <v>942</v>
      </c>
      <c r="G102" s="459" t="s">
        <v>1101</v>
      </c>
      <c r="H102" s="459" t="s">
        <v>1102</v>
      </c>
      <c r="I102" s="452" t="s">
        <v>64</v>
      </c>
      <c r="J102" s="452" t="s">
        <v>64</v>
      </c>
      <c r="K102" s="458">
        <v>1.343664391894779</v>
      </c>
      <c r="L102" s="458">
        <v>1.4054790449029411</v>
      </c>
    </row>
    <row r="103" spans="2:12" ht="24" customHeight="1" x14ac:dyDescent="0.3">
      <c r="B103" s="463" t="s">
        <v>1103</v>
      </c>
      <c r="C103" s="452" t="s">
        <v>769</v>
      </c>
      <c r="D103" s="453" t="s">
        <v>1104</v>
      </c>
      <c r="E103" s="452" t="s">
        <v>771</v>
      </c>
      <c r="F103" s="452" t="s">
        <v>276</v>
      </c>
      <c r="G103" s="459" t="s">
        <v>1105</v>
      </c>
      <c r="H103" s="459" t="s">
        <v>1106</v>
      </c>
      <c r="I103" s="452" t="s">
        <v>64</v>
      </c>
      <c r="J103" s="452" t="s">
        <v>64</v>
      </c>
      <c r="K103" s="458">
        <v>1.6046404468579731</v>
      </c>
      <c r="L103" s="458">
        <v>1.3956884771260243</v>
      </c>
    </row>
    <row r="104" spans="2:12" ht="24" customHeight="1" x14ac:dyDescent="0.3">
      <c r="B104" s="463" t="s">
        <v>1107</v>
      </c>
      <c r="C104" s="452" t="s">
        <v>769</v>
      </c>
      <c r="D104" s="453" t="s">
        <v>1108</v>
      </c>
      <c r="E104" s="452" t="s">
        <v>771</v>
      </c>
      <c r="F104" s="452" t="s">
        <v>1109</v>
      </c>
      <c r="G104" s="474" t="s">
        <v>776</v>
      </c>
      <c r="H104" s="459" t="s">
        <v>1110</v>
      </c>
      <c r="I104" s="452" t="s">
        <v>64</v>
      </c>
      <c r="J104" s="452" t="s">
        <v>64</v>
      </c>
      <c r="K104" s="458">
        <v>1.4441242765467974</v>
      </c>
      <c r="L104" s="458">
        <v>1.3898244724549913</v>
      </c>
    </row>
    <row r="105" spans="2:12" ht="24" customHeight="1" x14ac:dyDescent="0.3">
      <c r="B105" s="463" t="s">
        <v>1111</v>
      </c>
      <c r="C105" s="452" t="s">
        <v>769</v>
      </c>
      <c r="D105" s="453" t="s">
        <v>1112</v>
      </c>
      <c r="E105" s="452" t="s">
        <v>942</v>
      </c>
      <c r="F105" s="452" t="s">
        <v>1113</v>
      </c>
      <c r="G105" s="459" t="s">
        <v>1114</v>
      </c>
      <c r="H105" s="459" t="s">
        <v>1115</v>
      </c>
      <c r="I105" s="452" t="s">
        <v>64</v>
      </c>
      <c r="J105" s="452" t="s">
        <v>64</v>
      </c>
      <c r="K105" s="458">
        <v>0</v>
      </c>
      <c r="L105" s="458">
        <v>1.3805521341220102</v>
      </c>
    </row>
    <row r="106" spans="2:12" ht="24" customHeight="1" x14ac:dyDescent="0.3">
      <c r="B106" s="461" t="s">
        <v>1116</v>
      </c>
      <c r="C106" s="452" t="s">
        <v>769</v>
      </c>
      <c r="D106" s="453" t="s">
        <v>1117</v>
      </c>
      <c r="E106" s="452" t="s">
        <v>942</v>
      </c>
      <c r="F106" s="452" t="s">
        <v>942</v>
      </c>
      <c r="G106" s="459" t="s">
        <v>1118</v>
      </c>
      <c r="H106" s="459" t="s">
        <v>1119</v>
      </c>
      <c r="I106" s="452" t="s">
        <v>64</v>
      </c>
      <c r="J106" s="452" t="s">
        <v>64</v>
      </c>
      <c r="K106" s="458">
        <v>1.2878642575614483</v>
      </c>
      <c r="L106" s="458">
        <v>1.3714709534539817</v>
      </c>
    </row>
    <row r="107" spans="2:12" ht="24" customHeight="1" x14ac:dyDescent="0.3">
      <c r="B107" s="463" t="s">
        <v>1120</v>
      </c>
      <c r="C107" s="452" t="s">
        <v>769</v>
      </c>
      <c r="D107" s="453" t="s">
        <v>1121</v>
      </c>
      <c r="E107" s="452" t="s">
        <v>782</v>
      </c>
      <c r="F107" s="452" t="s">
        <v>1122</v>
      </c>
      <c r="G107" s="459" t="s">
        <v>1123</v>
      </c>
      <c r="H107" s="459" t="s">
        <v>1124</v>
      </c>
      <c r="I107" s="452" t="s">
        <v>64</v>
      </c>
      <c r="J107" s="452" t="s">
        <v>64</v>
      </c>
      <c r="K107" s="458">
        <v>1.2002795316866448</v>
      </c>
      <c r="L107" s="458">
        <v>1.3538170399737106</v>
      </c>
    </row>
    <row r="108" spans="2:12" ht="24" customHeight="1" x14ac:dyDescent="0.3">
      <c r="B108" s="463" t="s">
        <v>1125</v>
      </c>
      <c r="C108" s="452" t="s">
        <v>769</v>
      </c>
      <c r="D108" s="453" t="s">
        <v>1126</v>
      </c>
      <c r="E108" s="452" t="s">
        <v>782</v>
      </c>
      <c r="F108" s="452" t="s">
        <v>815</v>
      </c>
      <c r="G108" s="459" t="s">
        <v>1127</v>
      </c>
      <c r="H108" s="459" t="s">
        <v>1128</v>
      </c>
      <c r="I108" s="452" t="s">
        <v>64</v>
      </c>
      <c r="J108" s="452" t="s">
        <v>64</v>
      </c>
      <c r="K108" s="458">
        <v>1.2036463694393995</v>
      </c>
      <c r="L108" s="458">
        <v>1.3021902260404197</v>
      </c>
    </row>
    <row r="109" spans="2:12" ht="24" customHeight="1" x14ac:dyDescent="0.3">
      <c r="B109" s="463" t="s">
        <v>1129</v>
      </c>
      <c r="C109" s="452" t="s">
        <v>776</v>
      </c>
      <c r="D109" s="453" t="s">
        <v>1130</v>
      </c>
      <c r="E109" s="452" t="s">
        <v>771</v>
      </c>
      <c r="F109" s="452" t="s">
        <v>276</v>
      </c>
      <c r="G109" s="474" t="s">
        <v>776</v>
      </c>
      <c r="H109" s="473" t="s">
        <v>1131</v>
      </c>
      <c r="I109" s="452" t="s">
        <v>64</v>
      </c>
      <c r="J109" s="452" t="s">
        <v>64</v>
      </c>
      <c r="K109" s="458">
        <v>1.27212185736772</v>
      </c>
      <c r="L109" s="458">
        <v>1.2674778707133301</v>
      </c>
    </row>
    <row r="110" spans="2:12" ht="24" customHeight="1" x14ac:dyDescent="0.3">
      <c r="B110" s="463" t="s">
        <v>1132</v>
      </c>
      <c r="C110" s="452" t="s">
        <v>769</v>
      </c>
      <c r="D110" s="453" t="s">
        <v>1133</v>
      </c>
      <c r="E110" s="452" t="s">
        <v>782</v>
      </c>
      <c r="F110" s="452" t="s">
        <v>848</v>
      </c>
      <c r="G110" s="459" t="s">
        <v>1134</v>
      </c>
      <c r="H110" s="459" t="s">
        <v>1135</v>
      </c>
      <c r="I110" s="452" t="s">
        <v>64</v>
      </c>
      <c r="J110" s="452" t="s">
        <v>64</v>
      </c>
      <c r="K110" s="458">
        <v>1.1814612989797748</v>
      </c>
      <c r="L110" s="458">
        <v>1.2504373638710886</v>
      </c>
    </row>
    <row r="111" spans="2:12" ht="24" customHeight="1" x14ac:dyDescent="0.3">
      <c r="B111" s="461" t="s">
        <v>1136</v>
      </c>
      <c r="C111" s="452" t="s">
        <v>776</v>
      </c>
      <c r="D111" s="453" t="s">
        <v>1137</v>
      </c>
      <c r="E111" s="452" t="s">
        <v>771</v>
      </c>
      <c r="F111" s="452" t="s">
        <v>276</v>
      </c>
      <c r="G111" s="459" t="s">
        <v>1138</v>
      </c>
      <c r="H111" s="472" t="s">
        <v>931</v>
      </c>
      <c r="I111" s="452" t="s">
        <v>64</v>
      </c>
      <c r="J111" s="452" t="s">
        <v>64</v>
      </c>
      <c r="K111" s="458">
        <v>0.95427271785930523</v>
      </c>
      <c r="L111" s="458">
        <v>1.2490979787104193</v>
      </c>
    </row>
    <row r="112" spans="2:12" ht="24" customHeight="1" x14ac:dyDescent="0.3">
      <c r="B112" s="463" t="s">
        <v>1139</v>
      </c>
      <c r="C112" s="452" t="s">
        <v>787</v>
      </c>
      <c r="D112" s="453" t="s">
        <v>1140</v>
      </c>
      <c r="E112" s="452" t="s">
        <v>782</v>
      </c>
      <c r="F112" s="452" t="s">
        <v>848</v>
      </c>
      <c r="G112" s="459" t="s">
        <v>1141</v>
      </c>
      <c r="H112" s="459" t="s">
        <v>1142</v>
      </c>
      <c r="I112" s="452" t="s">
        <v>64</v>
      </c>
      <c r="J112" s="452" t="s">
        <v>64</v>
      </c>
      <c r="K112" s="458">
        <v>0.90093895118053036</v>
      </c>
      <c r="L112" s="458">
        <v>1.2159545307372719</v>
      </c>
    </row>
    <row r="113" spans="2:12" ht="24" customHeight="1" x14ac:dyDescent="0.3">
      <c r="B113" s="463" t="s">
        <v>1143</v>
      </c>
      <c r="C113" s="452" t="s">
        <v>769</v>
      </c>
      <c r="D113" s="453" t="s">
        <v>1144</v>
      </c>
      <c r="E113" s="452" t="s">
        <v>771</v>
      </c>
      <c r="F113" s="452" t="s">
        <v>276</v>
      </c>
      <c r="G113" s="459" t="s">
        <v>1145</v>
      </c>
      <c r="H113" s="473" t="s">
        <v>1146</v>
      </c>
      <c r="I113" s="452" t="s">
        <v>64</v>
      </c>
      <c r="J113" s="452" t="s">
        <v>64</v>
      </c>
      <c r="K113" s="458">
        <v>1.0019742078459863</v>
      </c>
      <c r="L113" s="458">
        <v>1.2157239262258526</v>
      </c>
    </row>
    <row r="114" spans="2:12" ht="24" customHeight="1" x14ac:dyDescent="0.3">
      <c r="B114" s="463" t="s">
        <v>1147</v>
      </c>
      <c r="C114" s="452" t="s">
        <v>787</v>
      </c>
      <c r="D114" s="453" t="s">
        <v>1148</v>
      </c>
      <c r="E114" s="452" t="s">
        <v>782</v>
      </c>
      <c r="F114" s="452" t="s">
        <v>1149</v>
      </c>
      <c r="G114" s="459" t="s">
        <v>1150</v>
      </c>
      <c r="H114" s="459" t="s">
        <v>1151</v>
      </c>
      <c r="I114" s="452" t="s">
        <v>64</v>
      </c>
      <c r="J114" s="452" t="s">
        <v>64</v>
      </c>
      <c r="K114" s="458">
        <v>1.0569089309117325</v>
      </c>
      <c r="L114" s="458">
        <v>1.1875462385747479</v>
      </c>
    </row>
    <row r="115" spans="2:12" ht="24" customHeight="1" x14ac:dyDescent="0.3">
      <c r="B115" s="463" t="s">
        <v>1152</v>
      </c>
      <c r="C115" s="452" t="s">
        <v>769</v>
      </c>
      <c r="D115" s="453" t="s">
        <v>1153</v>
      </c>
      <c r="E115" s="452" t="s">
        <v>771</v>
      </c>
      <c r="F115" s="452" t="s">
        <v>276</v>
      </c>
      <c r="G115" s="459" t="s">
        <v>1154</v>
      </c>
      <c r="H115" s="472" t="s">
        <v>931</v>
      </c>
      <c r="I115" s="452" t="s">
        <v>64</v>
      </c>
      <c r="J115" s="452" t="s">
        <v>64</v>
      </c>
      <c r="K115" s="458">
        <v>1.0828233135972878</v>
      </c>
      <c r="L115" s="458">
        <v>1.1844310871534869</v>
      </c>
    </row>
    <row r="116" spans="2:12" ht="24" customHeight="1" x14ac:dyDescent="0.3">
      <c r="B116" s="463" t="s">
        <v>1155</v>
      </c>
      <c r="C116" s="452" t="s">
        <v>787</v>
      </c>
      <c r="D116" s="453" t="s">
        <v>1156</v>
      </c>
      <c r="E116" s="452" t="s">
        <v>782</v>
      </c>
      <c r="F116" s="452" t="s">
        <v>884</v>
      </c>
      <c r="G116" s="459" t="s">
        <v>1157</v>
      </c>
      <c r="H116" s="459" t="s">
        <v>1158</v>
      </c>
      <c r="I116" s="452" t="s">
        <v>64</v>
      </c>
      <c r="J116" s="452" t="s">
        <v>64</v>
      </c>
      <c r="K116" s="458">
        <v>1.035682345659281</v>
      </c>
      <c r="L116" s="458">
        <v>1.1810702535032742</v>
      </c>
    </row>
    <row r="117" spans="2:12" ht="24" customHeight="1" x14ac:dyDescent="0.3">
      <c r="B117" s="463" t="s">
        <v>1159</v>
      </c>
      <c r="C117" s="452" t="s">
        <v>769</v>
      </c>
      <c r="D117" s="453" t="s">
        <v>1160</v>
      </c>
      <c r="E117" s="452" t="s">
        <v>771</v>
      </c>
      <c r="F117" s="452" t="s">
        <v>275</v>
      </c>
      <c r="G117" s="459" t="s">
        <v>1161</v>
      </c>
      <c r="H117" s="459" t="s">
        <v>1162</v>
      </c>
      <c r="I117" s="452" t="s">
        <v>64</v>
      </c>
      <c r="J117" s="452" t="s">
        <v>64</v>
      </c>
      <c r="K117" s="458">
        <v>1.1178236716067322</v>
      </c>
      <c r="L117" s="458">
        <v>1.116248267563317</v>
      </c>
    </row>
    <row r="118" spans="2:12" ht="24" customHeight="1" x14ac:dyDescent="0.3">
      <c r="B118" s="463" t="s">
        <v>1163</v>
      </c>
      <c r="C118" s="452" t="s">
        <v>769</v>
      </c>
      <c r="D118" s="453" t="s">
        <v>1164</v>
      </c>
      <c r="E118" s="452" t="s">
        <v>1165</v>
      </c>
      <c r="F118" s="452" t="s">
        <v>1166</v>
      </c>
      <c r="G118" s="459" t="s">
        <v>1167</v>
      </c>
      <c r="H118" s="472" t="s">
        <v>931</v>
      </c>
      <c r="I118" s="452" t="s">
        <v>64</v>
      </c>
      <c r="J118" s="452" t="s">
        <v>64</v>
      </c>
      <c r="K118" s="458">
        <v>0</v>
      </c>
      <c r="L118" s="458">
        <v>1.1101036124216603</v>
      </c>
    </row>
    <row r="119" spans="2:12" ht="24" customHeight="1" x14ac:dyDescent="0.3">
      <c r="B119" s="461" t="s">
        <v>1168</v>
      </c>
      <c r="C119" s="452" t="s">
        <v>769</v>
      </c>
      <c r="D119" s="453" t="s">
        <v>1169</v>
      </c>
      <c r="E119" s="452" t="s">
        <v>901</v>
      </c>
      <c r="F119" s="452" t="s">
        <v>1170</v>
      </c>
      <c r="G119" s="459" t="s">
        <v>1171</v>
      </c>
      <c r="H119" s="459" t="s">
        <v>1172</v>
      </c>
      <c r="I119" s="452" t="s">
        <v>64</v>
      </c>
      <c r="J119" s="452" t="s">
        <v>64</v>
      </c>
      <c r="K119" s="458">
        <v>0.78200945853008852</v>
      </c>
      <c r="L119" s="458">
        <v>1.0905530398328758</v>
      </c>
    </row>
    <row r="120" spans="2:12" ht="24" customHeight="1" x14ac:dyDescent="0.3">
      <c r="B120" s="463" t="s">
        <v>1173</v>
      </c>
      <c r="C120" s="452" t="s">
        <v>787</v>
      </c>
      <c r="D120" s="453" t="s">
        <v>1174</v>
      </c>
      <c r="E120" s="452" t="s">
        <v>771</v>
      </c>
      <c r="F120" s="452" t="s">
        <v>1175</v>
      </c>
      <c r="G120" s="459" t="s">
        <v>1176</v>
      </c>
      <c r="H120" s="459" t="s">
        <v>1177</v>
      </c>
      <c r="I120" s="452" t="s">
        <v>64</v>
      </c>
      <c r="J120" s="452" t="s">
        <v>64</v>
      </c>
      <c r="K120" s="458">
        <v>1.1542214301247122</v>
      </c>
      <c r="L120" s="458">
        <v>1.0885438138159285</v>
      </c>
    </row>
    <row r="121" spans="2:12" ht="24" customHeight="1" x14ac:dyDescent="0.3">
      <c r="B121" s="461" t="s">
        <v>1178</v>
      </c>
      <c r="C121" s="452" t="s">
        <v>787</v>
      </c>
      <c r="D121" s="453" t="s">
        <v>1179</v>
      </c>
      <c r="E121" s="452" t="s">
        <v>771</v>
      </c>
      <c r="F121" s="452" t="s">
        <v>1175</v>
      </c>
      <c r="G121" s="459" t="s">
        <v>1180</v>
      </c>
      <c r="H121" s="473" t="s">
        <v>1181</v>
      </c>
      <c r="I121" s="452" t="s">
        <v>64</v>
      </c>
      <c r="J121" s="452" t="s">
        <v>64</v>
      </c>
      <c r="K121" s="458">
        <v>1.1311352255236711</v>
      </c>
      <c r="L121" s="458">
        <v>1.075470018543295</v>
      </c>
    </row>
    <row r="122" spans="2:12" ht="24" customHeight="1" x14ac:dyDescent="0.3">
      <c r="B122" s="463" t="s">
        <v>1182</v>
      </c>
      <c r="C122" s="452" t="s">
        <v>787</v>
      </c>
      <c r="D122" s="453" t="s">
        <v>1183</v>
      </c>
      <c r="E122" s="452" t="s">
        <v>942</v>
      </c>
      <c r="F122" s="452" t="s">
        <v>1184</v>
      </c>
      <c r="G122" s="459" t="s">
        <v>1185</v>
      </c>
      <c r="H122" s="459" t="s">
        <v>1186</v>
      </c>
      <c r="I122" s="452" t="s">
        <v>64</v>
      </c>
      <c r="J122" s="452" t="s">
        <v>64</v>
      </c>
      <c r="K122" s="458">
        <v>0.77512355317395554</v>
      </c>
      <c r="L122" s="458">
        <v>1.0738495097763068</v>
      </c>
    </row>
    <row r="123" spans="2:12" ht="24" customHeight="1" x14ac:dyDescent="0.3">
      <c r="B123" s="463" t="s">
        <v>1187</v>
      </c>
      <c r="C123" s="452" t="s">
        <v>769</v>
      </c>
      <c r="D123" s="453" t="s">
        <v>1188</v>
      </c>
      <c r="E123" s="452" t="s">
        <v>771</v>
      </c>
      <c r="F123" s="452" t="s">
        <v>275</v>
      </c>
      <c r="G123" s="459" t="s">
        <v>1189</v>
      </c>
      <c r="H123" s="459" t="s">
        <v>1190</v>
      </c>
      <c r="I123" s="452" t="s">
        <v>64</v>
      </c>
      <c r="J123" s="452" t="s">
        <v>64</v>
      </c>
      <c r="K123" s="458">
        <v>0.99000096621867062</v>
      </c>
      <c r="L123" s="458">
        <v>1.0409269156397432</v>
      </c>
    </row>
    <row r="124" spans="2:12" ht="24" customHeight="1" x14ac:dyDescent="0.3">
      <c r="B124" s="463" t="s">
        <v>1191</v>
      </c>
      <c r="C124" s="452" t="s">
        <v>769</v>
      </c>
      <c r="D124" s="453" t="s">
        <v>1192</v>
      </c>
      <c r="E124" s="452" t="s">
        <v>782</v>
      </c>
      <c r="F124" s="452" t="s">
        <v>884</v>
      </c>
      <c r="G124" s="459" t="s">
        <v>1193</v>
      </c>
      <c r="H124" s="459" t="s">
        <v>1194</v>
      </c>
      <c r="I124" s="452" t="s">
        <v>64</v>
      </c>
      <c r="J124" s="452" t="s">
        <v>64</v>
      </c>
      <c r="K124" s="458">
        <v>0.69484875166485061</v>
      </c>
      <c r="L124" s="458">
        <v>1.0137150604652254</v>
      </c>
    </row>
    <row r="125" spans="2:12" ht="24" customHeight="1" x14ac:dyDescent="0.3">
      <c r="B125" s="463" t="s">
        <v>1195</v>
      </c>
      <c r="C125" s="452" t="s">
        <v>769</v>
      </c>
      <c r="D125" s="453" t="s">
        <v>1196</v>
      </c>
      <c r="E125" s="452" t="s">
        <v>942</v>
      </c>
      <c r="F125" s="452" t="s">
        <v>942</v>
      </c>
      <c r="G125" s="459" t="s">
        <v>1197</v>
      </c>
      <c r="H125" s="459" t="s">
        <v>1198</v>
      </c>
      <c r="I125" s="452" t="s">
        <v>64</v>
      </c>
      <c r="J125" s="452" t="s">
        <v>64</v>
      </c>
      <c r="K125" s="458">
        <v>0.97120302772732769</v>
      </c>
      <c r="L125" s="458">
        <v>0.94554486261530868</v>
      </c>
    </row>
    <row r="126" spans="2:12" ht="24" customHeight="1" x14ac:dyDescent="0.3">
      <c r="B126" s="475" t="s">
        <v>1199</v>
      </c>
      <c r="C126" s="452" t="s">
        <v>769</v>
      </c>
      <c r="D126" s="453" t="s">
        <v>1200</v>
      </c>
      <c r="E126" s="476" t="s">
        <v>771</v>
      </c>
      <c r="F126" s="476" t="s">
        <v>275</v>
      </c>
      <c r="G126" s="473" t="s">
        <v>1201</v>
      </c>
      <c r="H126" s="473" t="s">
        <v>1202</v>
      </c>
      <c r="I126" s="452" t="s">
        <v>64</v>
      </c>
      <c r="J126" s="452" t="s">
        <v>64</v>
      </c>
      <c r="K126" s="458">
        <v>0.66214415219760259</v>
      </c>
      <c r="L126" s="458">
        <v>0.93649853327230492</v>
      </c>
    </row>
    <row r="127" spans="2:12" ht="24" customHeight="1" x14ac:dyDescent="0.3">
      <c r="B127" s="463" t="s">
        <v>1203</v>
      </c>
      <c r="C127" s="452" t="s">
        <v>787</v>
      </c>
      <c r="D127" s="453" t="s">
        <v>1204</v>
      </c>
      <c r="E127" s="452" t="s">
        <v>782</v>
      </c>
      <c r="F127" s="452" t="s">
        <v>884</v>
      </c>
      <c r="G127" s="459" t="s">
        <v>1205</v>
      </c>
      <c r="H127" s="459" t="s">
        <v>1206</v>
      </c>
      <c r="I127" s="452" t="s">
        <v>64</v>
      </c>
      <c r="J127" s="452" t="s">
        <v>64</v>
      </c>
      <c r="K127" s="458">
        <v>0.8457544312386488</v>
      </c>
      <c r="L127" s="458">
        <v>0.93011805577072038</v>
      </c>
    </row>
    <row r="128" spans="2:12" ht="24" customHeight="1" x14ac:dyDescent="0.3">
      <c r="B128" s="463" t="s">
        <v>1207</v>
      </c>
      <c r="C128" s="452" t="s">
        <v>769</v>
      </c>
      <c r="D128" s="453" t="s">
        <v>1208</v>
      </c>
      <c r="E128" s="452" t="s">
        <v>1165</v>
      </c>
      <c r="F128" s="452" t="s">
        <v>1209</v>
      </c>
      <c r="G128" s="459" t="s">
        <v>1210</v>
      </c>
      <c r="H128" s="459" t="s">
        <v>1211</v>
      </c>
      <c r="I128" s="452" t="s">
        <v>64</v>
      </c>
      <c r="J128" s="452" t="s">
        <v>64</v>
      </c>
      <c r="K128" s="458">
        <v>0</v>
      </c>
      <c r="L128" s="458">
        <v>0.9290571095932213</v>
      </c>
    </row>
    <row r="129" spans="2:12" ht="24" customHeight="1" x14ac:dyDescent="0.3">
      <c r="B129" s="461" t="s">
        <v>1212</v>
      </c>
      <c r="C129" s="452" t="s">
        <v>769</v>
      </c>
      <c r="D129" s="453" t="s">
        <v>1213</v>
      </c>
      <c r="E129" s="452" t="s">
        <v>1214</v>
      </c>
      <c r="F129" s="452" t="s">
        <v>848</v>
      </c>
      <c r="G129" s="459" t="s">
        <v>1215</v>
      </c>
      <c r="H129" s="459" t="s">
        <v>1216</v>
      </c>
      <c r="I129" s="452" t="s">
        <v>64</v>
      </c>
      <c r="J129" s="452" t="s">
        <v>64</v>
      </c>
      <c r="K129" s="458">
        <v>0.9323715970456472</v>
      </c>
      <c r="L129" s="458">
        <v>0.90316596216228906</v>
      </c>
    </row>
    <row r="130" spans="2:12" ht="24" customHeight="1" x14ac:dyDescent="0.3">
      <c r="B130" s="463" t="s">
        <v>1217</v>
      </c>
      <c r="C130" s="452" t="s">
        <v>769</v>
      </c>
      <c r="D130" s="453" t="s">
        <v>1218</v>
      </c>
      <c r="E130" s="452" t="s">
        <v>1165</v>
      </c>
      <c r="F130" s="452" t="s">
        <v>942</v>
      </c>
      <c r="G130" s="459" t="s">
        <v>1219</v>
      </c>
      <c r="H130" s="471" t="s">
        <v>931</v>
      </c>
      <c r="I130" s="452" t="s">
        <v>64</v>
      </c>
      <c r="J130" s="452" t="s">
        <v>64</v>
      </c>
      <c r="K130" s="458">
        <v>0</v>
      </c>
      <c r="L130" s="458">
        <v>0.89763465666737086</v>
      </c>
    </row>
    <row r="131" spans="2:12" ht="24" customHeight="1" x14ac:dyDescent="0.3">
      <c r="B131" s="463" t="s">
        <v>1220</v>
      </c>
      <c r="C131" s="452" t="s">
        <v>769</v>
      </c>
      <c r="D131" s="453" t="s">
        <v>1221</v>
      </c>
      <c r="E131" s="452" t="s">
        <v>771</v>
      </c>
      <c r="F131" s="452" t="s">
        <v>276</v>
      </c>
      <c r="G131" s="459" t="s">
        <v>1222</v>
      </c>
      <c r="H131" s="459" t="s">
        <v>1223</v>
      </c>
      <c r="I131" s="452" t="s">
        <v>64</v>
      </c>
      <c r="J131" s="452" t="s">
        <v>64</v>
      </c>
      <c r="K131" s="458">
        <v>0.91342129686402695</v>
      </c>
      <c r="L131" s="458">
        <v>0.89129920968006959</v>
      </c>
    </row>
    <row r="132" spans="2:12" ht="24" customHeight="1" x14ac:dyDescent="0.3">
      <c r="B132" s="463" t="s">
        <v>1224</v>
      </c>
      <c r="C132" s="452" t="s">
        <v>769</v>
      </c>
      <c r="D132" s="453" t="s">
        <v>1225</v>
      </c>
      <c r="E132" s="452" t="s">
        <v>771</v>
      </c>
      <c r="F132" s="452" t="s">
        <v>275</v>
      </c>
      <c r="G132" s="474" t="s">
        <v>776</v>
      </c>
      <c r="H132" s="459" t="s">
        <v>1226</v>
      </c>
      <c r="I132" s="452" t="s">
        <v>64</v>
      </c>
      <c r="J132" s="452" t="s">
        <v>64</v>
      </c>
      <c r="K132" s="458">
        <v>0.90297377406465684</v>
      </c>
      <c r="L132" s="458">
        <v>0.8820563669225171</v>
      </c>
    </row>
    <row r="133" spans="2:12" ht="24" customHeight="1" x14ac:dyDescent="0.3">
      <c r="B133" s="463" t="s">
        <v>1227</v>
      </c>
      <c r="C133" s="452" t="s">
        <v>769</v>
      </c>
      <c r="D133" s="453" t="s">
        <v>1228</v>
      </c>
      <c r="E133" s="452" t="s">
        <v>1165</v>
      </c>
      <c r="F133" s="452" t="s">
        <v>942</v>
      </c>
      <c r="G133" s="459" t="s">
        <v>1229</v>
      </c>
      <c r="H133" s="472" t="s">
        <v>931</v>
      </c>
      <c r="I133" s="452" t="s">
        <v>64</v>
      </c>
      <c r="J133" s="452" t="s">
        <v>64</v>
      </c>
      <c r="K133" s="458">
        <v>0</v>
      </c>
      <c r="L133" s="458">
        <v>0.88187459995774919</v>
      </c>
    </row>
    <row r="134" spans="2:12" ht="24" customHeight="1" x14ac:dyDescent="0.3">
      <c r="B134" s="461" t="s">
        <v>1230</v>
      </c>
      <c r="C134" s="452" t="s">
        <v>776</v>
      </c>
      <c r="D134" s="453" t="s">
        <v>1231</v>
      </c>
      <c r="E134" s="452" t="s">
        <v>771</v>
      </c>
      <c r="F134" s="452" t="s">
        <v>1232</v>
      </c>
      <c r="G134" s="459" t="s">
        <v>1233</v>
      </c>
      <c r="H134" s="472" t="s">
        <v>931</v>
      </c>
      <c r="I134" s="452" t="s">
        <v>64</v>
      </c>
      <c r="J134" s="452" t="s">
        <v>64</v>
      </c>
      <c r="K134" s="458">
        <v>0.83018974374621635</v>
      </c>
      <c r="L134" s="458">
        <v>0.87592274252986879</v>
      </c>
    </row>
    <row r="135" spans="2:12" ht="24" customHeight="1" x14ac:dyDescent="0.3">
      <c r="B135" s="461" t="s">
        <v>1234</v>
      </c>
      <c r="C135" s="452" t="s">
        <v>787</v>
      </c>
      <c r="D135" s="453" t="s">
        <v>1235</v>
      </c>
      <c r="E135" s="452" t="s">
        <v>1236</v>
      </c>
      <c r="F135" s="452" t="s">
        <v>825</v>
      </c>
      <c r="G135" s="459" t="s">
        <v>1237</v>
      </c>
      <c r="H135" s="459" t="s">
        <v>1238</v>
      </c>
      <c r="I135" s="452" t="s">
        <v>64</v>
      </c>
      <c r="J135" s="452" t="s">
        <v>64</v>
      </c>
      <c r="K135" s="458">
        <v>1.0763617570892383</v>
      </c>
      <c r="L135" s="458">
        <v>0.87271561922869267</v>
      </c>
    </row>
    <row r="136" spans="2:12" ht="24" customHeight="1" x14ac:dyDescent="0.3">
      <c r="B136" s="461" t="s">
        <v>1239</v>
      </c>
      <c r="C136" s="452" t="s">
        <v>769</v>
      </c>
      <c r="D136" s="453" t="s">
        <v>1240</v>
      </c>
      <c r="E136" s="452" t="s">
        <v>771</v>
      </c>
      <c r="F136" s="452" t="s">
        <v>276</v>
      </c>
      <c r="G136" s="459" t="s">
        <v>1241</v>
      </c>
      <c r="H136" s="459" t="s">
        <v>1242</v>
      </c>
      <c r="I136" s="452" t="s">
        <v>64</v>
      </c>
      <c r="J136" s="452" t="s">
        <v>64</v>
      </c>
      <c r="K136" s="458">
        <v>0.63947720995277879</v>
      </c>
      <c r="L136" s="458">
        <v>0.84608364195009711</v>
      </c>
    </row>
    <row r="137" spans="2:12" ht="24" customHeight="1" x14ac:dyDescent="0.3">
      <c r="B137" s="463" t="s">
        <v>1243</v>
      </c>
      <c r="C137" s="452" t="s">
        <v>769</v>
      </c>
      <c r="D137" s="453" t="s">
        <v>1244</v>
      </c>
      <c r="E137" s="452" t="s">
        <v>771</v>
      </c>
      <c r="F137" s="452" t="s">
        <v>275</v>
      </c>
      <c r="G137" s="459" t="s">
        <v>1245</v>
      </c>
      <c r="H137" s="459" t="s">
        <v>1246</v>
      </c>
      <c r="I137" s="452" t="s">
        <v>64</v>
      </c>
      <c r="J137" s="452" t="s">
        <v>64</v>
      </c>
      <c r="K137" s="458">
        <v>1.9183301269160917</v>
      </c>
      <c r="L137" s="458">
        <v>0.83822193577917037</v>
      </c>
    </row>
    <row r="138" spans="2:12" ht="24" customHeight="1" x14ac:dyDescent="0.3">
      <c r="B138" s="461" t="s">
        <v>1247</v>
      </c>
      <c r="C138" s="452" t="s">
        <v>787</v>
      </c>
      <c r="D138" s="453" t="s">
        <v>1248</v>
      </c>
      <c r="E138" s="452" t="s">
        <v>782</v>
      </c>
      <c r="F138" s="452" t="s">
        <v>1249</v>
      </c>
      <c r="G138" s="459" t="s">
        <v>1250</v>
      </c>
      <c r="H138" s="459" t="s">
        <v>1251</v>
      </c>
      <c r="I138" s="452" t="s">
        <v>64</v>
      </c>
      <c r="J138" s="452" t="s">
        <v>64</v>
      </c>
      <c r="K138" s="458">
        <v>0.52546805727085599</v>
      </c>
      <c r="L138" s="458">
        <v>0.81095508532262961</v>
      </c>
    </row>
    <row r="139" spans="2:12" ht="24" customHeight="1" x14ac:dyDescent="0.3">
      <c r="B139" s="463" t="s">
        <v>1252</v>
      </c>
      <c r="C139" s="452" t="s">
        <v>769</v>
      </c>
      <c r="D139" s="453" t="s">
        <v>1253</v>
      </c>
      <c r="E139" s="452" t="s">
        <v>1165</v>
      </c>
      <c r="F139" s="452" t="s">
        <v>942</v>
      </c>
      <c r="G139" s="459" t="s">
        <v>1254</v>
      </c>
      <c r="H139" s="459" t="s">
        <v>1255</v>
      </c>
      <c r="I139" s="452" t="s">
        <v>64</v>
      </c>
      <c r="J139" s="452" t="s">
        <v>64</v>
      </c>
      <c r="K139" s="458">
        <v>0</v>
      </c>
      <c r="L139" s="458">
        <v>0.80993219024481833</v>
      </c>
    </row>
    <row r="140" spans="2:12" ht="24" customHeight="1" x14ac:dyDescent="0.3">
      <c r="B140" s="463" t="s">
        <v>1256</v>
      </c>
      <c r="C140" s="452" t="s">
        <v>769</v>
      </c>
      <c r="D140" s="453" t="s">
        <v>1257</v>
      </c>
      <c r="E140" s="452" t="s">
        <v>771</v>
      </c>
      <c r="F140" s="452" t="s">
        <v>275</v>
      </c>
      <c r="G140" s="459" t="s">
        <v>1258</v>
      </c>
      <c r="H140" s="459" t="s">
        <v>1259</v>
      </c>
      <c r="I140" s="452" t="s">
        <v>64</v>
      </c>
      <c r="J140" s="452" t="s">
        <v>64</v>
      </c>
      <c r="K140" s="458">
        <v>0.56456679652308028</v>
      </c>
      <c r="L140" s="458">
        <v>0.7933411757387977</v>
      </c>
    </row>
    <row r="141" spans="2:12" ht="24" customHeight="1" x14ac:dyDescent="0.3">
      <c r="B141" s="461" t="s">
        <v>1260</v>
      </c>
      <c r="C141" s="452" t="s">
        <v>769</v>
      </c>
      <c r="D141" s="453" t="s">
        <v>1261</v>
      </c>
      <c r="E141" s="452" t="s">
        <v>1262</v>
      </c>
      <c r="F141" s="452" t="s">
        <v>1263</v>
      </c>
      <c r="G141" s="459" t="s">
        <v>1264</v>
      </c>
      <c r="H141" s="459" t="s">
        <v>1265</v>
      </c>
      <c r="I141" s="452" t="s">
        <v>64</v>
      </c>
      <c r="J141" s="452" t="s">
        <v>64</v>
      </c>
      <c r="K141" s="458">
        <v>0.79247247608669336</v>
      </c>
      <c r="L141" s="458">
        <v>0.79111960981620999</v>
      </c>
    </row>
    <row r="142" spans="2:12" ht="24" customHeight="1" x14ac:dyDescent="0.3">
      <c r="B142" s="461" t="s">
        <v>1266</v>
      </c>
      <c r="C142" s="452" t="s">
        <v>769</v>
      </c>
      <c r="D142" s="453" t="s">
        <v>1267</v>
      </c>
      <c r="E142" s="452" t="s">
        <v>942</v>
      </c>
      <c r="F142" s="452" t="s">
        <v>942</v>
      </c>
      <c r="G142" s="459" t="s">
        <v>1268</v>
      </c>
      <c r="H142" s="459" t="s">
        <v>1269</v>
      </c>
      <c r="I142" s="452" t="s">
        <v>64</v>
      </c>
      <c r="J142" s="452" t="s">
        <v>64</v>
      </c>
      <c r="K142" s="458">
        <v>0.73583637810872993</v>
      </c>
      <c r="L142" s="458">
        <v>0.75529767621998445</v>
      </c>
    </row>
    <row r="143" spans="2:12" ht="24" customHeight="1" x14ac:dyDescent="0.3">
      <c r="B143" s="461" t="s">
        <v>1270</v>
      </c>
      <c r="C143" s="452" t="s">
        <v>787</v>
      </c>
      <c r="D143" s="453" t="s">
        <v>1271</v>
      </c>
      <c r="E143" s="452" t="s">
        <v>771</v>
      </c>
      <c r="F143" s="452" t="s">
        <v>843</v>
      </c>
      <c r="G143" s="459" t="s">
        <v>1272</v>
      </c>
      <c r="H143" s="459" t="s">
        <v>1273</v>
      </c>
      <c r="I143" s="452" t="s">
        <v>64</v>
      </c>
      <c r="J143" s="452" t="s">
        <v>64</v>
      </c>
      <c r="K143" s="458">
        <v>0.75096508953997099</v>
      </c>
      <c r="L143" s="458">
        <v>0.75276729202168857</v>
      </c>
    </row>
    <row r="144" spans="2:12" ht="24" customHeight="1" x14ac:dyDescent="0.3">
      <c r="B144" s="462" t="s">
        <v>1274</v>
      </c>
      <c r="C144" s="452" t="s">
        <v>769</v>
      </c>
      <c r="D144" s="453" t="s">
        <v>1275</v>
      </c>
      <c r="E144" s="452" t="s">
        <v>771</v>
      </c>
      <c r="F144" s="452" t="s">
        <v>275</v>
      </c>
      <c r="G144" s="459" t="s">
        <v>1276</v>
      </c>
      <c r="H144" s="459" t="s">
        <v>1277</v>
      </c>
      <c r="I144" s="452" t="s">
        <v>64</v>
      </c>
      <c r="J144" s="452" t="s">
        <v>64</v>
      </c>
      <c r="K144" s="458">
        <v>0</v>
      </c>
      <c r="L144" s="458">
        <v>0.7088159357087529</v>
      </c>
    </row>
    <row r="145" spans="2:12" ht="24" customHeight="1" x14ac:dyDescent="0.35">
      <c r="B145" s="464" t="s">
        <v>1278</v>
      </c>
      <c r="C145" s="452" t="s">
        <v>769</v>
      </c>
      <c r="D145" s="453" t="s">
        <v>1279</v>
      </c>
      <c r="E145" s="452" t="s">
        <v>771</v>
      </c>
      <c r="F145" s="452" t="s">
        <v>275</v>
      </c>
      <c r="G145" s="459" t="s">
        <v>1280</v>
      </c>
      <c r="H145" s="459" t="s">
        <v>1281</v>
      </c>
      <c r="I145" s="452" t="s">
        <v>64</v>
      </c>
      <c r="J145" s="452" t="s">
        <v>64</v>
      </c>
      <c r="K145" s="458">
        <v>0.19006191306453568</v>
      </c>
      <c r="L145" s="458">
        <v>0.7082648686712204</v>
      </c>
    </row>
    <row r="146" spans="2:12" ht="24" customHeight="1" x14ac:dyDescent="0.3">
      <c r="B146" s="461" t="s">
        <v>1282</v>
      </c>
      <c r="C146" s="452" t="s">
        <v>769</v>
      </c>
      <c r="D146" s="453" t="s">
        <v>1283</v>
      </c>
      <c r="E146" s="452" t="s">
        <v>782</v>
      </c>
      <c r="F146" s="452" t="s">
        <v>884</v>
      </c>
      <c r="G146" s="459" t="s">
        <v>1284</v>
      </c>
      <c r="H146" s="473" t="s">
        <v>1285</v>
      </c>
      <c r="I146" s="452" t="s">
        <v>64</v>
      </c>
      <c r="J146" s="452" t="s">
        <v>64</v>
      </c>
      <c r="K146" s="458">
        <v>0.34262816423009079</v>
      </c>
      <c r="L146" s="458">
        <v>0.70092800586813142</v>
      </c>
    </row>
    <row r="147" spans="2:12" ht="24" customHeight="1" x14ac:dyDescent="0.3">
      <c r="B147" s="463" t="s">
        <v>1286</v>
      </c>
      <c r="C147" s="452" t="s">
        <v>769</v>
      </c>
      <c r="D147" s="453" t="s">
        <v>1287</v>
      </c>
      <c r="E147" s="452" t="s">
        <v>771</v>
      </c>
      <c r="F147" s="452" t="s">
        <v>275</v>
      </c>
      <c r="G147" s="459" t="s">
        <v>1288</v>
      </c>
      <c r="H147" s="459" t="s">
        <v>1289</v>
      </c>
      <c r="I147" s="452" t="s">
        <v>64</v>
      </c>
      <c r="J147" s="452" t="s">
        <v>64</v>
      </c>
      <c r="K147" s="458">
        <v>0.6490603715318829</v>
      </c>
      <c r="L147" s="458">
        <v>0.69496454507898509</v>
      </c>
    </row>
    <row r="148" spans="2:12" ht="24" customHeight="1" x14ac:dyDescent="0.3">
      <c r="B148" s="463" t="s">
        <v>1290</v>
      </c>
      <c r="C148" s="452" t="s">
        <v>787</v>
      </c>
      <c r="D148" s="453" t="s">
        <v>1291</v>
      </c>
      <c r="E148" s="452" t="s">
        <v>782</v>
      </c>
      <c r="F148" s="452" t="s">
        <v>888</v>
      </c>
      <c r="G148" s="459" t="s">
        <v>1292</v>
      </c>
      <c r="H148" s="459" t="s">
        <v>1293</v>
      </c>
      <c r="I148" s="452" t="s">
        <v>64</v>
      </c>
      <c r="J148" s="452" t="s">
        <v>64</v>
      </c>
      <c r="K148" s="458">
        <v>0.67638230478266115</v>
      </c>
      <c r="L148" s="458">
        <v>0.64234739389244877</v>
      </c>
    </row>
    <row r="149" spans="2:12" ht="24" customHeight="1" x14ac:dyDescent="0.3">
      <c r="B149" s="463" t="s">
        <v>1294</v>
      </c>
      <c r="C149" s="452" t="s">
        <v>787</v>
      </c>
      <c r="D149" s="453" t="s">
        <v>1295</v>
      </c>
      <c r="E149" s="452" t="s">
        <v>782</v>
      </c>
      <c r="F149" s="452" t="s">
        <v>848</v>
      </c>
      <c r="G149" s="459" t="s">
        <v>1296</v>
      </c>
      <c r="H149" s="459" t="s">
        <v>1297</v>
      </c>
      <c r="I149" s="452" t="s">
        <v>64</v>
      </c>
      <c r="J149" s="452" t="s">
        <v>64</v>
      </c>
      <c r="K149" s="458">
        <v>0.62707407146110428</v>
      </c>
      <c r="L149" s="458">
        <v>0.62991873595756176</v>
      </c>
    </row>
    <row r="150" spans="2:12" ht="24" customHeight="1" x14ac:dyDescent="0.3">
      <c r="B150" s="461" t="s">
        <v>1298</v>
      </c>
      <c r="C150" s="452" t="s">
        <v>787</v>
      </c>
      <c r="D150" s="453" t="s">
        <v>1299</v>
      </c>
      <c r="E150" s="452" t="s">
        <v>771</v>
      </c>
      <c r="F150" s="452" t="s">
        <v>275</v>
      </c>
      <c r="G150" s="459" t="s">
        <v>1300</v>
      </c>
      <c r="H150" s="459" t="s">
        <v>1301</v>
      </c>
      <c r="I150" s="452" t="s">
        <v>64</v>
      </c>
      <c r="J150" s="452" t="s">
        <v>64</v>
      </c>
      <c r="K150" s="458">
        <v>0.69561251720547279</v>
      </c>
      <c r="L150" s="458">
        <v>0.6251440741731803</v>
      </c>
    </row>
    <row r="151" spans="2:12" ht="24" customHeight="1" x14ac:dyDescent="0.3">
      <c r="B151" s="461" t="s">
        <v>1302</v>
      </c>
      <c r="C151" s="452" t="s">
        <v>787</v>
      </c>
      <c r="D151" s="453" t="s">
        <v>1303</v>
      </c>
      <c r="E151" s="452" t="s">
        <v>771</v>
      </c>
      <c r="F151" s="452" t="s">
        <v>1304</v>
      </c>
      <c r="G151" s="459" t="s">
        <v>1305</v>
      </c>
      <c r="H151" s="459" t="s">
        <v>1306</v>
      </c>
      <c r="I151" s="452" t="s">
        <v>64</v>
      </c>
      <c r="J151" s="452" t="s">
        <v>64</v>
      </c>
      <c r="K151" s="458">
        <v>0.67609659038624526</v>
      </c>
      <c r="L151" s="458">
        <v>0.61405335814379258</v>
      </c>
    </row>
    <row r="152" spans="2:12" ht="24" customHeight="1" x14ac:dyDescent="0.3">
      <c r="B152" s="463" t="s">
        <v>1307</v>
      </c>
      <c r="C152" s="452" t="s">
        <v>776</v>
      </c>
      <c r="D152" s="453" t="s">
        <v>1308</v>
      </c>
      <c r="E152" s="452" t="s">
        <v>776</v>
      </c>
      <c r="F152" s="452" t="s">
        <v>776</v>
      </c>
      <c r="G152" s="459" t="s">
        <v>1309</v>
      </c>
      <c r="H152" s="472" t="s">
        <v>931</v>
      </c>
      <c r="I152" s="452" t="s">
        <v>64</v>
      </c>
      <c r="J152" s="452" t="s">
        <v>64</v>
      </c>
      <c r="K152" s="458">
        <v>0</v>
      </c>
      <c r="L152" s="458">
        <v>0.5952954330915663</v>
      </c>
    </row>
    <row r="153" spans="2:12" ht="24" customHeight="1" x14ac:dyDescent="0.3">
      <c r="B153" s="463" t="s">
        <v>1310</v>
      </c>
      <c r="C153" s="452" t="s">
        <v>769</v>
      </c>
      <c r="D153" s="453" t="s">
        <v>1311</v>
      </c>
      <c r="E153" s="452" t="s">
        <v>771</v>
      </c>
      <c r="F153" s="452" t="s">
        <v>1175</v>
      </c>
      <c r="G153" s="459" t="s">
        <v>1312</v>
      </c>
      <c r="H153" s="473" t="s">
        <v>1313</v>
      </c>
      <c r="I153" s="452" t="s">
        <v>64</v>
      </c>
      <c r="J153" s="452" t="s">
        <v>64</v>
      </c>
      <c r="K153" s="458">
        <v>0</v>
      </c>
      <c r="L153" s="458">
        <v>0.58676391655517213</v>
      </c>
    </row>
    <row r="154" spans="2:12" ht="24" customHeight="1" x14ac:dyDescent="0.3">
      <c r="B154" s="463" t="s">
        <v>1314</v>
      </c>
      <c r="C154" s="452" t="s">
        <v>787</v>
      </c>
      <c r="D154" s="453" t="s">
        <v>1315</v>
      </c>
      <c r="E154" s="452" t="s">
        <v>771</v>
      </c>
      <c r="F154" s="452" t="s">
        <v>1304</v>
      </c>
      <c r="G154" s="459" t="s">
        <v>1316</v>
      </c>
      <c r="H154" s="473" t="s">
        <v>1317</v>
      </c>
      <c r="I154" s="452" t="s">
        <v>64</v>
      </c>
      <c r="J154" s="452" t="s">
        <v>64</v>
      </c>
      <c r="K154" s="458">
        <v>0.20528542703767774</v>
      </c>
      <c r="L154" s="458">
        <v>0.57283225552191153</v>
      </c>
    </row>
    <row r="155" spans="2:12" ht="24" customHeight="1" x14ac:dyDescent="0.3">
      <c r="B155" s="463" t="s">
        <v>1318</v>
      </c>
      <c r="C155" s="452" t="s">
        <v>769</v>
      </c>
      <c r="D155" s="453" t="s">
        <v>1319</v>
      </c>
      <c r="E155" s="452" t="s">
        <v>771</v>
      </c>
      <c r="F155" s="452" t="s">
        <v>1304</v>
      </c>
      <c r="G155" s="459" t="s">
        <v>1320</v>
      </c>
      <c r="H155" s="459" t="s">
        <v>1321</v>
      </c>
      <c r="I155" s="452" t="s">
        <v>64</v>
      </c>
      <c r="J155" s="452" t="s">
        <v>64</v>
      </c>
      <c r="K155" s="458">
        <v>5.3965345683496813E-2</v>
      </c>
      <c r="L155" s="458">
        <v>0.55702490362181067</v>
      </c>
    </row>
    <row r="156" spans="2:12" ht="24" customHeight="1" x14ac:dyDescent="0.3">
      <c r="B156" s="461" t="s">
        <v>1322</v>
      </c>
      <c r="C156" s="452" t="s">
        <v>769</v>
      </c>
      <c r="D156" s="453" t="s">
        <v>1323</v>
      </c>
      <c r="E156" s="452" t="s">
        <v>771</v>
      </c>
      <c r="F156" s="452" t="s">
        <v>1304</v>
      </c>
      <c r="G156" s="459" t="s">
        <v>1324</v>
      </c>
      <c r="H156" s="459" t="s">
        <v>1325</v>
      </c>
      <c r="I156" s="452" t="s">
        <v>64</v>
      </c>
      <c r="J156" s="452" t="s">
        <v>64</v>
      </c>
      <c r="K156" s="458">
        <v>0.60128257493643289</v>
      </c>
      <c r="L156" s="458">
        <v>0.53696721878740927</v>
      </c>
    </row>
    <row r="157" spans="2:12" ht="24" customHeight="1" x14ac:dyDescent="0.3">
      <c r="B157" s="463" t="s">
        <v>1326</v>
      </c>
      <c r="C157" s="452" t="s">
        <v>769</v>
      </c>
      <c r="D157" s="453" t="s">
        <v>1327</v>
      </c>
      <c r="E157" s="452" t="s">
        <v>771</v>
      </c>
      <c r="F157" s="452" t="s">
        <v>942</v>
      </c>
      <c r="G157" s="459" t="s">
        <v>1328</v>
      </c>
      <c r="H157" s="459" t="s">
        <v>1329</v>
      </c>
      <c r="I157" s="452" t="s">
        <v>64</v>
      </c>
      <c r="J157" s="452" t="s">
        <v>64</v>
      </c>
      <c r="K157" s="458">
        <v>0</v>
      </c>
      <c r="L157" s="458">
        <v>0.53613138335328492</v>
      </c>
    </row>
    <row r="158" spans="2:12" ht="24" customHeight="1" x14ac:dyDescent="0.3">
      <c r="B158" s="461" t="s">
        <v>1330</v>
      </c>
      <c r="C158" s="452" t="s">
        <v>769</v>
      </c>
      <c r="D158" s="453" t="s">
        <v>1331</v>
      </c>
      <c r="E158" s="452" t="s">
        <v>782</v>
      </c>
      <c r="F158" s="452" t="s">
        <v>1332</v>
      </c>
      <c r="G158" s="459" t="s">
        <v>1333</v>
      </c>
      <c r="H158" s="459" t="s">
        <v>1334</v>
      </c>
      <c r="I158" s="452" t="s">
        <v>64</v>
      </c>
      <c r="J158" s="452" t="s">
        <v>64</v>
      </c>
      <c r="K158" s="458">
        <v>0.30413405794890425</v>
      </c>
      <c r="L158" s="458">
        <v>0.51571810154214492</v>
      </c>
    </row>
    <row r="159" spans="2:12" ht="24" customHeight="1" x14ac:dyDescent="0.3">
      <c r="B159" s="461" t="s">
        <v>1335</v>
      </c>
      <c r="C159" s="452" t="s">
        <v>769</v>
      </c>
      <c r="D159" s="453" t="s">
        <v>1336</v>
      </c>
      <c r="E159" s="452" t="s">
        <v>771</v>
      </c>
      <c r="F159" s="452" t="s">
        <v>1304</v>
      </c>
      <c r="G159" s="459" t="s">
        <v>1337</v>
      </c>
      <c r="H159" s="459" t="s">
        <v>1338</v>
      </c>
      <c r="I159" s="452" t="s">
        <v>64</v>
      </c>
      <c r="J159" s="452" t="s">
        <v>64</v>
      </c>
      <c r="K159" s="458">
        <v>0.28776693546434196</v>
      </c>
      <c r="L159" s="458">
        <v>0.50185675349153813</v>
      </c>
    </row>
    <row r="160" spans="2:12" ht="24" customHeight="1" x14ac:dyDescent="0.3">
      <c r="B160" s="463" t="s">
        <v>1339</v>
      </c>
      <c r="C160" s="452" t="s">
        <v>769</v>
      </c>
      <c r="D160" s="453" t="s">
        <v>1340</v>
      </c>
      <c r="E160" s="452" t="s">
        <v>782</v>
      </c>
      <c r="F160" s="452" t="s">
        <v>776</v>
      </c>
      <c r="G160" s="459" t="s">
        <v>1341</v>
      </c>
      <c r="H160" s="472" t="s">
        <v>931</v>
      </c>
      <c r="I160" s="452" t="s">
        <v>64</v>
      </c>
      <c r="J160" s="452" t="s">
        <v>64</v>
      </c>
      <c r="K160" s="458">
        <v>0</v>
      </c>
      <c r="L160" s="458">
        <v>0.49358840346923921</v>
      </c>
    </row>
    <row r="161" spans="2:12" ht="24" customHeight="1" x14ac:dyDescent="0.3">
      <c r="B161" s="463" t="s">
        <v>1342</v>
      </c>
      <c r="C161" s="452" t="s">
        <v>787</v>
      </c>
      <c r="D161" s="453" t="s">
        <v>1343</v>
      </c>
      <c r="E161" s="452" t="s">
        <v>942</v>
      </c>
      <c r="F161" s="452" t="s">
        <v>942</v>
      </c>
      <c r="G161" s="459" t="s">
        <v>1344</v>
      </c>
      <c r="H161" s="459" t="s">
        <v>1345</v>
      </c>
      <c r="I161" s="452" t="s">
        <v>64</v>
      </c>
      <c r="J161" s="452" t="s">
        <v>64</v>
      </c>
      <c r="K161" s="458">
        <v>0.63067226601283455</v>
      </c>
      <c r="L161" s="458">
        <v>0.47788431507170853</v>
      </c>
    </row>
    <row r="162" spans="2:12" ht="24" customHeight="1" x14ac:dyDescent="0.3">
      <c r="B162" s="477" t="s">
        <v>1346</v>
      </c>
      <c r="C162" s="452" t="s">
        <v>776</v>
      </c>
      <c r="D162" s="453" t="s">
        <v>1347</v>
      </c>
      <c r="E162" s="452" t="s">
        <v>771</v>
      </c>
      <c r="F162" s="452" t="s">
        <v>1304</v>
      </c>
      <c r="G162" s="459" t="s">
        <v>1348</v>
      </c>
      <c r="H162" s="472" t="s">
        <v>931</v>
      </c>
      <c r="I162" s="452" t="s">
        <v>64</v>
      </c>
      <c r="J162" s="452" t="s">
        <v>64</v>
      </c>
      <c r="K162" s="458">
        <v>0.78573117263440373</v>
      </c>
      <c r="L162" s="458">
        <v>0.47763626554467992</v>
      </c>
    </row>
    <row r="163" spans="2:12" ht="24" customHeight="1" x14ac:dyDescent="0.3">
      <c r="B163" s="461" t="s">
        <v>1349</v>
      </c>
      <c r="C163" s="452" t="s">
        <v>769</v>
      </c>
      <c r="D163" s="453" t="s">
        <v>1350</v>
      </c>
      <c r="E163" s="452" t="s">
        <v>771</v>
      </c>
      <c r="F163" s="452" t="s">
        <v>1304</v>
      </c>
      <c r="G163" s="459" t="s">
        <v>1351</v>
      </c>
      <c r="H163" s="459" t="s">
        <v>1352</v>
      </c>
      <c r="I163" s="452" t="s">
        <v>64</v>
      </c>
      <c r="J163" s="452" t="s">
        <v>64</v>
      </c>
      <c r="K163" s="458">
        <v>1.5422389033447608</v>
      </c>
      <c r="L163" s="458">
        <v>0.46355054456258948</v>
      </c>
    </row>
    <row r="164" spans="2:12" ht="24" customHeight="1" x14ac:dyDescent="0.3">
      <c r="B164" s="461" t="s">
        <v>1353</v>
      </c>
      <c r="C164" s="452" t="s">
        <v>787</v>
      </c>
      <c r="D164" s="453" t="s">
        <v>1354</v>
      </c>
      <c r="E164" s="452" t="s">
        <v>782</v>
      </c>
      <c r="F164" s="452" t="s">
        <v>1149</v>
      </c>
      <c r="G164" s="459" t="s">
        <v>1355</v>
      </c>
      <c r="H164" s="459" t="s">
        <v>1356</v>
      </c>
      <c r="I164" s="452" t="s">
        <v>64</v>
      </c>
      <c r="J164" s="452" t="s">
        <v>64</v>
      </c>
      <c r="K164" s="458">
        <v>0.32656580472212132</v>
      </c>
      <c r="L164" s="458">
        <v>0.45505439297702038</v>
      </c>
    </row>
    <row r="165" spans="2:12" ht="24" customHeight="1" x14ac:dyDescent="0.3">
      <c r="B165" s="461" t="s">
        <v>1357</v>
      </c>
      <c r="C165" s="452" t="s">
        <v>769</v>
      </c>
      <c r="D165" s="453" t="s">
        <v>1358</v>
      </c>
      <c r="E165" s="452" t="s">
        <v>782</v>
      </c>
      <c r="F165" s="452" t="s">
        <v>1359</v>
      </c>
      <c r="G165" s="459" t="s">
        <v>1360</v>
      </c>
      <c r="H165" s="459" t="s">
        <v>1361</v>
      </c>
      <c r="I165" s="452" t="s">
        <v>64</v>
      </c>
      <c r="J165" s="452" t="s">
        <v>64</v>
      </c>
      <c r="K165" s="458">
        <v>0.39179967245429231</v>
      </c>
      <c r="L165" s="458">
        <v>0.40647286655869308</v>
      </c>
    </row>
    <row r="166" spans="2:12" ht="24" customHeight="1" x14ac:dyDescent="0.3">
      <c r="B166" s="461" t="s">
        <v>1362</v>
      </c>
      <c r="C166" s="452" t="s">
        <v>769</v>
      </c>
      <c r="D166" s="453" t="s">
        <v>1363</v>
      </c>
      <c r="E166" s="452" t="s">
        <v>1165</v>
      </c>
      <c r="F166" s="452" t="s">
        <v>884</v>
      </c>
      <c r="G166" s="459" t="s">
        <v>1364</v>
      </c>
      <c r="H166" s="473" t="s">
        <v>1365</v>
      </c>
      <c r="I166" s="452" t="s">
        <v>64</v>
      </c>
      <c r="J166" s="452" t="s">
        <v>64</v>
      </c>
      <c r="K166" s="458">
        <v>0.40579968579731207</v>
      </c>
      <c r="L166" s="458">
        <v>0.39505985393047433</v>
      </c>
    </row>
    <row r="167" spans="2:12" ht="24" customHeight="1" x14ac:dyDescent="0.3">
      <c r="B167" s="461" t="s">
        <v>1366</v>
      </c>
      <c r="C167" s="452" t="s">
        <v>776</v>
      </c>
      <c r="D167" s="453" t="s">
        <v>1367</v>
      </c>
      <c r="E167" s="452" t="s">
        <v>771</v>
      </c>
      <c r="F167" s="452" t="s">
        <v>843</v>
      </c>
      <c r="G167" s="459" t="s">
        <v>1368</v>
      </c>
      <c r="H167" s="459" t="s">
        <v>1369</v>
      </c>
      <c r="I167" s="452" t="s">
        <v>64</v>
      </c>
      <c r="J167" s="452" t="s">
        <v>64</v>
      </c>
      <c r="K167" s="458">
        <v>0.39105587226056432</v>
      </c>
      <c r="L167" s="458">
        <v>0.39255081233715938</v>
      </c>
    </row>
    <row r="168" spans="2:12" ht="24" customHeight="1" x14ac:dyDescent="0.3">
      <c r="B168" s="463" t="s">
        <v>1370</v>
      </c>
      <c r="C168" s="452" t="s">
        <v>769</v>
      </c>
      <c r="D168" s="453" t="s">
        <v>1371</v>
      </c>
      <c r="E168" s="452" t="s">
        <v>771</v>
      </c>
      <c r="F168" s="452" t="s">
        <v>1304</v>
      </c>
      <c r="G168" s="459" t="s">
        <v>1372</v>
      </c>
      <c r="H168" s="459" t="s">
        <v>1373</v>
      </c>
      <c r="I168" s="452" t="s">
        <v>64</v>
      </c>
      <c r="J168" s="452" t="s">
        <v>64</v>
      </c>
      <c r="K168" s="458">
        <v>0</v>
      </c>
      <c r="L168" s="458">
        <v>0.38143355895124753</v>
      </c>
    </row>
    <row r="169" spans="2:12" ht="24" customHeight="1" x14ac:dyDescent="0.3">
      <c r="B169" s="461" t="s">
        <v>1374</v>
      </c>
      <c r="C169" s="452" t="s">
        <v>769</v>
      </c>
      <c r="D169" s="453" t="s">
        <v>1375</v>
      </c>
      <c r="E169" s="452" t="s">
        <v>782</v>
      </c>
      <c r="F169" s="452" t="s">
        <v>884</v>
      </c>
      <c r="G169" s="478" t="s">
        <v>1376</v>
      </c>
      <c r="H169" s="459" t="s">
        <v>1377</v>
      </c>
      <c r="I169" s="452" t="s">
        <v>64</v>
      </c>
      <c r="J169" s="452" t="s">
        <v>64</v>
      </c>
      <c r="K169" s="458">
        <v>0.32362443506676114</v>
      </c>
      <c r="L169" s="458">
        <v>0.37877016120930446</v>
      </c>
    </row>
    <row r="170" spans="2:12" ht="24" customHeight="1" x14ac:dyDescent="0.3">
      <c r="B170" s="461" t="s">
        <v>1378</v>
      </c>
      <c r="C170" s="452" t="s">
        <v>769</v>
      </c>
      <c r="D170" s="453" t="s">
        <v>1379</v>
      </c>
      <c r="E170" s="452" t="s">
        <v>782</v>
      </c>
      <c r="F170" s="452" t="s">
        <v>1380</v>
      </c>
      <c r="G170" s="459" t="s">
        <v>1381</v>
      </c>
      <c r="H170" s="459" t="s">
        <v>1382</v>
      </c>
      <c r="I170" s="452" t="s">
        <v>64</v>
      </c>
      <c r="J170" s="452" t="s">
        <v>64</v>
      </c>
      <c r="K170" s="458">
        <v>0.6655494720910522</v>
      </c>
      <c r="L170" s="458">
        <v>0.37658438466774641</v>
      </c>
    </row>
    <row r="171" spans="2:12" ht="24" customHeight="1" x14ac:dyDescent="0.3">
      <c r="B171" s="461" t="s">
        <v>1383</v>
      </c>
      <c r="C171" s="452" t="s">
        <v>769</v>
      </c>
      <c r="D171" s="453" t="s">
        <v>1384</v>
      </c>
      <c r="E171" s="452" t="s">
        <v>1090</v>
      </c>
      <c r="F171" s="452" t="s">
        <v>1385</v>
      </c>
      <c r="G171" s="459" t="s">
        <v>1386</v>
      </c>
      <c r="H171" s="473" t="s">
        <v>1387</v>
      </c>
      <c r="I171" s="452" t="s">
        <v>64</v>
      </c>
      <c r="J171" s="452" t="s">
        <v>64</v>
      </c>
      <c r="K171" s="458">
        <v>0.34916065625378379</v>
      </c>
      <c r="L171" s="458">
        <v>0.36776616670187545</v>
      </c>
    </row>
    <row r="172" spans="2:12" ht="24" customHeight="1" x14ac:dyDescent="0.3">
      <c r="B172" s="461" t="s">
        <v>1388</v>
      </c>
      <c r="C172" s="452" t="s">
        <v>769</v>
      </c>
      <c r="D172" s="453" t="s">
        <v>1389</v>
      </c>
      <c r="E172" s="452" t="s">
        <v>782</v>
      </c>
      <c r="F172" s="452" t="s">
        <v>1390</v>
      </c>
      <c r="G172" s="459" t="s">
        <v>1391</v>
      </c>
      <c r="H172" s="459" t="s">
        <v>1392</v>
      </c>
      <c r="I172" s="452" t="s">
        <v>64</v>
      </c>
      <c r="J172" s="452" t="s">
        <v>64</v>
      </c>
      <c r="K172" s="458">
        <v>0.14443923477418574</v>
      </c>
      <c r="L172" s="458">
        <v>0.35043725324507657</v>
      </c>
    </row>
    <row r="173" spans="2:12" ht="24" customHeight="1" x14ac:dyDescent="0.3">
      <c r="B173" s="463" t="s">
        <v>1393</v>
      </c>
      <c r="C173" s="452" t="s">
        <v>769</v>
      </c>
      <c r="D173" s="453" t="s">
        <v>1394</v>
      </c>
      <c r="E173" s="452"/>
      <c r="F173" s="452" t="s">
        <v>884</v>
      </c>
      <c r="G173" s="459" t="s">
        <v>1395</v>
      </c>
      <c r="H173" s="459" t="s">
        <v>1396</v>
      </c>
      <c r="I173" s="452" t="s">
        <v>64</v>
      </c>
      <c r="J173" s="452" t="s">
        <v>64</v>
      </c>
      <c r="K173" s="458">
        <v>0.22443556062477288</v>
      </c>
      <c r="L173" s="458">
        <v>0.33668316024693107</v>
      </c>
    </row>
    <row r="174" spans="2:12" ht="24" customHeight="1" x14ac:dyDescent="0.3">
      <c r="B174" s="461" t="s">
        <v>1397</v>
      </c>
      <c r="C174" s="452" t="s">
        <v>769</v>
      </c>
      <c r="D174" s="453" t="s">
        <v>1398</v>
      </c>
      <c r="E174" s="452" t="s">
        <v>782</v>
      </c>
      <c r="F174" s="452" t="s">
        <v>1399</v>
      </c>
      <c r="G174" s="459" t="s">
        <v>1400</v>
      </c>
      <c r="H174" s="459" t="s">
        <v>1401</v>
      </c>
      <c r="I174" s="452" t="s">
        <v>64</v>
      </c>
      <c r="J174" s="452" t="s">
        <v>64</v>
      </c>
      <c r="K174" s="458">
        <v>0.254253350066594</v>
      </c>
      <c r="L174" s="458">
        <v>0.33425088139332909</v>
      </c>
    </row>
    <row r="175" spans="2:12" ht="24" customHeight="1" x14ac:dyDescent="0.3">
      <c r="B175" s="461" t="s">
        <v>1402</v>
      </c>
      <c r="C175" s="452" t="s">
        <v>776</v>
      </c>
      <c r="D175" s="453" t="s">
        <v>1403</v>
      </c>
      <c r="E175" s="452" t="s">
        <v>771</v>
      </c>
      <c r="F175" s="452" t="s">
        <v>776</v>
      </c>
      <c r="G175" s="459" t="s">
        <v>776</v>
      </c>
      <c r="H175" s="472" t="s">
        <v>931</v>
      </c>
      <c r="I175" s="452" t="s">
        <v>64</v>
      </c>
      <c r="J175" s="452" t="s">
        <v>64</v>
      </c>
      <c r="K175" s="458">
        <v>0.31727604397626835</v>
      </c>
      <c r="L175" s="458">
        <v>0.3319637314977818</v>
      </c>
    </row>
    <row r="176" spans="2:12" ht="24" customHeight="1" x14ac:dyDescent="0.3">
      <c r="B176" s="461" t="s">
        <v>1404</v>
      </c>
      <c r="C176" s="452" t="s">
        <v>769</v>
      </c>
      <c r="D176" s="453" t="s">
        <v>1405</v>
      </c>
      <c r="E176" s="452" t="s">
        <v>771</v>
      </c>
      <c r="F176" s="452" t="s">
        <v>1304</v>
      </c>
      <c r="G176" s="459" t="s">
        <v>1406</v>
      </c>
      <c r="H176" s="459" t="s">
        <v>1407</v>
      </c>
      <c r="I176" s="452" t="s">
        <v>64</v>
      </c>
      <c r="J176" s="452" t="s">
        <v>64</v>
      </c>
      <c r="K176" s="458">
        <v>0.31562038944182108</v>
      </c>
      <c r="L176" s="458">
        <v>0.32694254022017227</v>
      </c>
    </row>
    <row r="177" spans="2:12" ht="24" customHeight="1" x14ac:dyDescent="0.3">
      <c r="B177" s="461" t="s">
        <v>1408</v>
      </c>
      <c r="C177" s="452" t="s">
        <v>787</v>
      </c>
      <c r="D177" s="453" t="s">
        <v>1409</v>
      </c>
      <c r="E177" s="452" t="s">
        <v>901</v>
      </c>
      <c r="F177" s="452" t="s">
        <v>1170</v>
      </c>
      <c r="G177" s="459" t="s">
        <v>1410</v>
      </c>
      <c r="H177" s="459" t="s">
        <v>1411</v>
      </c>
      <c r="I177" s="452" t="s">
        <v>64</v>
      </c>
      <c r="J177" s="452" t="s">
        <v>64</v>
      </c>
      <c r="K177" s="458">
        <v>0.17437078824548252</v>
      </c>
      <c r="L177" s="458">
        <v>0.31139105931507172</v>
      </c>
    </row>
    <row r="178" spans="2:12" ht="24" customHeight="1" x14ac:dyDescent="0.3">
      <c r="B178" s="461" t="s">
        <v>1412</v>
      </c>
      <c r="C178" s="452" t="s">
        <v>769</v>
      </c>
      <c r="D178" s="453" t="s">
        <v>1413</v>
      </c>
      <c r="E178" s="452" t="s">
        <v>771</v>
      </c>
      <c r="F178" s="452" t="s">
        <v>275</v>
      </c>
      <c r="G178" s="459" t="s">
        <v>1414</v>
      </c>
      <c r="H178" s="459" t="s">
        <v>1415</v>
      </c>
      <c r="I178" s="452" t="s">
        <v>64</v>
      </c>
      <c r="J178" s="452" t="s">
        <v>64</v>
      </c>
      <c r="K178" s="458">
        <v>0.21559349274730594</v>
      </c>
      <c r="L178" s="458">
        <v>0.27937004671032556</v>
      </c>
    </row>
    <row r="179" spans="2:12" ht="24" customHeight="1" x14ac:dyDescent="0.3">
      <c r="B179" s="463" t="s">
        <v>1416</v>
      </c>
      <c r="C179" s="452" t="s">
        <v>769</v>
      </c>
      <c r="D179" s="453" t="s">
        <v>1417</v>
      </c>
      <c r="E179" s="452" t="s">
        <v>771</v>
      </c>
      <c r="F179" s="452" t="s">
        <v>275</v>
      </c>
      <c r="G179" s="459" t="s">
        <v>1418</v>
      </c>
      <c r="H179" s="473" t="s">
        <v>1419</v>
      </c>
      <c r="I179" s="452" t="s">
        <v>64</v>
      </c>
      <c r="J179" s="452" t="s">
        <v>64</v>
      </c>
      <c r="K179" s="458">
        <v>0.3028956290107761</v>
      </c>
      <c r="L179" s="458">
        <v>0.2792182134826186</v>
      </c>
    </row>
    <row r="180" spans="2:12" ht="24" customHeight="1" x14ac:dyDescent="0.3">
      <c r="B180" s="461" t="s">
        <v>1420</v>
      </c>
      <c r="C180" s="452" t="s">
        <v>769</v>
      </c>
      <c r="D180" s="453" t="s">
        <v>1421</v>
      </c>
      <c r="E180" s="452" t="s">
        <v>771</v>
      </c>
      <c r="F180" s="452" t="s">
        <v>275</v>
      </c>
      <c r="G180" s="459" t="s">
        <v>1422</v>
      </c>
      <c r="H180" s="472" t="s">
        <v>931</v>
      </c>
      <c r="I180" s="452" t="s">
        <v>64</v>
      </c>
      <c r="J180" s="452" t="s">
        <v>64</v>
      </c>
      <c r="K180" s="458">
        <v>0.27134022298099048</v>
      </c>
      <c r="L180" s="458">
        <v>0.2739287262634087</v>
      </c>
    </row>
    <row r="181" spans="2:12" ht="24" customHeight="1" x14ac:dyDescent="0.3">
      <c r="B181" s="463" t="s">
        <v>1423</v>
      </c>
      <c r="C181" s="452" t="s">
        <v>769</v>
      </c>
      <c r="D181" s="453" t="s">
        <v>1424</v>
      </c>
      <c r="E181" s="452" t="s">
        <v>771</v>
      </c>
      <c r="F181" s="452" t="s">
        <v>275</v>
      </c>
      <c r="G181" s="459" t="s">
        <v>1425</v>
      </c>
      <c r="H181" s="473" t="s">
        <v>1426</v>
      </c>
      <c r="I181" s="452" t="s">
        <v>64</v>
      </c>
      <c r="J181" s="452" t="s">
        <v>64</v>
      </c>
      <c r="K181" s="458">
        <v>0.17464908342414337</v>
      </c>
      <c r="L181" s="458">
        <v>0.26629627373659132</v>
      </c>
    </row>
    <row r="182" spans="2:12" ht="24" customHeight="1" x14ac:dyDescent="0.3">
      <c r="B182" s="461" t="s">
        <v>1427</v>
      </c>
      <c r="C182" s="452" t="s">
        <v>769</v>
      </c>
      <c r="D182" s="453" t="s">
        <v>1428</v>
      </c>
      <c r="E182" s="452" t="s">
        <v>771</v>
      </c>
      <c r="F182" s="452" t="s">
        <v>275</v>
      </c>
      <c r="G182" s="459" t="s">
        <v>1429</v>
      </c>
      <c r="H182" s="459" t="s">
        <v>1430</v>
      </c>
      <c r="I182" s="452" t="s">
        <v>64</v>
      </c>
      <c r="J182" s="452" t="s">
        <v>64</v>
      </c>
      <c r="K182" s="458">
        <v>-6.2015192371957857E-2</v>
      </c>
      <c r="L182" s="458">
        <v>0.26565168058587424</v>
      </c>
    </row>
    <row r="183" spans="2:12" ht="24" customHeight="1" x14ac:dyDescent="0.3">
      <c r="B183" s="463" t="s">
        <v>1431</v>
      </c>
      <c r="C183" s="452" t="s">
        <v>769</v>
      </c>
      <c r="D183" s="453" t="s">
        <v>1432</v>
      </c>
      <c r="E183" s="452" t="s">
        <v>901</v>
      </c>
      <c r="F183" s="452" t="s">
        <v>1380</v>
      </c>
      <c r="G183" s="459" t="s">
        <v>1433</v>
      </c>
      <c r="H183" s="459" t="s">
        <v>1434</v>
      </c>
      <c r="I183" s="452" t="s">
        <v>64</v>
      </c>
      <c r="J183" s="452" t="s">
        <v>64</v>
      </c>
      <c r="K183" s="458">
        <v>0.22447209589538689</v>
      </c>
      <c r="L183" s="458">
        <v>0.26103385442339744</v>
      </c>
    </row>
    <row r="184" spans="2:12" ht="24" customHeight="1" x14ac:dyDescent="0.3">
      <c r="B184" s="463" t="s">
        <v>1435</v>
      </c>
      <c r="C184" s="452" t="s">
        <v>769</v>
      </c>
      <c r="D184" s="453" t="s">
        <v>1436</v>
      </c>
      <c r="E184" s="452" t="s">
        <v>942</v>
      </c>
      <c r="F184" s="452" t="s">
        <v>942</v>
      </c>
      <c r="G184" s="459" t="s">
        <v>1437</v>
      </c>
      <c r="H184" s="459" t="s">
        <v>1438</v>
      </c>
      <c r="I184" s="452" t="s">
        <v>64</v>
      </c>
      <c r="J184" s="452" t="s">
        <v>64</v>
      </c>
      <c r="K184" s="458">
        <v>0.32248951822254512</v>
      </c>
      <c r="L184" s="458">
        <v>0.25642084193601389</v>
      </c>
    </row>
    <row r="185" spans="2:12" ht="24" customHeight="1" x14ac:dyDescent="0.3">
      <c r="B185" s="461" t="s">
        <v>1439</v>
      </c>
      <c r="C185" s="452" t="s">
        <v>769</v>
      </c>
      <c r="D185" s="453" t="s">
        <v>1440</v>
      </c>
      <c r="E185" s="452" t="s">
        <v>771</v>
      </c>
      <c r="F185" s="452" t="s">
        <v>275</v>
      </c>
      <c r="G185" s="459" t="s">
        <v>1441</v>
      </c>
      <c r="H185" s="459" t="s">
        <v>1442</v>
      </c>
      <c r="I185" s="452" t="s">
        <v>64</v>
      </c>
      <c r="J185" s="452" t="s">
        <v>64</v>
      </c>
      <c r="K185" s="458">
        <v>0.28284944884368562</v>
      </c>
      <c r="L185" s="458">
        <v>0.2345658746567143</v>
      </c>
    </row>
    <row r="186" spans="2:12" ht="24" customHeight="1" x14ac:dyDescent="0.3">
      <c r="B186" s="461" t="s">
        <v>1443</v>
      </c>
      <c r="C186" s="452" t="s">
        <v>769</v>
      </c>
      <c r="D186" s="453" t="s">
        <v>1444</v>
      </c>
      <c r="E186" s="452" t="s">
        <v>771</v>
      </c>
      <c r="F186" s="452" t="s">
        <v>275</v>
      </c>
      <c r="G186" s="459" t="s">
        <v>1445</v>
      </c>
      <c r="H186" s="459" t="s">
        <v>1446</v>
      </c>
      <c r="I186" s="452" t="s">
        <v>64</v>
      </c>
      <c r="J186" s="452" t="s">
        <v>64</v>
      </c>
      <c r="K186" s="458">
        <v>1.7135987814941784</v>
      </c>
      <c r="L186" s="458">
        <v>0.23202820766143231</v>
      </c>
    </row>
    <row r="187" spans="2:12" ht="24" customHeight="1" x14ac:dyDescent="0.3">
      <c r="B187" s="461" t="s">
        <v>1447</v>
      </c>
      <c r="C187" s="452" t="s">
        <v>769</v>
      </c>
      <c r="D187" s="453" t="s">
        <v>1448</v>
      </c>
      <c r="E187" s="452" t="s">
        <v>771</v>
      </c>
      <c r="F187" s="452" t="s">
        <v>275</v>
      </c>
      <c r="G187" s="459" t="s">
        <v>1449</v>
      </c>
      <c r="H187" s="459" t="s">
        <v>1450</v>
      </c>
      <c r="I187" s="452" t="s">
        <v>64</v>
      </c>
      <c r="J187" s="452" t="s">
        <v>64</v>
      </c>
      <c r="K187" s="458">
        <v>0.57119959383139285</v>
      </c>
      <c r="L187" s="458">
        <v>0.22056280308898435</v>
      </c>
    </row>
    <row r="188" spans="2:12" ht="24" customHeight="1" x14ac:dyDescent="0.3">
      <c r="B188" s="463" t="s">
        <v>1451</v>
      </c>
      <c r="C188" s="452" t="s">
        <v>769</v>
      </c>
      <c r="D188" s="453" t="s">
        <v>1452</v>
      </c>
      <c r="E188" s="452" t="s">
        <v>782</v>
      </c>
      <c r="F188" s="452" t="s">
        <v>1453</v>
      </c>
      <c r="G188" s="459" t="s">
        <v>1454</v>
      </c>
      <c r="H188" s="472" t="s">
        <v>931</v>
      </c>
      <c r="I188" s="452" t="s">
        <v>64</v>
      </c>
      <c r="J188" s="452" t="s">
        <v>64</v>
      </c>
      <c r="K188" s="458">
        <v>0.1337335125317835</v>
      </c>
      <c r="L188" s="458">
        <v>0.22025930274863273</v>
      </c>
    </row>
    <row r="189" spans="2:12" ht="24" customHeight="1" x14ac:dyDescent="0.3">
      <c r="B189" s="463" t="s">
        <v>1455</v>
      </c>
      <c r="C189" s="452" t="s">
        <v>769</v>
      </c>
      <c r="D189" s="453" t="s">
        <v>1456</v>
      </c>
      <c r="E189" s="452" t="s">
        <v>771</v>
      </c>
      <c r="F189" s="452" t="s">
        <v>275</v>
      </c>
      <c r="G189" s="459" t="s">
        <v>1457</v>
      </c>
      <c r="H189" s="459" t="s">
        <v>1458</v>
      </c>
      <c r="I189" s="452" t="s">
        <v>64</v>
      </c>
      <c r="J189" s="452" t="s">
        <v>64</v>
      </c>
      <c r="K189" s="458">
        <v>0.31407253160537835</v>
      </c>
      <c r="L189" s="458">
        <v>0.20538074583949481</v>
      </c>
    </row>
    <row r="190" spans="2:12" ht="24" customHeight="1" x14ac:dyDescent="0.3">
      <c r="B190" s="461" t="s">
        <v>1459</v>
      </c>
      <c r="C190" s="452" t="s">
        <v>769</v>
      </c>
      <c r="D190" s="453" t="s">
        <v>1460</v>
      </c>
      <c r="E190" s="452" t="s">
        <v>1165</v>
      </c>
      <c r="F190" s="452" t="s">
        <v>1461</v>
      </c>
      <c r="G190" s="459" t="s">
        <v>1462</v>
      </c>
      <c r="H190" s="472" t="s">
        <v>931</v>
      </c>
      <c r="I190" s="452" t="s">
        <v>64</v>
      </c>
      <c r="J190" s="452" t="s">
        <v>64</v>
      </c>
      <c r="K190" s="458">
        <v>0.16493229446664245</v>
      </c>
      <c r="L190" s="458">
        <v>0.20399533776964063</v>
      </c>
    </row>
    <row r="191" spans="2:12" ht="24" customHeight="1" x14ac:dyDescent="0.3">
      <c r="B191" s="461" t="s">
        <v>1463</v>
      </c>
      <c r="C191" s="452" t="s">
        <v>787</v>
      </c>
      <c r="D191" s="453" t="s">
        <v>1464</v>
      </c>
      <c r="E191" s="452" t="s">
        <v>1465</v>
      </c>
      <c r="F191" s="452" t="s">
        <v>1466</v>
      </c>
      <c r="G191" s="459" t="s">
        <v>1467</v>
      </c>
      <c r="H191" s="473" t="s">
        <v>1468</v>
      </c>
      <c r="I191" s="452" t="s">
        <v>64</v>
      </c>
      <c r="J191" s="452" t="s">
        <v>64</v>
      </c>
      <c r="K191" s="458">
        <v>0.12888818653590026</v>
      </c>
      <c r="L191" s="458">
        <v>0.19837644198765345</v>
      </c>
    </row>
    <row r="192" spans="2:12" ht="24" customHeight="1" x14ac:dyDescent="0.3">
      <c r="B192" s="463" t="s">
        <v>1469</v>
      </c>
      <c r="C192" s="452" t="s">
        <v>769</v>
      </c>
      <c r="D192" s="453" t="s">
        <v>1470</v>
      </c>
      <c r="E192" s="452" t="s">
        <v>782</v>
      </c>
      <c r="F192" s="452" t="s">
        <v>1184</v>
      </c>
      <c r="G192" s="459" t="s">
        <v>1471</v>
      </c>
      <c r="H192" s="459" t="s">
        <v>1472</v>
      </c>
      <c r="I192" s="452" t="s">
        <v>64</v>
      </c>
      <c r="J192" s="452" t="s">
        <v>64</v>
      </c>
      <c r="K192" s="458">
        <v>5.827882770975662E-2</v>
      </c>
      <c r="L192" s="458">
        <v>0.19790857993568517</v>
      </c>
    </row>
    <row r="193" spans="2:12" ht="24" customHeight="1" x14ac:dyDescent="0.3">
      <c r="B193" s="475" t="s">
        <v>1473</v>
      </c>
      <c r="C193" s="476" t="s">
        <v>787</v>
      </c>
      <c r="D193" s="453" t="s">
        <v>1474</v>
      </c>
      <c r="E193" s="476" t="s">
        <v>1465</v>
      </c>
      <c r="F193" s="476" t="s">
        <v>1466</v>
      </c>
      <c r="G193" s="473" t="s">
        <v>1475</v>
      </c>
      <c r="H193" s="473" t="s">
        <v>1476</v>
      </c>
      <c r="I193" s="452" t="s">
        <v>64</v>
      </c>
      <c r="J193" s="452" t="s">
        <v>64</v>
      </c>
      <c r="K193" s="458">
        <v>0.1684917072307931</v>
      </c>
      <c r="L193" s="458">
        <v>0.19577054552496301</v>
      </c>
    </row>
    <row r="194" spans="2:12" ht="24" customHeight="1" x14ac:dyDescent="0.3">
      <c r="B194" s="461" t="s">
        <v>1477</v>
      </c>
      <c r="C194" s="452" t="s">
        <v>769</v>
      </c>
      <c r="D194" s="453" t="s">
        <v>1478</v>
      </c>
      <c r="E194" s="452" t="s">
        <v>771</v>
      </c>
      <c r="F194" s="452" t="s">
        <v>275</v>
      </c>
      <c r="G194" s="459" t="s">
        <v>1479</v>
      </c>
      <c r="H194" s="459" t="s">
        <v>1480</v>
      </c>
      <c r="I194" s="452" t="s">
        <v>64</v>
      </c>
      <c r="J194" s="452" t="s">
        <v>64</v>
      </c>
      <c r="K194" s="458">
        <v>0.11036698241917908</v>
      </c>
      <c r="L194" s="458">
        <v>0.18828297551815598</v>
      </c>
    </row>
    <row r="195" spans="2:12" ht="24" customHeight="1" x14ac:dyDescent="0.3">
      <c r="B195" s="463" t="s">
        <v>1481</v>
      </c>
      <c r="C195" s="452" t="s">
        <v>769</v>
      </c>
      <c r="D195" s="453" t="s">
        <v>1482</v>
      </c>
      <c r="E195" s="452" t="s">
        <v>782</v>
      </c>
      <c r="F195" s="452" t="s">
        <v>884</v>
      </c>
      <c r="G195" s="459" t="s">
        <v>1483</v>
      </c>
      <c r="H195" s="459" t="s">
        <v>1484</v>
      </c>
      <c r="I195" s="452" t="s">
        <v>64</v>
      </c>
      <c r="J195" s="452" t="s">
        <v>64</v>
      </c>
      <c r="K195" s="458">
        <v>0</v>
      </c>
      <c r="L195" s="458">
        <v>0.18366702964579959</v>
      </c>
    </row>
    <row r="196" spans="2:12" ht="24" customHeight="1" x14ac:dyDescent="0.3">
      <c r="B196" s="463" t="s">
        <v>1485</v>
      </c>
      <c r="C196" s="452" t="s">
        <v>769</v>
      </c>
      <c r="D196" s="453" t="s">
        <v>1486</v>
      </c>
      <c r="E196" s="452" t="s">
        <v>1487</v>
      </c>
      <c r="F196" s="452" t="s">
        <v>1488</v>
      </c>
      <c r="G196" s="459" t="s">
        <v>1489</v>
      </c>
      <c r="H196" s="473" t="s">
        <v>1490</v>
      </c>
      <c r="I196" s="452" t="s">
        <v>64</v>
      </c>
      <c r="J196" s="452" t="s">
        <v>64</v>
      </c>
      <c r="K196" s="458">
        <v>0.11501945513984745</v>
      </c>
      <c r="L196" s="458">
        <v>0.18236152207591014</v>
      </c>
    </row>
    <row r="197" spans="2:12" ht="24" customHeight="1" x14ac:dyDescent="0.3">
      <c r="B197" s="461" t="s">
        <v>1491</v>
      </c>
      <c r="C197" s="452" t="s">
        <v>769</v>
      </c>
      <c r="D197" s="453" t="s">
        <v>1492</v>
      </c>
      <c r="E197" s="452" t="s">
        <v>782</v>
      </c>
      <c r="F197" s="452" t="s">
        <v>1493</v>
      </c>
      <c r="G197" s="459" t="s">
        <v>1494</v>
      </c>
      <c r="H197" s="459" t="s">
        <v>1495</v>
      </c>
      <c r="I197" s="452" t="s">
        <v>64</v>
      </c>
      <c r="J197" s="452" t="s">
        <v>64</v>
      </c>
      <c r="K197" s="458">
        <v>0.16578170272430079</v>
      </c>
      <c r="L197" s="458">
        <v>0.18225934316832151</v>
      </c>
    </row>
    <row r="198" spans="2:12" ht="24" customHeight="1" x14ac:dyDescent="0.3">
      <c r="B198" s="463" t="s">
        <v>1496</v>
      </c>
      <c r="C198" s="452" t="s">
        <v>769</v>
      </c>
      <c r="D198" s="453" t="s">
        <v>1497</v>
      </c>
      <c r="E198" s="452" t="s">
        <v>782</v>
      </c>
      <c r="F198" s="452" t="s">
        <v>1498</v>
      </c>
      <c r="G198" s="459" t="s">
        <v>1499</v>
      </c>
      <c r="H198" s="459" t="s">
        <v>1500</v>
      </c>
      <c r="I198" s="452" t="s">
        <v>64</v>
      </c>
      <c r="J198" s="452" t="s">
        <v>64</v>
      </c>
      <c r="K198" s="458">
        <v>0</v>
      </c>
      <c r="L198" s="458">
        <v>0.18069714574091025</v>
      </c>
    </row>
    <row r="199" spans="2:12" ht="24" customHeight="1" x14ac:dyDescent="0.3">
      <c r="B199" s="463" t="s">
        <v>1501</v>
      </c>
      <c r="C199" s="452" t="s">
        <v>769</v>
      </c>
      <c r="D199" s="453" t="s">
        <v>1502</v>
      </c>
      <c r="E199" s="452" t="s">
        <v>771</v>
      </c>
      <c r="F199" s="452" t="s">
        <v>275</v>
      </c>
      <c r="G199" s="459" t="s">
        <v>1503</v>
      </c>
      <c r="H199" s="473" t="s">
        <v>1504</v>
      </c>
      <c r="I199" s="452" t="s">
        <v>64</v>
      </c>
      <c r="J199" s="452" t="s">
        <v>64</v>
      </c>
      <c r="K199" s="458">
        <v>0.12817199665819107</v>
      </c>
      <c r="L199" s="458">
        <v>0.18059232084594976</v>
      </c>
    </row>
    <row r="200" spans="2:12" ht="24" customHeight="1" x14ac:dyDescent="0.3">
      <c r="B200" s="461" t="s">
        <v>1505</v>
      </c>
      <c r="C200" s="452" t="s">
        <v>776</v>
      </c>
      <c r="D200" s="453" t="s">
        <v>1506</v>
      </c>
      <c r="E200" s="452" t="s">
        <v>771</v>
      </c>
      <c r="F200" s="452" t="s">
        <v>275</v>
      </c>
      <c r="G200" s="459" t="s">
        <v>1507</v>
      </c>
      <c r="H200" s="471" t="s">
        <v>931</v>
      </c>
      <c r="I200" s="452" t="s">
        <v>64</v>
      </c>
      <c r="J200" s="452" t="s">
        <v>64</v>
      </c>
      <c r="K200" s="458">
        <v>0.17767043155345683</v>
      </c>
      <c r="L200" s="458">
        <v>0.17869820200455366</v>
      </c>
    </row>
    <row r="201" spans="2:12" ht="24" customHeight="1" x14ac:dyDescent="0.3">
      <c r="B201" s="463" t="s">
        <v>1508</v>
      </c>
      <c r="C201" s="452" t="s">
        <v>769</v>
      </c>
      <c r="D201" s="453" t="s">
        <v>1509</v>
      </c>
      <c r="E201" s="452" t="s">
        <v>782</v>
      </c>
      <c r="F201" s="452" t="s">
        <v>942</v>
      </c>
      <c r="G201" s="459" t="s">
        <v>1437</v>
      </c>
      <c r="H201" s="459" t="s">
        <v>1510</v>
      </c>
      <c r="I201" s="452" t="s">
        <v>64</v>
      </c>
      <c r="J201" s="452" t="s">
        <v>64</v>
      </c>
      <c r="K201" s="458">
        <v>0</v>
      </c>
      <c r="L201" s="458">
        <v>0.17839447926202379</v>
      </c>
    </row>
    <row r="202" spans="2:12" ht="24" customHeight="1" x14ac:dyDescent="0.3">
      <c r="B202" s="461" t="s">
        <v>1511</v>
      </c>
      <c r="C202" s="452" t="s">
        <v>769</v>
      </c>
      <c r="D202" s="453" t="s">
        <v>1512</v>
      </c>
      <c r="E202" s="452" t="s">
        <v>782</v>
      </c>
      <c r="F202" s="452" t="s">
        <v>848</v>
      </c>
      <c r="G202" s="459" t="s">
        <v>1513</v>
      </c>
      <c r="H202" s="459" t="s">
        <v>1514</v>
      </c>
      <c r="I202" s="452" t="s">
        <v>64</v>
      </c>
      <c r="J202" s="452" t="s">
        <v>64</v>
      </c>
      <c r="K202" s="458">
        <v>0.24893679780554789</v>
      </c>
      <c r="L202" s="458">
        <v>0.17655615860385418</v>
      </c>
    </row>
    <row r="203" spans="2:12" ht="24" customHeight="1" x14ac:dyDescent="0.3">
      <c r="B203" s="462" t="s">
        <v>1515</v>
      </c>
      <c r="C203" s="452" t="s">
        <v>769</v>
      </c>
      <c r="D203" s="453" t="s">
        <v>1516</v>
      </c>
      <c r="E203" s="452" t="s">
        <v>771</v>
      </c>
      <c r="F203" s="452" t="s">
        <v>771</v>
      </c>
      <c r="G203" s="459" t="s">
        <v>1517</v>
      </c>
      <c r="H203" s="471" t="s">
        <v>931</v>
      </c>
      <c r="I203" s="452" t="s">
        <v>64</v>
      </c>
      <c r="J203" s="452" t="s">
        <v>64</v>
      </c>
      <c r="K203" s="458">
        <v>0</v>
      </c>
      <c r="L203" s="458">
        <v>0.17293998075252914</v>
      </c>
    </row>
    <row r="204" spans="2:12" ht="24" customHeight="1" x14ac:dyDescent="0.3">
      <c r="B204" s="463" t="s">
        <v>1518</v>
      </c>
      <c r="C204" s="452" t="s">
        <v>787</v>
      </c>
      <c r="D204" s="453" t="s">
        <v>1519</v>
      </c>
      <c r="E204" s="452" t="s">
        <v>1465</v>
      </c>
      <c r="F204" s="452" t="s">
        <v>1520</v>
      </c>
      <c r="G204" s="459" t="s">
        <v>1521</v>
      </c>
      <c r="H204" s="459" t="s">
        <v>1522</v>
      </c>
      <c r="I204" s="452" t="s">
        <v>64</v>
      </c>
      <c r="J204" s="452" t="s">
        <v>64</v>
      </c>
      <c r="K204" s="458">
        <v>0.11724789284417</v>
      </c>
      <c r="L204" s="458">
        <v>0.17092624099241838</v>
      </c>
    </row>
    <row r="205" spans="2:12" ht="24" customHeight="1" x14ac:dyDescent="0.3">
      <c r="B205" s="463" t="s">
        <v>1523</v>
      </c>
      <c r="C205" s="452" t="s">
        <v>787</v>
      </c>
      <c r="D205" s="453" t="s">
        <v>1524</v>
      </c>
      <c r="E205" s="452"/>
      <c r="F205" s="452"/>
      <c r="G205" s="459" t="s">
        <v>1525</v>
      </c>
      <c r="H205" s="459" t="s">
        <v>1526</v>
      </c>
      <c r="I205" s="452" t="s">
        <v>64</v>
      </c>
      <c r="J205" s="452" t="s">
        <v>64</v>
      </c>
      <c r="K205" s="458">
        <v>-2.3593339532631059E-2</v>
      </c>
      <c r="L205" s="458">
        <v>0.17062813487313055</v>
      </c>
    </row>
    <row r="206" spans="2:12" ht="24" customHeight="1" x14ac:dyDescent="0.3">
      <c r="B206" s="461" t="s">
        <v>1527</v>
      </c>
      <c r="C206" s="452" t="s">
        <v>769</v>
      </c>
      <c r="D206" s="453" t="s">
        <v>1528</v>
      </c>
      <c r="E206" s="452" t="s">
        <v>771</v>
      </c>
      <c r="F206" s="452" t="s">
        <v>275</v>
      </c>
      <c r="G206" s="459" t="s">
        <v>1529</v>
      </c>
      <c r="H206" s="472" t="s">
        <v>931</v>
      </c>
      <c r="I206" s="452" t="s">
        <v>64</v>
      </c>
      <c r="J206" s="452" t="s">
        <v>64</v>
      </c>
      <c r="K206" s="458">
        <v>0.1458091150744642</v>
      </c>
      <c r="L206" s="458">
        <v>0.16524953465718376</v>
      </c>
    </row>
    <row r="207" spans="2:12" ht="24" customHeight="1" x14ac:dyDescent="0.3">
      <c r="B207" s="463" t="s">
        <v>1530</v>
      </c>
      <c r="C207" s="452" t="s">
        <v>769</v>
      </c>
      <c r="D207" s="453" t="s">
        <v>1531</v>
      </c>
      <c r="E207" s="452" t="s">
        <v>1165</v>
      </c>
      <c r="F207" s="452" t="s">
        <v>1532</v>
      </c>
      <c r="G207" s="459" t="s">
        <v>1533</v>
      </c>
      <c r="H207" s="472" t="s">
        <v>931</v>
      </c>
      <c r="I207" s="452" t="s">
        <v>64</v>
      </c>
      <c r="J207" s="452" t="s">
        <v>64</v>
      </c>
      <c r="K207" s="458">
        <v>0</v>
      </c>
      <c r="L207" s="458">
        <v>0.16295877402999787</v>
      </c>
    </row>
    <row r="208" spans="2:12" ht="24" customHeight="1" x14ac:dyDescent="0.3">
      <c r="B208" s="463" t="s">
        <v>1534</v>
      </c>
      <c r="C208" s="452" t="s">
        <v>787</v>
      </c>
      <c r="D208" s="453" t="s">
        <v>1535</v>
      </c>
      <c r="E208" s="452" t="s">
        <v>1465</v>
      </c>
      <c r="F208" s="452" t="s">
        <v>1466</v>
      </c>
      <c r="G208" s="459" t="s">
        <v>1536</v>
      </c>
      <c r="H208" s="459" t="s">
        <v>1537</v>
      </c>
      <c r="I208" s="452" t="s">
        <v>64</v>
      </c>
      <c r="J208" s="452" t="s">
        <v>64</v>
      </c>
      <c r="K208" s="458">
        <v>0.18224057149776002</v>
      </c>
      <c r="L208" s="458">
        <v>0.16114571743773912</v>
      </c>
    </row>
    <row r="209" spans="2:12" ht="24" customHeight="1" x14ac:dyDescent="0.3">
      <c r="B209" s="463" t="s">
        <v>1538</v>
      </c>
      <c r="C209" s="452" t="s">
        <v>769</v>
      </c>
      <c r="D209" s="453" t="s">
        <v>1539</v>
      </c>
      <c r="E209" s="452" t="s">
        <v>782</v>
      </c>
      <c r="F209" s="452" t="s">
        <v>820</v>
      </c>
      <c r="G209" s="459" t="s">
        <v>1540</v>
      </c>
      <c r="H209" s="459" t="s">
        <v>1541</v>
      </c>
      <c r="I209" s="452" t="s">
        <v>64</v>
      </c>
      <c r="J209" s="452" t="s">
        <v>64</v>
      </c>
      <c r="K209" s="458">
        <v>0.12027583445937767</v>
      </c>
      <c r="L209" s="458">
        <v>0.15967138229702132</v>
      </c>
    </row>
    <row r="210" spans="2:12" ht="24" customHeight="1" x14ac:dyDescent="0.3">
      <c r="B210" s="461" t="s">
        <v>1542</v>
      </c>
      <c r="C210" s="452" t="s">
        <v>776</v>
      </c>
      <c r="D210" s="453" t="s">
        <v>1543</v>
      </c>
      <c r="E210" s="452" t="s">
        <v>776</v>
      </c>
      <c r="F210" s="452" t="s">
        <v>776</v>
      </c>
      <c r="G210" s="459"/>
      <c r="H210" s="472" t="s">
        <v>931</v>
      </c>
      <c r="I210" s="452" t="s">
        <v>64</v>
      </c>
      <c r="J210" s="452" t="s">
        <v>64</v>
      </c>
      <c r="K210" s="458">
        <v>0</v>
      </c>
      <c r="L210" s="458">
        <v>0.15229243473464305</v>
      </c>
    </row>
    <row r="211" spans="2:12" ht="24" customHeight="1" x14ac:dyDescent="0.3">
      <c r="B211" s="463" t="s">
        <v>1544</v>
      </c>
      <c r="C211" s="452" t="s">
        <v>769</v>
      </c>
      <c r="D211" s="453" t="s">
        <v>1545</v>
      </c>
      <c r="E211" s="452" t="s">
        <v>1165</v>
      </c>
      <c r="F211" s="452" t="s">
        <v>1166</v>
      </c>
      <c r="G211" s="459"/>
      <c r="H211" s="472" t="s">
        <v>931</v>
      </c>
      <c r="I211" s="452" t="s">
        <v>64</v>
      </c>
      <c r="J211" s="452" t="s">
        <v>64</v>
      </c>
      <c r="K211" s="458">
        <v>0.1443591345683497</v>
      </c>
      <c r="L211" s="458">
        <v>0.14793539246062481</v>
      </c>
    </row>
    <row r="212" spans="2:12" ht="24" customHeight="1" x14ac:dyDescent="0.3">
      <c r="B212" s="463" t="s">
        <v>1546</v>
      </c>
      <c r="C212" s="452" t="s">
        <v>769</v>
      </c>
      <c r="D212" s="453" t="s">
        <v>1547</v>
      </c>
      <c r="E212" s="452" t="s">
        <v>1548</v>
      </c>
      <c r="F212" s="452" t="s">
        <v>1549</v>
      </c>
      <c r="G212" s="459" t="s">
        <v>1550</v>
      </c>
      <c r="H212" s="459" t="s">
        <v>1551</v>
      </c>
      <c r="I212" s="452" t="s">
        <v>64</v>
      </c>
      <c r="J212" s="452" t="s">
        <v>64</v>
      </c>
      <c r="K212" s="458">
        <v>2.6456227146143603E-2</v>
      </c>
      <c r="L212" s="458">
        <v>0.14748403917564487</v>
      </c>
    </row>
    <row r="213" spans="2:12" ht="24" customHeight="1" x14ac:dyDescent="0.3">
      <c r="B213" s="463" t="s">
        <v>1552</v>
      </c>
      <c r="C213" s="452" t="s">
        <v>769</v>
      </c>
      <c r="D213" s="453" t="s">
        <v>1553</v>
      </c>
      <c r="E213" s="452" t="s">
        <v>782</v>
      </c>
      <c r="F213" s="452" t="s">
        <v>1549</v>
      </c>
      <c r="G213" s="459" t="s">
        <v>1554</v>
      </c>
      <c r="H213" s="459" t="s">
        <v>1555</v>
      </c>
      <c r="I213" s="452" t="s">
        <v>64</v>
      </c>
      <c r="J213" s="452" t="s">
        <v>64</v>
      </c>
      <c r="K213" s="458">
        <v>0.10604160309964888</v>
      </c>
      <c r="L213" s="458">
        <v>0.14098373353989155</v>
      </c>
    </row>
    <row r="214" spans="2:12" ht="24" customHeight="1" x14ac:dyDescent="0.3">
      <c r="B214" s="463" t="s">
        <v>1556</v>
      </c>
      <c r="C214" s="452" t="s">
        <v>769</v>
      </c>
      <c r="D214" s="453" t="s">
        <v>1557</v>
      </c>
      <c r="E214" s="452" t="s">
        <v>1558</v>
      </c>
      <c r="F214" s="452" t="s">
        <v>275</v>
      </c>
      <c r="G214" s="479" t="s">
        <v>1559</v>
      </c>
      <c r="H214" s="459" t="s">
        <v>1560</v>
      </c>
      <c r="I214" s="452" t="s">
        <v>64</v>
      </c>
      <c r="J214" s="452" t="s">
        <v>64</v>
      </c>
      <c r="K214" s="458">
        <v>0</v>
      </c>
      <c r="L214" s="458">
        <v>0.13999310295049641</v>
      </c>
    </row>
    <row r="215" spans="2:12" ht="24" customHeight="1" x14ac:dyDescent="0.3">
      <c r="B215" s="461" t="s">
        <v>1561</v>
      </c>
      <c r="C215" s="452" t="s">
        <v>776</v>
      </c>
      <c r="D215" s="453" t="s">
        <v>1562</v>
      </c>
      <c r="E215" s="452" t="s">
        <v>771</v>
      </c>
      <c r="F215" s="452" t="s">
        <v>275</v>
      </c>
      <c r="G215" s="459"/>
      <c r="H215" s="472" t="s">
        <v>931</v>
      </c>
      <c r="I215" s="452" t="s">
        <v>64</v>
      </c>
      <c r="J215" s="452" t="s">
        <v>64</v>
      </c>
      <c r="K215" s="458">
        <v>7.9189876643661464E-2</v>
      </c>
      <c r="L215" s="458">
        <v>0.13777099241837429</v>
      </c>
    </row>
    <row r="216" spans="2:12" ht="24" customHeight="1" x14ac:dyDescent="0.3">
      <c r="B216" s="461" t="s">
        <v>1563</v>
      </c>
      <c r="C216" s="452" t="s">
        <v>769</v>
      </c>
      <c r="D216" s="453" t="s">
        <v>1564</v>
      </c>
      <c r="E216" s="452" t="s">
        <v>771</v>
      </c>
      <c r="F216" s="452" t="s">
        <v>275</v>
      </c>
      <c r="G216" s="459" t="s">
        <v>1565</v>
      </c>
      <c r="H216" s="459" t="s">
        <v>1566</v>
      </c>
      <c r="I216" s="452" t="s">
        <v>64</v>
      </c>
      <c r="J216" s="452" t="s">
        <v>64</v>
      </c>
      <c r="K216" s="458">
        <v>0.14489765143479844</v>
      </c>
      <c r="L216" s="458">
        <v>0.13727549498861585</v>
      </c>
    </row>
    <row r="217" spans="2:12" ht="24" customHeight="1" x14ac:dyDescent="0.3">
      <c r="B217" s="463" t="s">
        <v>1567</v>
      </c>
      <c r="C217" s="452" t="s">
        <v>769</v>
      </c>
      <c r="D217" s="453" t="s">
        <v>1568</v>
      </c>
      <c r="E217" s="452" t="s">
        <v>771</v>
      </c>
      <c r="F217" s="452" t="s">
        <v>275</v>
      </c>
      <c r="G217" s="459" t="s">
        <v>1569</v>
      </c>
      <c r="H217" s="473" t="s">
        <v>1570</v>
      </c>
      <c r="I217" s="452" t="s">
        <v>64</v>
      </c>
      <c r="J217" s="452" t="s">
        <v>64</v>
      </c>
      <c r="K217" s="458">
        <v>0.12783729790531539</v>
      </c>
      <c r="L217" s="458">
        <v>0.1333152960824355</v>
      </c>
    </row>
    <row r="218" spans="2:12" ht="24" customHeight="1" x14ac:dyDescent="0.3">
      <c r="B218" s="461" t="s">
        <v>1571</v>
      </c>
      <c r="C218" s="452" t="s">
        <v>769</v>
      </c>
      <c r="D218" s="453" t="s">
        <v>1572</v>
      </c>
      <c r="E218" s="452" t="s">
        <v>782</v>
      </c>
      <c r="F218" s="452" t="s">
        <v>884</v>
      </c>
      <c r="G218" s="459" t="s">
        <v>1573</v>
      </c>
      <c r="H218" s="459" t="s">
        <v>1574</v>
      </c>
      <c r="I218" s="452" t="s">
        <v>64</v>
      </c>
      <c r="J218" s="452" t="s">
        <v>64</v>
      </c>
      <c r="K218" s="458">
        <v>0.58337721363361184</v>
      </c>
      <c r="L218" s="458">
        <v>0.12647819531488391</v>
      </c>
    </row>
    <row r="219" spans="2:12" ht="24" customHeight="1" x14ac:dyDescent="0.3">
      <c r="B219" s="463" t="s">
        <v>1575</v>
      </c>
      <c r="C219" s="452" t="s">
        <v>769</v>
      </c>
      <c r="D219" s="453" t="s">
        <v>1576</v>
      </c>
      <c r="E219" s="452" t="s">
        <v>771</v>
      </c>
      <c r="F219" s="452" t="s">
        <v>275</v>
      </c>
      <c r="G219" s="459" t="s">
        <v>1577</v>
      </c>
      <c r="H219" s="459" t="s">
        <v>1578</v>
      </c>
      <c r="I219" s="452" t="s">
        <v>64</v>
      </c>
      <c r="J219" s="452" t="s">
        <v>64</v>
      </c>
      <c r="K219" s="458">
        <v>4.725432618961134E-2</v>
      </c>
      <c r="L219" s="458">
        <v>0.12105076872520715</v>
      </c>
    </row>
    <row r="220" spans="2:12" ht="24" customHeight="1" x14ac:dyDescent="0.3">
      <c r="B220" s="463" t="s">
        <v>1579</v>
      </c>
      <c r="C220" s="452" t="s">
        <v>787</v>
      </c>
      <c r="D220" s="453" t="s">
        <v>1580</v>
      </c>
      <c r="E220" s="452" t="s">
        <v>1465</v>
      </c>
      <c r="F220" s="452" t="s">
        <v>1581</v>
      </c>
      <c r="G220" s="459" t="s">
        <v>1582</v>
      </c>
      <c r="H220" s="459" t="s">
        <v>1583</v>
      </c>
      <c r="I220" s="452" t="s">
        <v>64</v>
      </c>
      <c r="J220" s="452" t="s">
        <v>64</v>
      </c>
      <c r="K220" s="458">
        <v>0.12567985952294466</v>
      </c>
      <c r="L220" s="458">
        <v>0.12088435619557308</v>
      </c>
    </row>
    <row r="221" spans="2:12" ht="24" customHeight="1" x14ac:dyDescent="0.3">
      <c r="B221" s="463" t="s">
        <v>1584</v>
      </c>
      <c r="C221" s="452" t="s">
        <v>769</v>
      </c>
      <c r="D221" s="453" t="s">
        <v>1585</v>
      </c>
      <c r="E221" s="452" t="s">
        <v>1586</v>
      </c>
      <c r="F221" s="452" t="s">
        <v>1587</v>
      </c>
      <c r="G221" s="459" t="s">
        <v>1588</v>
      </c>
      <c r="H221" s="459" t="s">
        <v>1589</v>
      </c>
      <c r="I221" s="452" t="s">
        <v>64</v>
      </c>
      <c r="J221" s="452" t="s">
        <v>64</v>
      </c>
      <c r="K221" s="458">
        <v>5.1893822254510235E-3</v>
      </c>
      <c r="L221" s="458">
        <v>0.120051809238786</v>
      </c>
    </row>
    <row r="222" spans="2:12" ht="24" customHeight="1" x14ac:dyDescent="0.3">
      <c r="B222" s="461" t="s">
        <v>1590</v>
      </c>
      <c r="C222" s="452" t="s">
        <v>787</v>
      </c>
      <c r="D222" s="453" t="s">
        <v>1591</v>
      </c>
      <c r="E222" s="452" t="s">
        <v>1592</v>
      </c>
      <c r="F222" s="452" t="s">
        <v>1593</v>
      </c>
      <c r="G222" s="459" t="s">
        <v>1594</v>
      </c>
      <c r="H222" s="459" t="s">
        <v>1595</v>
      </c>
      <c r="I222" s="452" t="s">
        <v>64</v>
      </c>
      <c r="J222" s="452" t="s">
        <v>64</v>
      </c>
      <c r="K222" s="458">
        <v>0.21150283569439401</v>
      </c>
      <c r="L222" s="458">
        <v>0.11891623038283688</v>
      </c>
    </row>
    <row r="223" spans="2:12" ht="24" customHeight="1" x14ac:dyDescent="0.3">
      <c r="B223" s="461" t="s">
        <v>1596</v>
      </c>
      <c r="C223" s="452" t="s">
        <v>769</v>
      </c>
      <c r="D223" s="453" t="s">
        <v>1597</v>
      </c>
      <c r="E223" s="452" t="s">
        <v>771</v>
      </c>
      <c r="F223" s="452" t="s">
        <v>1175</v>
      </c>
      <c r="G223" s="459" t="s">
        <v>1598</v>
      </c>
      <c r="H223" s="459" t="s">
        <v>1599</v>
      </c>
      <c r="I223" s="452" t="s">
        <v>64</v>
      </c>
      <c r="J223" s="452" t="s">
        <v>64</v>
      </c>
      <c r="K223" s="458">
        <v>0.12257826371231384</v>
      </c>
      <c r="L223" s="458">
        <v>0.11856715958970024</v>
      </c>
    </row>
    <row r="224" spans="2:12" ht="24" customHeight="1" x14ac:dyDescent="0.35">
      <c r="B224" s="464" t="s">
        <v>1600</v>
      </c>
      <c r="C224" s="452" t="s">
        <v>776</v>
      </c>
      <c r="D224" s="453" t="s">
        <v>1601</v>
      </c>
      <c r="E224" s="452" t="s">
        <v>771</v>
      </c>
      <c r="F224" s="452" t="s">
        <v>275</v>
      </c>
      <c r="G224" s="459" t="s">
        <v>1602</v>
      </c>
      <c r="H224" s="459" t="s">
        <v>1603</v>
      </c>
      <c r="I224" s="452" t="s">
        <v>64</v>
      </c>
      <c r="J224" s="452" t="s">
        <v>64</v>
      </c>
      <c r="K224" s="458">
        <v>7.7634476813173509E-2</v>
      </c>
      <c r="L224" s="458">
        <v>0.11635467103255639</v>
      </c>
    </row>
    <row r="225" spans="2:12" ht="24" customHeight="1" x14ac:dyDescent="0.3">
      <c r="B225" s="463" t="s">
        <v>1604</v>
      </c>
      <c r="C225" s="452" t="s">
        <v>769</v>
      </c>
      <c r="D225" s="453" t="s">
        <v>936</v>
      </c>
      <c r="E225" s="452" t="s">
        <v>782</v>
      </c>
      <c r="F225" s="452" t="s">
        <v>1605</v>
      </c>
      <c r="G225" s="459" t="s">
        <v>1606</v>
      </c>
      <c r="H225" s="459" t="s">
        <v>1606</v>
      </c>
      <c r="I225" s="452" t="s">
        <v>64</v>
      </c>
      <c r="J225" s="452" t="s">
        <v>64</v>
      </c>
      <c r="K225" s="458">
        <v>0</v>
      </c>
      <c r="L225" s="458">
        <v>0.11529282444898246</v>
      </c>
    </row>
    <row r="226" spans="2:12" ht="24" customHeight="1" x14ac:dyDescent="0.3">
      <c r="B226" s="463" t="s">
        <v>1607</v>
      </c>
      <c r="C226" s="452" t="s">
        <v>769</v>
      </c>
      <c r="D226" s="453" t="s">
        <v>1608</v>
      </c>
      <c r="E226" s="452" t="s">
        <v>1609</v>
      </c>
      <c r="F226" s="452" t="s">
        <v>848</v>
      </c>
      <c r="G226" s="480" t="s">
        <v>1610</v>
      </c>
      <c r="H226" s="459" t="s">
        <v>1611</v>
      </c>
      <c r="I226" s="452" t="s">
        <v>64</v>
      </c>
      <c r="J226" s="452" t="s">
        <v>64</v>
      </c>
      <c r="K226" s="458">
        <v>1.3624313282479719E-2</v>
      </c>
      <c r="L226" s="458">
        <v>0.11320024622679152</v>
      </c>
    </row>
    <row r="227" spans="2:12" ht="24" customHeight="1" x14ac:dyDescent="0.3">
      <c r="B227" s="463" t="s">
        <v>1612</v>
      </c>
      <c r="C227" s="452" t="s">
        <v>769</v>
      </c>
      <c r="D227" s="453" t="s">
        <v>1613</v>
      </c>
      <c r="E227" s="452" t="s">
        <v>771</v>
      </c>
      <c r="F227" s="452" t="s">
        <v>1175</v>
      </c>
      <c r="G227" s="459" t="s">
        <v>1614</v>
      </c>
      <c r="H227" s="459" t="s">
        <v>1615</v>
      </c>
      <c r="I227" s="452" t="s">
        <v>64</v>
      </c>
      <c r="J227" s="452" t="s">
        <v>64</v>
      </c>
      <c r="K227" s="458">
        <v>6.1740792662549955E-2</v>
      </c>
      <c r="L227" s="458">
        <v>0.11272684395465106</v>
      </c>
    </row>
    <row r="228" spans="2:12" ht="24" customHeight="1" x14ac:dyDescent="0.3">
      <c r="B228" s="463" t="s">
        <v>1616</v>
      </c>
      <c r="C228" s="452" t="s">
        <v>787</v>
      </c>
      <c r="D228" s="453" t="s">
        <v>1617</v>
      </c>
      <c r="E228" s="452" t="s">
        <v>1465</v>
      </c>
      <c r="F228" s="452" t="s">
        <v>1465</v>
      </c>
      <c r="G228" s="459" t="s">
        <v>1618</v>
      </c>
      <c r="H228" s="473" t="s">
        <v>1619</v>
      </c>
      <c r="I228" s="452" t="s">
        <v>64</v>
      </c>
      <c r="J228" s="452" t="s">
        <v>64</v>
      </c>
      <c r="K228" s="458">
        <v>6.6924010267586889E-2</v>
      </c>
      <c r="L228" s="458">
        <v>0.11224186031500127</v>
      </c>
    </row>
    <row r="229" spans="2:12" ht="24" customHeight="1" x14ac:dyDescent="0.3">
      <c r="B229" s="463" t="s">
        <v>1620</v>
      </c>
      <c r="C229" s="452" t="s">
        <v>769</v>
      </c>
      <c r="D229" s="453" t="s">
        <v>1621</v>
      </c>
      <c r="E229" s="452" t="s">
        <v>782</v>
      </c>
      <c r="F229" s="452" t="s">
        <v>1549</v>
      </c>
      <c r="G229" s="459" t="s">
        <v>1622</v>
      </c>
      <c r="H229" s="472" t="s">
        <v>931</v>
      </c>
      <c r="I229" s="452" t="s">
        <v>64</v>
      </c>
      <c r="J229" s="452" t="s">
        <v>64</v>
      </c>
      <c r="K229" s="458">
        <v>0</v>
      </c>
      <c r="L229" s="458">
        <v>0.11199430087083069</v>
      </c>
    </row>
    <row r="230" spans="2:12" ht="24" customHeight="1" x14ac:dyDescent="0.3">
      <c r="B230" s="463" t="s">
        <v>1623</v>
      </c>
      <c r="C230" s="452" t="s">
        <v>769</v>
      </c>
      <c r="D230" s="453" t="s">
        <v>1624</v>
      </c>
      <c r="E230" s="452" t="s">
        <v>771</v>
      </c>
      <c r="F230" s="452" t="s">
        <v>275</v>
      </c>
      <c r="G230" s="459" t="s">
        <v>1625</v>
      </c>
      <c r="H230" s="459" t="s">
        <v>1626</v>
      </c>
      <c r="I230" s="452" t="s">
        <v>64</v>
      </c>
      <c r="J230" s="452" t="s">
        <v>64</v>
      </c>
      <c r="K230" s="458">
        <v>2.4342772224240222E-2</v>
      </c>
      <c r="L230" s="458">
        <v>0.11125788573574631</v>
      </c>
    </row>
    <row r="231" spans="2:12" ht="24" customHeight="1" x14ac:dyDescent="0.3">
      <c r="B231" s="463" t="s">
        <v>1627</v>
      </c>
      <c r="C231" s="452" t="s">
        <v>769</v>
      </c>
      <c r="D231" s="453" t="s">
        <v>1628</v>
      </c>
      <c r="E231" s="452" t="s">
        <v>782</v>
      </c>
      <c r="F231" s="452" t="s">
        <v>1629</v>
      </c>
      <c r="G231" s="459" t="s">
        <v>1630</v>
      </c>
      <c r="H231" s="459" t="s">
        <v>1631</v>
      </c>
      <c r="I231" s="452" t="s">
        <v>64</v>
      </c>
      <c r="J231" s="452" t="s">
        <v>64</v>
      </c>
      <c r="K231" s="458">
        <v>0</v>
      </c>
      <c r="L231" s="458">
        <v>0.10983501110250452</v>
      </c>
    </row>
    <row r="232" spans="2:12" ht="24" customHeight="1" x14ac:dyDescent="0.3">
      <c r="B232" s="463" t="s">
        <v>1632</v>
      </c>
      <c r="C232" s="452" t="s">
        <v>769</v>
      </c>
      <c r="D232" s="453" t="s">
        <v>1633</v>
      </c>
      <c r="E232" s="452" t="s">
        <v>782</v>
      </c>
      <c r="F232" s="452" t="s">
        <v>1634</v>
      </c>
      <c r="G232" s="459" t="s">
        <v>1635</v>
      </c>
      <c r="H232" s="459" t="s">
        <v>1636</v>
      </c>
      <c r="I232" s="452" t="s">
        <v>64</v>
      </c>
      <c r="J232" s="452" t="s">
        <v>64</v>
      </c>
      <c r="K232" s="458">
        <v>5.6914998111151471E-2</v>
      </c>
      <c r="L232" s="458">
        <v>0.10748276778630612</v>
      </c>
    </row>
    <row r="233" spans="2:12" ht="24" customHeight="1" x14ac:dyDescent="0.3">
      <c r="B233" s="461" t="s">
        <v>1637</v>
      </c>
      <c r="C233" s="452" t="s">
        <v>769</v>
      </c>
      <c r="D233" s="453" t="s">
        <v>1638</v>
      </c>
      <c r="E233" s="452" t="s">
        <v>771</v>
      </c>
      <c r="F233" s="452" t="s">
        <v>275</v>
      </c>
      <c r="G233" s="459" t="s">
        <v>1639</v>
      </c>
      <c r="H233" s="481" t="s">
        <v>1640</v>
      </c>
      <c r="I233" s="452" t="s">
        <v>64</v>
      </c>
      <c r="J233" s="452" t="s">
        <v>64</v>
      </c>
      <c r="K233" s="458">
        <v>0.24772573381765345</v>
      </c>
      <c r="L233" s="458">
        <v>0.10675652383634954</v>
      </c>
    </row>
    <row r="234" spans="2:12" ht="24" customHeight="1" x14ac:dyDescent="0.3">
      <c r="B234" s="463" t="s">
        <v>1641</v>
      </c>
      <c r="C234" s="452" t="s">
        <v>787</v>
      </c>
      <c r="D234" s="453" t="s">
        <v>1642</v>
      </c>
      <c r="E234" s="452" t="s">
        <v>1465</v>
      </c>
      <c r="F234" s="452" t="s">
        <v>1465</v>
      </c>
      <c r="G234" s="459" t="s">
        <v>1643</v>
      </c>
      <c r="H234" s="459" t="s">
        <v>1644</v>
      </c>
      <c r="I234" s="452" t="s">
        <v>64</v>
      </c>
      <c r="J234" s="452" t="s">
        <v>64</v>
      </c>
      <c r="K234" s="458">
        <v>0.12840390921419059</v>
      </c>
      <c r="L234" s="458">
        <v>0.10599070800178392</v>
      </c>
    </row>
    <row r="235" spans="2:12" ht="24" customHeight="1" x14ac:dyDescent="0.3">
      <c r="B235" s="461" t="s">
        <v>1645</v>
      </c>
      <c r="C235" s="452" t="s">
        <v>769</v>
      </c>
      <c r="D235" s="453" t="s">
        <v>1646</v>
      </c>
      <c r="E235" s="452" t="s">
        <v>782</v>
      </c>
      <c r="F235" s="452" t="s">
        <v>815</v>
      </c>
      <c r="G235" s="459" t="s">
        <v>1647</v>
      </c>
      <c r="H235" s="459" t="s">
        <v>1648</v>
      </c>
      <c r="I235" s="452" t="s">
        <v>64</v>
      </c>
      <c r="J235" s="452" t="s">
        <v>64</v>
      </c>
      <c r="K235" s="458">
        <v>1.3988060274125198</v>
      </c>
      <c r="L235" s="458">
        <v>0.10480750740558173</v>
      </c>
    </row>
    <row r="236" spans="2:12" ht="24" customHeight="1" x14ac:dyDescent="0.3">
      <c r="B236" s="463" t="s">
        <v>1649</v>
      </c>
      <c r="C236" s="452" t="s">
        <v>769</v>
      </c>
      <c r="D236" s="453" t="s">
        <v>1650</v>
      </c>
      <c r="E236" s="452" t="s">
        <v>901</v>
      </c>
      <c r="F236" s="452" t="s">
        <v>1651</v>
      </c>
      <c r="G236" s="459" t="s">
        <v>1652</v>
      </c>
      <c r="H236" s="459" t="s">
        <v>1653</v>
      </c>
      <c r="I236" s="452" t="s">
        <v>64</v>
      </c>
      <c r="J236" s="452" t="s">
        <v>64</v>
      </c>
      <c r="K236" s="458">
        <v>0.12214289565322678</v>
      </c>
      <c r="L236" s="458">
        <v>0.10407446658686008</v>
      </c>
    </row>
    <row r="237" spans="2:12" ht="24" customHeight="1" x14ac:dyDescent="0.3">
      <c r="B237" s="461" t="s">
        <v>1654</v>
      </c>
      <c r="C237" s="452" t="s">
        <v>769</v>
      </c>
      <c r="D237" s="453" t="s">
        <v>1655</v>
      </c>
      <c r="E237" s="452" t="s">
        <v>771</v>
      </c>
      <c r="F237" s="452" t="s">
        <v>275</v>
      </c>
      <c r="G237" s="459" t="s">
        <v>1656</v>
      </c>
      <c r="H237" s="459" t="s">
        <v>1657</v>
      </c>
      <c r="I237" s="452" t="s">
        <v>64</v>
      </c>
      <c r="J237" s="452" t="s">
        <v>64</v>
      </c>
      <c r="K237" s="458">
        <v>0.15079450296646082</v>
      </c>
      <c r="L237" s="458">
        <v>0.10366282480107035</v>
      </c>
    </row>
    <row r="238" spans="2:12" ht="24" customHeight="1" x14ac:dyDescent="0.3">
      <c r="B238" s="461" t="s">
        <v>1658</v>
      </c>
      <c r="C238" s="452" t="s">
        <v>769</v>
      </c>
      <c r="D238" s="453" t="s">
        <v>1659</v>
      </c>
      <c r="E238" s="452" t="s">
        <v>782</v>
      </c>
      <c r="F238" s="452" t="s">
        <v>884</v>
      </c>
      <c r="G238" s="459" t="s">
        <v>1660</v>
      </c>
      <c r="H238" s="459" t="s">
        <v>1661</v>
      </c>
      <c r="I238" s="452" t="s">
        <v>64</v>
      </c>
      <c r="J238" s="452" t="s">
        <v>64</v>
      </c>
      <c r="K238" s="458">
        <v>9.0142221406949996E-2</v>
      </c>
      <c r="L238" s="458">
        <v>0.10308480771307185</v>
      </c>
    </row>
    <row r="239" spans="2:12" ht="24" customHeight="1" x14ac:dyDescent="0.3">
      <c r="B239" s="463" t="s">
        <v>1662</v>
      </c>
      <c r="C239" s="452" t="s">
        <v>769</v>
      </c>
      <c r="D239" s="453" t="s">
        <v>1663</v>
      </c>
      <c r="E239" s="452" t="s">
        <v>771</v>
      </c>
      <c r="F239" s="452" t="s">
        <v>1175</v>
      </c>
      <c r="G239" s="474" t="s">
        <v>776</v>
      </c>
      <c r="H239" s="472" t="s">
        <v>931</v>
      </c>
      <c r="I239" s="452" t="s">
        <v>64</v>
      </c>
      <c r="J239" s="452" t="s">
        <v>64</v>
      </c>
      <c r="K239" s="458">
        <v>4.4327401864632528E-2</v>
      </c>
      <c r="L239" s="458">
        <v>9.8272997112879359E-2</v>
      </c>
    </row>
    <row r="240" spans="2:12" ht="24" customHeight="1" x14ac:dyDescent="0.3">
      <c r="B240" s="463" t="s">
        <v>1664</v>
      </c>
      <c r="C240" s="452" t="s">
        <v>769</v>
      </c>
      <c r="D240" s="453" t="s">
        <v>1665</v>
      </c>
      <c r="E240" s="452" t="s">
        <v>901</v>
      </c>
      <c r="F240" s="452" t="s">
        <v>1166</v>
      </c>
      <c r="G240" s="459" t="s">
        <v>1666</v>
      </c>
      <c r="H240" s="459" t="s">
        <v>1667</v>
      </c>
      <c r="I240" s="452" t="s">
        <v>64</v>
      </c>
      <c r="J240" s="452" t="s">
        <v>64</v>
      </c>
      <c r="K240" s="458">
        <v>8.9498813028211652E-2</v>
      </c>
      <c r="L240" s="458">
        <v>9.7258787033776967E-2</v>
      </c>
    </row>
    <row r="241" spans="2:12" ht="24" customHeight="1" x14ac:dyDescent="0.3">
      <c r="B241" s="463" t="s">
        <v>1668</v>
      </c>
      <c r="C241" s="452" t="s">
        <v>769</v>
      </c>
      <c r="D241" s="453" t="s">
        <v>1669</v>
      </c>
      <c r="E241" s="452" t="s">
        <v>1487</v>
      </c>
      <c r="F241" s="452" t="s">
        <v>1166</v>
      </c>
      <c r="G241" s="459" t="s">
        <v>1670</v>
      </c>
      <c r="H241" s="459" t="s">
        <v>1671</v>
      </c>
      <c r="I241" s="452" t="s">
        <v>64</v>
      </c>
      <c r="J241" s="452" t="s">
        <v>64</v>
      </c>
      <c r="K241" s="458">
        <v>0</v>
      </c>
      <c r="L241" s="458">
        <v>9.4892816538741404E-2</v>
      </c>
    </row>
    <row r="242" spans="2:12" ht="24" customHeight="1" x14ac:dyDescent="0.3">
      <c r="B242" s="463" t="s">
        <v>1672</v>
      </c>
      <c r="C242" s="452" t="s">
        <v>769</v>
      </c>
      <c r="D242" s="453" t="s">
        <v>1673</v>
      </c>
      <c r="E242" s="452" t="s">
        <v>782</v>
      </c>
      <c r="F242" s="452" t="s">
        <v>1674</v>
      </c>
      <c r="G242" s="459" t="s">
        <v>1675</v>
      </c>
      <c r="H242" s="473" t="s">
        <v>1676</v>
      </c>
      <c r="I242" s="452" t="s">
        <v>64</v>
      </c>
      <c r="J242" s="452" t="s">
        <v>64</v>
      </c>
      <c r="K242" s="458">
        <v>0</v>
      </c>
      <c r="L242" s="458">
        <v>9.3907632349834513E-2</v>
      </c>
    </row>
    <row r="243" spans="2:12" ht="24" customHeight="1" x14ac:dyDescent="0.3">
      <c r="B243" s="461" t="s">
        <v>1677</v>
      </c>
      <c r="C243" s="452" t="s">
        <v>769</v>
      </c>
      <c r="D243" s="453" t="s">
        <v>1678</v>
      </c>
      <c r="E243" s="452" t="s">
        <v>771</v>
      </c>
      <c r="F243" s="452" t="s">
        <v>275</v>
      </c>
      <c r="G243" s="459" t="s">
        <v>1679</v>
      </c>
      <c r="H243" s="459" t="s">
        <v>1680</v>
      </c>
      <c r="I243" s="452" t="s">
        <v>64</v>
      </c>
      <c r="J243" s="452" t="s">
        <v>64</v>
      </c>
      <c r="K243" s="458">
        <v>0.14922089781645478</v>
      </c>
      <c r="L243" s="458">
        <v>9.2791190761214004E-2</v>
      </c>
    </row>
    <row r="244" spans="2:12" ht="24" customHeight="1" x14ac:dyDescent="0.3">
      <c r="B244" s="461" t="s">
        <v>1681</v>
      </c>
      <c r="C244" s="452" t="s">
        <v>769</v>
      </c>
      <c r="D244" s="453" t="s">
        <v>1682</v>
      </c>
      <c r="E244" s="452" t="s">
        <v>771</v>
      </c>
      <c r="F244" s="452" t="s">
        <v>275</v>
      </c>
      <c r="G244" s="459" t="s">
        <v>1683</v>
      </c>
      <c r="H244" s="473" t="s">
        <v>1684</v>
      </c>
      <c r="I244" s="452" t="s">
        <v>64</v>
      </c>
      <c r="J244" s="452" t="s">
        <v>64</v>
      </c>
      <c r="K244" s="458">
        <v>5.6656533163821299E-2</v>
      </c>
      <c r="L244" s="458">
        <v>9.2308032650282826E-2</v>
      </c>
    </row>
    <row r="245" spans="2:12" ht="24" customHeight="1" x14ac:dyDescent="0.3">
      <c r="B245" s="461" t="s">
        <v>1685</v>
      </c>
      <c r="C245" s="452" t="s">
        <v>776</v>
      </c>
      <c r="D245" s="453" t="s">
        <v>1686</v>
      </c>
      <c r="E245" s="452" t="s">
        <v>771</v>
      </c>
      <c r="F245" s="452" t="s">
        <v>275</v>
      </c>
      <c r="G245" s="459" t="s">
        <v>1687</v>
      </c>
      <c r="H245" s="472" t="s">
        <v>931</v>
      </c>
      <c r="I245" s="452" t="s">
        <v>64</v>
      </c>
      <c r="J245" s="452" t="s">
        <v>64</v>
      </c>
      <c r="K245" s="458">
        <v>0</v>
      </c>
      <c r="L245" s="458">
        <v>9.2211789005469086E-2</v>
      </c>
    </row>
    <row r="246" spans="2:12" ht="24" customHeight="1" x14ac:dyDescent="0.3">
      <c r="B246" s="463" t="s">
        <v>1688</v>
      </c>
      <c r="C246" s="452" t="s">
        <v>769</v>
      </c>
      <c r="D246" s="453" t="s">
        <v>1689</v>
      </c>
      <c r="E246" s="452" t="s">
        <v>1165</v>
      </c>
      <c r="F246" s="452" t="s">
        <v>1690</v>
      </c>
      <c r="G246" s="459" t="s">
        <v>1691</v>
      </c>
      <c r="H246" s="459" t="s">
        <v>1692</v>
      </c>
      <c r="I246" s="452" t="s">
        <v>64</v>
      </c>
      <c r="J246" s="452" t="s">
        <v>64</v>
      </c>
      <c r="K246" s="458">
        <v>7.3136169851071561E-2</v>
      </c>
      <c r="L246" s="458">
        <v>9.1855226744595439E-2</v>
      </c>
    </row>
    <row r="247" spans="2:12" ht="24" customHeight="1" x14ac:dyDescent="0.3">
      <c r="B247" s="463" t="s">
        <v>1693</v>
      </c>
      <c r="C247" s="452" t="s">
        <v>769</v>
      </c>
      <c r="D247" s="453" t="s">
        <v>1694</v>
      </c>
      <c r="E247" s="452" t="s">
        <v>1165</v>
      </c>
      <c r="F247" s="452" t="s">
        <v>1695</v>
      </c>
      <c r="G247" s="459" t="s">
        <v>1696</v>
      </c>
      <c r="H247" s="459" t="s">
        <v>1697</v>
      </c>
      <c r="I247" s="452" t="s">
        <v>64</v>
      </c>
      <c r="J247" s="452" t="s">
        <v>64</v>
      </c>
      <c r="K247" s="458">
        <v>3.9039685070831817E-2</v>
      </c>
      <c r="L247" s="458">
        <v>9.1246455766025844E-2</v>
      </c>
    </row>
    <row r="248" spans="2:12" ht="24" customHeight="1" x14ac:dyDescent="0.3">
      <c r="B248" s="463" t="s">
        <v>1698</v>
      </c>
      <c r="C248" s="452" t="s">
        <v>769</v>
      </c>
      <c r="D248" s="453" t="s">
        <v>1699</v>
      </c>
      <c r="E248" s="452" t="s">
        <v>782</v>
      </c>
      <c r="F248" s="452" t="s">
        <v>1700</v>
      </c>
      <c r="G248" s="459" t="s">
        <v>1701</v>
      </c>
      <c r="H248" s="473" t="s">
        <v>1702</v>
      </c>
      <c r="I248" s="452" t="s">
        <v>64</v>
      </c>
      <c r="J248" s="452" t="s">
        <v>64</v>
      </c>
      <c r="K248" s="458">
        <v>7.4208619687613511E-2</v>
      </c>
      <c r="L248" s="458">
        <v>9.0964888270779046E-2</v>
      </c>
    </row>
    <row r="249" spans="2:12" ht="24" customHeight="1" x14ac:dyDescent="0.3">
      <c r="B249" s="463" t="s">
        <v>1703</v>
      </c>
      <c r="C249" s="452" t="s">
        <v>769</v>
      </c>
      <c r="D249" s="453" t="s">
        <v>1704</v>
      </c>
      <c r="E249" s="452" t="s">
        <v>771</v>
      </c>
      <c r="F249" s="452" t="s">
        <v>275</v>
      </c>
      <c r="G249" s="459" t="s">
        <v>1705</v>
      </c>
      <c r="H249" s="459" t="s">
        <v>1706</v>
      </c>
      <c r="I249" s="452" t="s">
        <v>64</v>
      </c>
      <c r="J249" s="452" t="s">
        <v>64</v>
      </c>
      <c r="K249" s="458">
        <v>1.4291315897808454E-3</v>
      </c>
      <c r="L249" s="458">
        <v>8.6702396544844254E-2</v>
      </c>
    </row>
    <row r="250" spans="2:12" ht="24" customHeight="1" x14ac:dyDescent="0.3">
      <c r="B250" s="463" t="s">
        <v>1707</v>
      </c>
      <c r="C250" s="452" t="s">
        <v>769</v>
      </c>
      <c r="D250" s="453" t="s">
        <v>1708</v>
      </c>
      <c r="E250" s="452" t="s">
        <v>901</v>
      </c>
      <c r="F250" s="452" t="s">
        <v>1709</v>
      </c>
      <c r="G250" s="459" t="s">
        <v>1710</v>
      </c>
      <c r="H250" s="459" t="s">
        <v>1711</v>
      </c>
      <c r="I250" s="452" t="s">
        <v>64</v>
      </c>
      <c r="J250" s="452" t="s">
        <v>64</v>
      </c>
      <c r="K250" s="458">
        <v>0</v>
      </c>
      <c r="L250" s="458">
        <v>8.6494385911790247E-2</v>
      </c>
    </row>
    <row r="251" spans="2:12" ht="24" customHeight="1" x14ac:dyDescent="0.3">
      <c r="B251" s="463" t="s">
        <v>1712</v>
      </c>
      <c r="C251" s="452" t="s">
        <v>769</v>
      </c>
      <c r="D251" s="453" t="s">
        <v>1713</v>
      </c>
      <c r="E251" s="452" t="s">
        <v>782</v>
      </c>
      <c r="F251" s="452" t="s">
        <v>884</v>
      </c>
      <c r="G251" s="459" t="s">
        <v>1714</v>
      </c>
      <c r="H251" s="473" t="s">
        <v>1715</v>
      </c>
      <c r="I251" s="452" t="s">
        <v>64</v>
      </c>
      <c r="J251" s="452" t="s">
        <v>64</v>
      </c>
      <c r="K251" s="458">
        <v>0</v>
      </c>
      <c r="L251" s="458">
        <v>8.6333893153064334E-2</v>
      </c>
    </row>
    <row r="252" spans="2:12" ht="24" customHeight="1" x14ac:dyDescent="0.3">
      <c r="B252" s="463" t="s">
        <v>1716</v>
      </c>
      <c r="C252" s="452" t="s">
        <v>769</v>
      </c>
      <c r="D252" s="453" t="s">
        <v>1717</v>
      </c>
      <c r="E252" s="452" t="s">
        <v>1718</v>
      </c>
      <c r="F252" s="452" t="s">
        <v>888</v>
      </c>
      <c r="G252" s="459" t="s">
        <v>1719</v>
      </c>
      <c r="H252" s="459" t="s">
        <v>1720</v>
      </c>
      <c r="I252" s="452" t="s">
        <v>64</v>
      </c>
      <c r="J252" s="452" t="s">
        <v>64</v>
      </c>
      <c r="K252" s="458">
        <v>4.1081743552488191E-3</v>
      </c>
      <c r="L252" s="458">
        <v>8.3795835973992441E-2</v>
      </c>
    </row>
    <row r="253" spans="2:12" ht="24" customHeight="1" x14ac:dyDescent="0.3">
      <c r="B253" s="463" t="s">
        <v>1721</v>
      </c>
      <c r="C253" s="452" t="s">
        <v>769</v>
      </c>
      <c r="D253" s="453" t="s">
        <v>1722</v>
      </c>
      <c r="E253" s="452" t="s">
        <v>901</v>
      </c>
      <c r="F253" s="452" t="s">
        <v>275</v>
      </c>
      <c r="G253" s="459" t="s">
        <v>1723</v>
      </c>
      <c r="H253" s="472" t="s">
        <v>931</v>
      </c>
      <c r="I253" s="452" t="s">
        <v>64</v>
      </c>
      <c r="J253" s="452" t="s">
        <v>64</v>
      </c>
      <c r="K253" s="458">
        <v>0</v>
      </c>
      <c r="L253" s="458">
        <v>8.2149742975846762E-2</v>
      </c>
    </row>
    <row r="254" spans="2:12" ht="24" customHeight="1" x14ac:dyDescent="0.3">
      <c r="B254" s="463" t="s">
        <v>1724</v>
      </c>
      <c r="C254" s="452" t="s">
        <v>769</v>
      </c>
      <c r="D254" s="453" t="s">
        <v>1725</v>
      </c>
      <c r="E254" s="452" t="s">
        <v>782</v>
      </c>
      <c r="F254" s="452" t="s">
        <v>1399</v>
      </c>
      <c r="G254" s="459" t="s">
        <v>1726</v>
      </c>
      <c r="H254" s="473" t="s">
        <v>1727</v>
      </c>
      <c r="I254" s="452" t="s">
        <v>64</v>
      </c>
      <c r="J254" s="452" t="s">
        <v>64</v>
      </c>
      <c r="K254" s="458">
        <v>2.9252841748395691E-2</v>
      </c>
      <c r="L254" s="458">
        <v>8.0856737788418648E-2</v>
      </c>
    </row>
    <row r="255" spans="2:12" ht="24" customHeight="1" x14ac:dyDescent="0.3">
      <c r="B255" s="461" t="s">
        <v>1728</v>
      </c>
      <c r="C255" s="452" t="s">
        <v>769</v>
      </c>
      <c r="D255" s="453" t="s">
        <v>1729</v>
      </c>
      <c r="E255" s="452" t="s">
        <v>771</v>
      </c>
      <c r="F255" s="452" t="s">
        <v>275</v>
      </c>
      <c r="G255" s="459" t="s">
        <v>1730</v>
      </c>
      <c r="H255" s="473" t="s">
        <v>1731</v>
      </c>
      <c r="I255" s="452" t="s">
        <v>64</v>
      </c>
      <c r="J255" s="452" t="s">
        <v>64</v>
      </c>
      <c r="K255" s="458">
        <v>9.0795661619125806E-2</v>
      </c>
      <c r="L255" s="458">
        <v>7.7752827171795408E-2</v>
      </c>
    </row>
    <row r="256" spans="2:12" ht="24" customHeight="1" x14ac:dyDescent="0.3">
      <c r="B256" s="462" t="s">
        <v>1732</v>
      </c>
      <c r="C256" s="452" t="s">
        <v>769</v>
      </c>
      <c r="D256" s="453" t="s">
        <v>1733</v>
      </c>
      <c r="E256" s="452" t="s">
        <v>782</v>
      </c>
      <c r="F256" s="452" t="s">
        <v>1734</v>
      </c>
      <c r="G256" s="459" t="s">
        <v>1735</v>
      </c>
      <c r="H256" s="472" t="s">
        <v>931</v>
      </c>
      <c r="I256" s="452" t="s">
        <v>64</v>
      </c>
      <c r="J256" s="452" t="s">
        <v>64</v>
      </c>
      <c r="K256" s="458">
        <v>0</v>
      </c>
      <c r="L256" s="458">
        <v>7.6485090251860191E-2</v>
      </c>
    </row>
    <row r="257" spans="2:12" ht="24" customHeight="1" x14ac:dyDescent="0.3">
      <c r="B257" s="463" t="s">
        <v>1736</v>
      </c>
      <c r="C257" s="452" t="s">
        <v>769</v>
      </c>
      <c r="D257" s="453" t="s">
        <v>1737</v>
      </c>
      <c r="E257" s="452" t="s">
        <v>782</v>
      </c>
      <c r="F257" s="452" t="s">
        <v>1674</v>
      </c>
      <c r="G257" s="459" t="s">
        <v>1738</v>
      </c>
      <c r="H257" s="459" t="s">
        <v>1739</v>
      </c>
      <c r="I257" s="452" t="s">
        <v>64</v>
      </c>
      <c r="J257" s="452" t="s">
        <v>64</v>
      </c>
      <c r="K257" s="458">
        <v>7.8236713887879894E-2</v>
      </c>
      <c r="L257" s="458">
        <v>7.643046499072835E-2</v>
      </c>
    </row>
    <row r="258" spans="2:12" ht="24" customHeight="1" x14ac:dyDescent="0.3">
      <c r="B258" s="463" t="s">
        <v>1740</v>
      </c>
      <c r="C258" s="452" t="s">
        <v>769</v>
      </c>
      <c r="D258" s="453" t="s">
        <v>1741</v>
      </c>
      <c r="E258" s="452" t="s">
        <v>782</v>
      </c>
      <c r="F258" s="452" t="s">
        <v>1734</v>
      </c>
      <c r="G258" s="459" t="s">
        <v>1742</v>
      </c>
      <c r="H258" s="472" t="s">
        <v>931</v>
      </c>
      <c r="I258" s="452" t="s">
        <v>64</v>
      </c>
      <c r="J258" s="452" t="s">
        <v>64</v>
      </c>
      <c r="K258" s="458">
        <v>2.8283841869475721E-2</v>
      </c>
      <c r="L258" s="458">
        <v>7.5477621881088183E-2</v>
      </c>
    </row>
    <row r="259" spans="2:12" ht="24" customHeight="1" x14ac:dyDescent="0.3">
      <c r="B259" s="463" t="s">
        <v>1743</v>
      </c>
      <c r="C259" s="452" t="s">
        <v>787</v>
      </c>
      <c r="D259" s="453" t="s">
        <v>1744</v>
      </c>
      <c r="E259" s="452" t="s">
        <v>782</v>
      </c>
      <c r="F259" s="452" t="s">
        <v>848</v>
      </c>
      <c r="G259" s="459" t="s">
        <v>1745</v>
      </c>
      <c r="H259" s="473" t="s">
        <v>1746</v>
      </c>
      <c r="I259" s="452" t="s">
        <v>64</v>
      </c>
      <c r="J259" s="452" t="s">
        <v>64</v>
      </c>
      <c r="K259" s="458">
        <v>6.8809628284295918E-2</v>
      </c>
      <c r="L259" s="458">
        <v>7.5454531371030212E-2</v>
      </c>
    </row>
    <row r="260" spans="2:12" ht="24" customHeight="1" x14ac:dyDescent="0.3">
      <c r="B260" s="463" t="s">
        <v>1747</v>
      </c>
      <c r="C260" s="452" t="s">
        <v>769</v>
      </c>
      <c r="D260" s="453" t="s">
        <v>1748</v>
      </c>
      <c r="E260" s="452" t="s">
        <v>782</v>
      </c>
      <c r="F260" s="452" t="s">
        <v>1749</v>
      </c>
      <c r="G260" s="459" t="s">
        <v>1750</v>
      </c>
      <c r="H260" s="459" t="s">
        <v>1751</v>
      </c>
      <c r="I260" s="452" t="s">
        <v>64</v>
      </c>
      <c r="J260" s="452" t="s">
        <v>64</v>
      </c>
      <c r="K260" s="458">
        <v>0</v>
      </c>
      <c r="L260" s="458">
        <v>7.5172874727131883E-2</v>
      </c>
    </row>
    <row r="261" spans="2:12" ht="24" customHeight="1" x14ac:dyDescent="0.3">
      <c r="B261" s="463" t="s">
        <v>1752</v>
      </c>
      <c r="C261" s="452" t="s">
        <v>769</v>
      </c>
      <c r="D261" s="453" t="s">
        <v>1753</v>
      </c>
      <c r="E261" s="452" t="s">
        <v>782</v>
      </c>
      <c r="F261" s="452" t="s">
        <v>1674</v>
      </c>
      <c r="G261" s="459" t="s">
        <v>1754</v>
      </c>
      <c r="H261" s="459" t="s">
        <v>1755</v>
      </c>
      <c r="I261" s="452" t="s">
        <v>64</v>
      </c>
      <c r="J261" s="452" t="s">
        <v>64</v>
      </c>
      <c r="K261" s="458">
        <v>5.383460467368931E-4</v>
      </c>
      <c r="L261" s="458">
        <v>7.4416228857122735E-2</v>
      </c>
    </row>
    <row r="262" spans="2:12" ht="24" customHeight="1" x14ac:dyDescent="0.3">
      <c r="B262" s="463" t="s">
        <v>1756</v>
      </c>
      <c r="C262" s="452" t="s">
        <v>769</v>
      </c>
      <c r="D262" s="453" t="s">
        <v>1757</v>
      </c>
      <c r="E262" s="452" t="s">
        <v>771</v>
      </c>
      <c r="F262" s="452" t="s">
        <v>1175</v>
      </c>
      <c r="G262" s="459" t="s">
        <v>1758</v>
      </c>
      <c r="H262" s="472" t="s">
        <v>931</v>
      </c>
      <c r="I262" s="452" t="s">
        <v>64</v>
      </c>
      <c r="J262" s="452" t="s">
        <v>64</v>
      </c>
      <c r="K262" s="458">
        <v>0</v>
      </c>
      <c r="L262" s="458">
        <v>7.4345964486069047E-2</v>
      </c>
    </row>
    <row r="263" spans="2:12" ht="24" customHeight="1" x14ac:dyDescent="0.3">
      <c r="B263" s="461" t="s">
        <v>1759</v>
      </c>
      <c r="C263" s="452" t="s">
        <v>769</v>
      </c>
      <c r="D263" s="453" t="s">
        <v>1760</v>
      </c>
      <c r="E263" s="452" t="s">
        <v>901</v>
      </c>
      <c r="F263" s="452" t="s">
        <v>884</v>
      </c>
      <c r="G263" s="459" t="s">
        <v>1761</v>
      </c>
      <c r="H263" s="459" t="s">
        <v>1762</v>
      </c>
      <c r="I263" s="452" t="s">
        <v>64</v>
      </c>
      <c r="J263" s="452" t="s">
        <v>64</v>
      </c>
      <c r="K263" s="458">
        <v>5.1803712313839456E-2</v>
      </c>
      <c r="L263" s="458">
        <v>7.0657761683449519E-2</v>
      </c>
    </row>
    <row r="264" spans="2:12" ht="24" customHeight="1" x14ac:dyDescent="0.3">
      <c r="B264" s="463" t="s">
        <v>1763</v>
      </c>
      <c r="C264" s="452" t="s">
        <v>769</v>
      </c>
      <c r="D264" s="453" t="s">
        <v>1764</v>
      </c>
      <c r="E264" s="452" t="s">
        <v>901</v>
      </c>
      <c r="F264" s="452" t="s">
        <v>1166</v>
      </c>
      <c r="G264" s="459" t="s">
        <v>1765</v>
      </c>
      <c r="H264" s="459" t="s">
        <v>1766</v>
      </c>
      <c r="I264" s="452" t="s">
        <v>64</v>
      </c>
      <c r="J264" s="452" t="s">
        <v>64</v>
      </c>
      <c r="K264" s="458">
        <v>0</v>
      </c>
      <c r="L264" s="458">
        <v>7.0104390535877747E-2</v>
      </c>
    </row>
    <row r="265" spans="2:12" ht="24" customHeight="1" x14ac:dyDescent="0.3">
      <c r="B265" s="463" t="s">
        <v>1767</v>
      </c>
      <c r="C265" s="452" t="s">
        <v>787</v>
      </c>
      <c r="D265" s="453" t="s">
        <v>1768</v>
      </c>
      <c r="E265" s="452" t="s">
        <v>771</v>
      </c>
      <c r="F265" s="452" t="s">
        <v>275</v>
      </c>
      <c r="G265" s="459" t="s">
        <v>1769</v>
      </c>
      <c r="H265" s="459" t="s">
        <v>1770</v>
      </c>
      <c r="I265" s="452" t="s">
        <v>64</v>
      </c>
      <c r="J265" s="452" t="s">
        <v>64</v>
      </c>
      <c r="K265" s="458">
        <v>8.4433444726964527E-2</v>
      </c>
      <c r="L265" s="458">
        <v>6.9138361148275942E-2</v>
      </c>
    </row>
    <row r="266" spans="2:12" ht="24" customHeight="1" x14ac:dyDescent="0.3">
      <c r="B266" s="463" t="s">
        <v>1771</v>
      </c>
      <c r="C266" s="452" t="s">
        <v>769</v>
      </c>
      <c r="D266" s="453" t="s">
        <v>1768</v>
      </c>
      <c r="E266" s="452" t="s">
        <v>771</v>
      </c>
      <c r="F266" s="452" t="s">
        <v>275</v>
      </c>
      <c r="G266" s="459" t="s">
        <v>1769</v>
      </c>
      <c r="H266" s="459" t="s">
        <v>1770</v>
      </c>
      <c r="I266" s="452" t="s">
        <v>64</v>
      </c>
      <c r="J266" s="452" t="s">
        <v>64</v>
      </c>
      <c r="K266" s="458">
        <v>0</v>
      </c>
      <c r="L266" s="458">
        <v>6.9138361148275942E-2</v>
      </c>
    </row>
    <row r="267" spans="2:12" ht="24" customHeight="1" x14ac:dyDescent="0.3">
      <c r="B267" s="463" t="s">
        <v>1772</v>
      </c>
      <c r="C267" s="452" t="s">
        <v>769</v>
      </c>
      <c r="D267" s="453" t="s">
        <v>1773</v>
      </c>
      <c r="E267" s="452" t="s">
        <v>1453</v>
      </c>
      <c r="F267" s="452" t="s">
        <v>848</v>
      </c>
      <c r="G267" s="459" t="s">
        <v>1774</v>
      </c>
      <c r="H267" s="459" t="s">
        <v>1775</v>
      </c>
      <c r="I267" s="452" t="s">
        <v>64</v>
      </c>
      <c r="J267" s="452" t="s">
        <v>64</v>
      </c>
      <c r="K267" s="458">
        <v>0.28559979691569642</v>
      </c>
      <c r="L267" s="458">
        <v>6.7691098936694602E-2</v>
      </c>
    </row>
    <row r="268" spans="2:12" ht="24" customHeight="1" x14ac:dyDescent="0.35">
      <c r="B268" s="461" t="s">
        <v>1776</v>
      </c>
      <c r="C268" s="452" t="s">
        <v>776</v>
      </c>
      <c r="D268" s="482" t="s">
        <v>1777</v>
      </c>
      <c r="E268" s="452" t="s">
        <v>771</v>
      </c>
      <c r="F268" s="452" t="s">
        <v>275</v>
      </c>
      <c r="G268" s="459" t="s">
        <v>1778</v>
      </c>
      <c r="H268" s="472" t="s">
        <v>931</v>
      </c>
      <c r="I268" s="452" t="s">
        <v>64</v>
      </c>
      <c r="J268" s="452" t="s">
        <v>64</v>
      </c>
      <c r="K268" s="458">
        <v>5.4900305121685443E-2</v>
      </c>
      <c r="L268" s="458">
        <v>6.7089256625120303E-2</v>
      </c>
    </row>
    <row r="269" spans="2:12" ht="24" customHeight="1" x14ac:dyDescent="0.3">
      <c r="B269" s="463" t="s">
        <v>1779</v>
      </c>
      <c r="C269" s="452" t="s">
        <v>769</v>
      </c>
      <c r="D269" s="453" t="s">
        <v>1780</v>
      </c>
      <c r="E269" s="452" t="s">
        <v>1781</v>
      </c>
      <c r="F269" s="452" t="s">
        <v>1781</v>
      </c>
      <c r="G269" s="459" t="s">
        <v>1782</v>
      </c>
      <c r="H269" s="472" t="s">
        <v>931</v>
      </c>
      <c r="I269" s="452" t="s">
        <v>64</v>
      </c>
      <c r="J269" s="452" t="s">
        <v>64</v>
      </c>
      <c r="K269" s="458">
        <v>0</v>
      </c>
      <c r="L269" s="458">
        <v>6.4860217003497395E-2</v>
      </c>
    </row>
    <row r="270" spans="2:12" ht="24" customHeight="1" x14ac:dyDescent="0.3">
      <c r="B270" s="463" t="s">
        <v>1783</v>
      </c>
      <c r="C270" s="452" t="s">
        <v>769</v>
      </c>
      <c r="D270" s="453" t="s">
        <v>1784</v>
      </c>
      <c r="E270" s="452" t="s">
        <v>1785</v>
      </c>
      <c r="F270" s="452"/>
      <c r="G270" s="459" t="s">
        <v>1786</v>
      </c>
      <c r="H270" s="459" t="s">
        <v>1787</v>
      </c>
      <c r="I270" s="452" t="s">
        <v>64</v>
      </c>
      <c r="J270" s="452" t="s">
        <v>64</v>
      </c>
      <c r="K270" s="458">
        <v>0.57119959383139285</v>
      </c>
      <c r="L270" s="458">
        <v>6.4404627021571251E-2</v>
      </c>
    </row>
    <row r="271" spans="2:12" ht="24" customHeight="1" x14ac:dyDescent="0.3">
      <c r="B271" s="463" t="s">
        <v>1788</v>
      </c>
      <c r="C271" s="452" t="s">
        <v>769</v>
      </c>
      <c r="D271" s="453" t="s">
        <v>1789</v>
      </c>
      <c r="E271" s="452" t="s">
        <v>782</v>
      </c>
      <c r="F271" s="452" t="s">
        <v>1790</v>
      </c>
      <c r="G271" s="459" t="s">
        <v>1791</v>
      </c>
      <c r="H271" s="459" t="s">
        <v>1792</v>
      </c>
      <c r="I271" s="452" t="s">
        <v>64</v>
      </c>
      <c r="J271" s="452" t="s">
        <v>64</v>
      </c>
      <c r="K271" s="458">
        <v>2.5321005233287324E-2</v>
      </c>
      <c r="L271" s="458">
        <v>6.3365333427223433E-2</v>
      </c>
    </row>
    <row r="272" spans="2:12" ht="24" customHeight="1" x14ac:dyDescent="0.3">
      <c r="B272" s="463" t="s">
        <v>1793</v>
      </c>
      <c r="C272" s="452" t="s">
        <v>769</v>
      </c>
      <c r="D272" s="453" t="s">
        <v>1794</v>
      </c>
      <c r="E272" s="452" t="s">
        <v>901</v>
      </c>
      <c r="F272" s="452" t="s">
        <v>1795</v>
      </c>
      <c r="G272" s="459" t="s">
        <v>1796</v>
      </c>
      <c r="H272" s="459" t="s">
        <v>1797</v>
      </c>
      <c r="I272" s="452" t="s">
        <v>64</v>
      </c>
      <c r="J272" s="452" t="s">
        <v>64</v>
      </c>
      <c r="K272" s="458">
        <v>0</v>
      </c>
      <c r="L272" s="458">
        <v>6.2337995868835518E-2</v>
      </c>
    </row>
    <row r="273" spans="2:12" ht="24" customHeight="1" x14ac:dyDescent="0.3">
      <c r="B273" s="463" t="s">
        <v>1798</v>
      </c>
      <c r="C273" s="452" t="s">
        <v>776</v>
      </c>
      <c r="D273" s="453" t="s">
        <v>1799</v>
      </c>
      <c r="E273" s="452" t="s">
        <v>771</v>
      </c>
      <c r="F273" s="452" t="s">
        <v>1800</v>
      </c>
      <c r="G273" s="474" t="s">
        <v>776</v>
      </c>
      <c r="H273" s="472" t="s">
        <v>931</v>
      </c>
      <c r="I273" s="452" t="s">
        <v>64</v>
      </c>
      <c r="J273" s="452" t="s">
        <v>64</v>
      </c>
      <c r="K273" s="458">
        <v>5.4997586181916433E-3</v>
      </c>
      <c r="L273" s="458">
        <v>6.1897184306269518E-2</v>
      </c>
    </row>
    <row r="274" spans="2:12" ht="24" customHeight="1" x14ac:dyDescent="0.3">
      <c r="B274" s="461" t="s">
        <v>1801</v>
      </c>
      <c r="C274" s="452" t="s">
        <v>776</v>
      </c>
      <c r="D274" s="453" t="s">
        <v>1799</v>
      </c>
      <c r="E274" s="452" t="s">
        <v>771</v>
      </c>
      <c r="F274" s="452" t="s">
        <v>275</v>
      </c>
      <c r="G274" s="459" t="s">
        <v>1802</v>
      </c>
      <c r="H274" s="472" t="s">
        <v>931</v>
      </c>
      <c r="I274" s="452" t="s">
        <v>64</v>
      </c>
      <c r="J274" s="452" t="s">
        <v>64</v>
      </c>
      <c r="K274" s="458">
        <v>1.1658113330911735E-3</v>
      </c>
      <c r="L274" s="458">
        <v>6.1897184306269518E-2</v>
      </c>
    </row>
    <row r="275" spans="2:12" ht="24" customHeight="1" x14ac:dyDescent="0.3">
      <c r="B275" s="461" t="s">
        <v>1803</v>
      </c>
      <c r="C275" s="452" t="s">
        <v>769</v>
      </c>
      <c r="D275" s="453" t="s">
        <v>1804</v>
      </c>
      <c r="E275" s="452" t="s">
        <v>771</v>
      </c>
      <c r="F275" s="452" t="s">
        <v>1166</v>
      </c>
      <c r="G275" s="459" t="s">
        <v>1805</v>
      </c>
      <c r="H275" s="472" t="s">
        <v>931</v>
      </c>
      <c r="I275" s="452" t="s">
        <v>64</v>
      </c>
      <c r="J275" s="452" t="s">
        <v>64</v>
      </c>
      <c r="K275" s="458">
        <v>4.268318091778666E-2</v>
      </c>
      <c r="L275" s="458">
        <v>6.1633720630002581E-2</v>
      </c>
    </row>
    <row r="276" spans="2:12" ht="24" customHeight="1" x14ac:dyDescent="0.3">
      <c r="B276" s="463" t="s">
        <v>1806</v>
      </c>
      <c r="C276" s="452" t="s">
        <v>769</v>
      </c>
      <c r="D276" s="453" t="s">
        <v>1807</v>
      </c>
      <c r="E276" s="452" t="s">
        <v>771</v>
      </c>
      <c r="F276" s="452" t="s">
        <v>275</v>
      </c>
      <c r="G276" s="459" t="s">
        <v>1808</v>
      </c>
      <c r="H276" s="459" t="s">
        <v>1809</v>
      </c>
      <c r="I276" s="452" t="s">
        <v>64</v>
      </c>
      <c r="J276" s="452" t="s">
        <v>64</v>
      </c>
      <c r="K276" s="458">
        <v>8.5340105920813661E-2</v>
      </c>
      <c r="L276" s="458">
        <v>6.1462272445602407E-2</v>
      </c>
    </row>
    <row r="277" spans="2:12" ht="24" customHeight="1" x14ac:dyDescent="0.3">
      <c r="B277" s="461" t="s">
        <v>1810</v>
      </c>
      <c r="C277" s="452" t="s">
        <v>787</v>
      </c>
      <c r="D277" s="453" t="s">
        <v>1811</v>
      </c>
      <c r="E277" s="452" t="s">
        <v>1465</v>
      </c>
      <c r="F277" s="452" t="s">
        <v>1166</v>
      </c>
      <c r="G277" s="459" t="s">
        <v>1812</v>
      </c>
      <c r="H277" s="459" t="s">
        <v>1813</v>
      </c>
      <c r="I277" s="452" t="s">
        <v>64</v>
      </c>
      <c r="J277" s="452" t="s">
        <v>64</v>
      </c>
      <c r="K277" s="458">
        <v>0.45841735297251501</v>
      </c>
      <c r="L277" s="458">
        <v>6.1071985564396872E-2</v>
      </c>
    </row>
    <row r="278" spans="2:12" ht="24" customHeight="1" x14ac:dyDescent="0.3">
      <c r="B278" s="461" t="s">
        <v>1814</v>
      </c>
      <c r="C278" s="452" t="s">
        <v>769</v>
      </c>
      <c r="D278" s="453" t="s">
        <v>1815</v>
      </c>
      <c r="E278" s="452" t="s">
        <v>771</v>
      </c>
      <c r="F278" s="452" t="s">
        <v>275</v>
      </c>
      <c r="G278" s="459" t="s">
        <v>1816</v>
      </c>
      <c r="H278" s="473" t="s">
        <v>1817</v>
      </c>
      <c r="I278" s="452" t="s">
        <v>64</v>
      </c>
      <c r="J278" s="452" t="s">
        <v>64</v>
      </c>
      <c r="K278" s="458">
        <v>0.19709860085096018</v>
      </c>
      <c r="L278" s="458">
        <v>6.0546313827664726E-2</v>
      </c>
    </row>
    <row r="279" spans="2:12" ht="24" customHeight="1" x14ac:dyDescent="0.3">
      <c r="B279" s="463" t="s">
        <v>1818</v>
      </c>
      <c r="C279" s="452" t="s">
        <v>769</v>
      </c>
      <c r="D279" s="453" t="s">
        <v>1819</v>
      </c>
      <c r="E279" s="452" t="s">
        <v>1453</v>
      </c>
      <c r="F279" s="452" t="s">
        <v>848</v>
      </c>
      <c r="G279" s="459" t="s">
        <v>1820</v>
      </c>
      <c r="H279" s="459" t="s">
        <v>1821</v>
      </c>
      <c r="I279" s="452" t="s">
        <v>64</v>
      </c>
      <c r="J279" s="452" t="s">
        <v>64</v>
      </c>
      <c r="K279" s="458">
        <v>5.7119959383139289E-2</v>
      </c>
      <c r="L279" s="458">
        <v>5.8184031711381826E-2</v>
      </c>
    </row>
    <row r="280" spans="2:12" ht="24" customHeight="1" x14ac:dyDescent="0.3">
      <c r="B280" s="463" t="s">
        <v>1822</v>
      </c>
      <c r="C280" s="452" t="s">
        <v>769</v>
      </c>
      <c r="D280" s="453" t="s">
        <v>1823</v>
      </c>
      <c r="E280" s="452" t="s">
        <v>771</v>
      </c>
      <c r="F280" s="452" t="s">
        <v>275</v>
      </c>
      <c r="G280" s="459" t="s">
        <v>1824</v>
      </c>
      <c r="H280" s="459" t="s">
        <v>1825</v>
      </c>
      <c r="I280" s="452" t="s">
        <v>64</v>
      </c>
      <c r="J280" s="452" t="s">
        <v>64</v>
      </c>
      <c r="K280" s="458">
        <v>0.17135987814941786</v>
      </c>
      <c r="L280" s="458">
        <v>5.5913100016430767E-2</v>
      </c>
    </row>
    <row r="281" spans="2:12" ht="24" customHeight="1" x14ac:dyDescent="0.3">
      <c r="B281" s="461" t="s">
        <v>1826</v>
      </c>
      <c r="C281" s="452" t="s">
        <v>787</v>
      </c>
      <c r="D281" s="453" t="s">
        <v>1827</v>
      </c>
      <c r="E281" s="452" t="s">
        <v>1465</v>
      </c>
      <c r="F281" s="452" t="s">
        <v>1166</v>
      </c>
      <c r="G281" s="459" t="s">
        <v>1828</v>
      </c>
      <c r="H281" s="459" t="s">
        <v>1829</v>
      </c>
      <c r="I281" s="452" t="s">
        <v>64</v>
      </c>
      <c r="J281" s="452" t="s">
        <v>64</v>
      </c>
      <c r="K281" s="458">
        <v>0.91391935013022862</v>
      </c>
      <c r="L281" s="458">
        <v>5.5440963077717544E-2</v>
      </c>
    </row>
    <row r="282" spans="2:12" ht="24" customHeight="1" x14ac:dyDescent="0.3">
      <c r="B282" s="463" t="s">
        <v>1830</v>
      </c>
      <c r="C282" s="452" t="s">
        <v>769</v>
      </c>
      <c r="D282" s="453" t="s">
        <v>1831</v>
      </c>
      <c r="E282" s="452" t="s">
        <v>901</v>
      </c>
      <c r="F282" s="452" t="s">
        <v>1832</v>
      </c>
      <c r="G282" s="459" t="s">
        <v>1833</v>
      </c>
      <c r="H282" s="459" t="s">
        <v>1834</v>
      </c>
      <c r="I282" s="452" t="s">
        <v>64</v>
      </c>
      <c r="J282" s="452" t="s">
        <v>64</v>
      </c>
      <c r="K282" s="458">
        <v>5.4956062477297493E-2</v>
      </c>
      <c r="L282" s="458">
        <v>5.2611645893481676E-2</v>
      </c>
    </row>
    <row r="283" spans="2:12" ht="24" customHeight="1" x14ac:dyDescent="0.3">
      <c r="B283" s="463" t="s">
        <v>1835</v>
      </c>
      <c r="C283" s="452" t="s">
        <v>769</v>
      </c>
      <c r="D283" s="453" t="s">
        <v>1836</v>
      </c>
      <c r="E283" s="452" t="s">
        <v>771</v>
      </c>
      <c r="F283" s="452" t="s">
        <v>1175</v>
      </c>
      <c r="G283" s="459" t="s">
        <v>1837</v>
      </c>
      <c r="H283" s="459" t="s">
        <v>1838</v>
      </c>
      <c r="I283" s="452" t="s">
        <v>64</v>
      </c>
      <c r="J283" s="452" t="s">
        <v>64</v>
      </c>
      <c r="K283" s="458">
        <v>6.6358815837268437E-2</v>
      </c>
      <c r="L283" s="458">
        <v>5.2262104781353423E-2</v>
      </c>
    </row>
    <row r="284" spans="2:12" ht="24" customHeight="1" x14ac:dyDescent="0.3">
      <c r="B284" s="463" t="s">
        <v>1839</v>
      </c>
      <c r="C284" s="452" t="s">
        <v>769</v>
      </c>
      <c r="D284" s="453" t="s">
        <v>1840</v>
      </c>
      <c r="E284" s="452" t="s">
        <v>1841</v>
      </c>
      <c r="F284" s="452" t="s">
        <v>1842</v>
      </c>
      <c r="G284" s="459" t="s">
        <v>1843</v>
      </c>
      <c r="H284" s="473" t="s">
        <v>1844</v>
      </c>
      <c r="I284" s="452" t="s">
        <v>64</v>
      </c>
      <c r="J284" s="452" t="s">
        <v>64</v>
      </c>
      <c r="K284" s="458">
        <v>0</v>
      </c>
      <c r="L284" s="458">
        <v>5.0789555313006128E-2</v>
      </c>
    </row>
    <row r="285" spans="2:12" ht="24" customHeight="1" x14ac:dyDescent="0.3">
      <c r="B285" s="463" t="s">
        <v>1845</v>
      </c>
      <c r="C285" s="452" t="s">
        <v>769</v>
      </c>
      <c r="D285" s="453" t="s">
        <v>1846</v>
      </c>
      <c r="E285" s="452" t="s">
        <v>782</v>
      </c>
      <c r="F285" s="452" t="s">
        <v>1847</v>
      </c>
      <c r="G285" s="459" t="s">
        <v>1848</v>
      </c>
      <c r="H285" s="473" t="s">
        <v>1849</v>
      </c>
      <c r="I285" s="452" t="s">
        <v>64</v>
      </c>
      <c r="J285" s="452" t="s">
        <v>64</v>
      </c>
      <c r="K285" s="458">
        <v>4.0411703596077014E-2</v>
      </c>
      <c r="L285" s="458">
        <v>5.0499966997629271E-2</v>
      </c>
    </row>
    <row r="286" spans="2:12" ht="24" customHeight="1" x14ac:dyDescent="0.3">
      <c r="B286" s="461" t="s">
        <v>1850</v>
      </c>
      <c r="C286" s="452" t="s">
        <v>787</v>
      </c>
      <c r="D286" s="453" t="s">
        <v>1851</v>
      </c>
      <c r="E286" s="452" t="s">
        <v>782</v>
      </c>
      <c r="F286" s="452" t="s">
        <v>1033</v>
      </c>
      <c r="G286" s="459" t="s">
        <v>1852</v>
      </c>
      <c r="H286" s="473" t="s">
        <v>1853</v>
      </c>
      <c r="I286" s="452" t="s">
        <v>64</v>
      </c>
      <c r="J286" s="452" t="s">
        <v>64</v>
      </c>
      <c r="K286" s="458">
        <v>3.9262811986923364E-2</v>
      </c>
      <c r="L286" s="458">
        <v>5.0359480388705011E-2</v>
      </c>
    </row>
    <row r="287" spans="2:12" ht="24" customHeight="1" x14ac:dyDescent="0.3">
      <c r="B287" s="461" t="s">
        <v>1854</v>
      </c>
      <c r="C287" s="452" t="s">
        <v>769</v>
      </c>
      <c r="D287" s="453" t="s">
        <v>1855</v>
      </c>
      <c r="E287" s="452" t="s">
        <v>1165</v>
      </c>
      <c r="F287" s="452" t="s">
        <v>776</v>
      </c>
      <c r="G287" s="459" t="s">
        <v>1856</v>
      </c>
      <c r="H287" s="459" t="s">
        <v>1857</v>
      </c>
      <c r="I287" s="452" t="s">
        <v>64</v>
      </c>
      <c r="J287" s="452" t="s">
        <v>64</v>
      </c>
      <c r="K287" s="458">
        <v>0.37452562053517374</v>
      </c>
      <c r="L287" s="458">
        <v>4.9839560594324345E-2</v>
      </c>
    </row>
    <row r="288" spans="2:12" ht="24" customHeight="1" x14ac:dyDescent="0.3">
      <c r="B288" s="463" t="s">
        <v>1858</v>
      </c>
      <c r="C288" s="452" t="s">
        <v>769</v>
      </c>
      <c r="D288" s="453" t="s">
        <v>1859</v>
      </c>
      <c r="E288" s="452" t="s">
        <v>782</v>
      </c>
      <c r="F288" s="452" t="s">
        <v>1184</v>
      </c>
      <c r="G288" s="459" t="s">
        <v>1860</v>
      </c>
      <c r="H288" s="459" t="s">
        <v>1861</v>
      </c>
      <c r="I288" s="452" t="s">
        <v>64</v>
      </c>
      <c r="J288" s="452" t="s">
        <v>64</v>
      </c>
      <c r="K288" s="458">
        <v>3.160156769584696E-2</v>
      </c>
      <c r="L288" s="458">
        <v>4.9580762012064877E-2</v>
      </c>
    </row>
    <row r="289" spans="2:12" ht="24" customHeight="1" x14ac:dyDescent="0.3">
      <c r="B289" s="463" t="s">
        <v>1862</v>
      </c>
      <c r="C289" s="452" t="s">
        <v>769</v>
      </c>
      <c r="D289" s="453" t="s">
        <v>1863</v>
      </c>
      <c r="E289" s="452" t="s">
        <v>1236</v>
      </c>
      <c r="F289" s="452" t="s">
        <v>1864</v>
      </c>
      <c r="G289" s="459" t="s">
        <v>1865</v>
      </c>
      <c r="H289" s="459" t="s">
        <v>1866</v>
      </c>
      <c r="I289" s="452" t="s">
        <v>64</v>
      </c>
      <c r="J289" s="452" t="s">
        <v>64</v>
      </c>
      <c r="K289" s="458">
        <v>4.630851720547282E-2</v>
      </c>
      <c r="L289" s="458">
        <v>4.7649423749501207E-2</v>
      </c>
    </row>
    <row r="290" spans="2:12" ht="24" customHeight="1" x14ac:dyDescent="0.3">
      <c r="B290" s="463" t="s">
        <v>1867</v>
      </c>
      <c r="C290" s="452" t="s">
        <v>769</v>
      </c>
      <c r="D290" s="453" t="s">
        <v>1868</v>
      </c>
      <c r="E290" s="452" t="s">
        <v>771</v>
      </c>
      <c r="F290" s="452" t="s">
        <v>843</v>
      </c>
      <c r="G290" s="459" t="s">
        <v>1869</v>
      </c>
      <c r="H290" s="459" t="s">
        <v>1870</v>
      </c>
      <c r="I290" s="452" t="s">
        <v>64</v>
      </c>
      <c r="J290" s="452" t="s">
        <v>64</v>
      </c>
      <c r="K290" s="458">
        <v>0.17135987814941786</v>
      </c>
      <c r="L290" s="458">
        <v>4.6717418961106025E-2</v>
      </c>
    </row>
    <row r="291" spans="2:12" ht="24" customHeight="1" x14ac:dyDescent="0.3">
      <c r="B291" s="463" t="s">
        <v>1871</v>
      </c>
      <c r="C291" s="452" t="s">
        <v>769</v>
      </c>
      <c r="D291" s="453" t="s">
        <v>1872</v>
      </c>
      <c r="E291" s="452" t="s">
        <v>782</v>
      </c>
      <c r="F291" s="452" t="s">
        <v>884</v>
      </c>
      <c r="G291" s="459" t="s">
        <v>1873</v>
      </c>
      <c r="H291" s="459" t="s">
        <v>1874</v>
      </c>
      <c r="I291" s="452" t="s">
        <v>64</v>
      </c>
      <c r="J291" s="452" t="s">
        <v>64</v>
      </c>
      <c r="K291" s="458">
        <v>0.22847983753255716</v>
      </c>
      <c r="L291" s="458">
        <v>4.6063799356852793E-2</v>
      </c>
    </row>
    <row r="292" spans="2:12" ht="24" customHeight="1" x14ac:dyDescent="0.3">
      <c r="B292" s="463" t="s">
        <v>1875</v>
      </c>
      <c r="C292" s="452" t="s">
        <v>769</v>
      </c>
      <c r="D292" s="453" t="s">
        <v>1876</v>
      </c>
      <c r="E292" s="452" t="s">
        <v>901</v>
      </c>
      <c r="F292" s="452" t="s">
        <v>1877</v>
      </c>
      <c r="G292" s="459" t="s">
        <v>1878</v>
      </c>
      <c r="H292" s="459" t="s">
        <v>1879</v>
      </c>
      <c r="I292" s="452" t="s">
        <v>64</v>
      </c>
      <c r="J292" s="452" t="s">
        <v>64</v>
      </c>
      <c r="K292" s="458">
        <v>0</v>
      </c>
      <c r="L292" s="458">
        <v>4.4267330540102803E-2</v>
      </c>
    </row>
    <row r="293" spans="2:12" ht="24" customHeight="1" x14ac:dyDescent="0.3">
      <c r="B293" s="463" t="s">
        <v>1880</v>
      </c>
      <c r="C293" s="452" t="s">
        <v>769</v>
      </c>
      <c r="D293" s="453" t="s">
        <v>1881</v>
      </c>
      <c r="E293" s="452" t="s">
        <v>771</v>
      </c>
      <c r="F293" s="452" t="s">
        <v>275</v>
      </c>
      <c r="G293" s="459" t="s">
        <v>1882</v>
      </c>
      <c r="H293" s="459" t="s">
        <v>1883</v>
      </c>
      <c r="I293" s="452" t="s">
        <v>64</v>
      </c>
      <c r="J293" s="452" t="s">
        <v>64</v>
      </c>
      <c r="K293" s="458">
        <v>0.22847983753255716</v>
      </c>
      <c r="L293" s="458">
        <v>4.4000790625073345E-2</v>
      </c>
    </row>
    <row r="294" spans="2:12" ht="24" customHeight="1" x14ac:dyDescent="0.3">
      <c r="B294" s="463" t="s">
        <v>1884</v>
      </c>
      <c r="C294" s="452" t="s">
        <v>769</v>
      </c>
      <c r="D294" s="453" t="s">
        <v>1885</v>
      </c>
      <c r="E294" s="452" t="s">
        <v>782</v>
      </c>
      <c r="F294" s="452" t="s">
        <v>1170</v>
      </c>
      <c r="G294" s="459" t="s">
        <v>1886</v>
      </c>
      <c r="H294" s="459" t="s">
        <v>1887</v>
      </c>
      <c r="I294" s="452" t="s">
        <v>64</v>
      </c>
      <c r="J294" s="452" t="s">
        <v>64</v>
      </c>
      <c r="K294" s="458">
        <v>0.11423991876627858</v>
      </c>
      <c r="L294" s="458">
        <v>4.3028428373588716E-2</v>
      </c>
    </row>
    <row r="295" spans="2:12" ht="24" customHeight="1" x14ac:dyDescent="0.3">
      <c r="B295" s="463" t="s">
        <v>1888</v>
      </c>
      <c r="C295" s="452" t="s">
        <v>769</v>
      </c>
      <c r="D295" s="453" t="s">
        <v>1889</v>
      </c>
      <c r="E295" s="452" t="s">
        <v>782</v>
      </c>
      <c r="F295" s="452" t="s">
        <v>884</v>
      </c>
      <c r="G295" s="459" t="s">
        <v>1890</v>
      </c>
      <c r="H295" s="459" t="s">
        <v>1891</v>
      </c>
      <c r="I295" s="452" t="s">
        <v>64</v>
      </c>
      <c r="J295" s="452" t="s">
        <v>64</v>
      </c>
      <c r="K295" s="458">
        <v>0.22847983753255716</v>
      </c>
      <c r="L295" s="458">
        <v>4.0799251226439445E-2</v>
      </c>
    </row>
    <row r="296" spans="2:12" ht="24" customHeight="1" x14ac:dyDescent="0.3">
      <c r="B296" s="463" t="s">
        <v>1892</v>
      </c>
      <c r="C296" s="452" t="s">
        <v>769</v>
      </c>
      <c r="D296" s="453" t="s">
        <v>1893</v>
      </c>
      <c r="E296" s="452" t="s">
        <v>1894</v>
      </c>
      <c r="F296" s="452" t="s">
        <v>1895</v>
      </c>
      <c r="G296" s="478" t="s">
        <v>1896</v>
      </c>
      <c r="H296" s="459" t="s">
        <v>1897</v>
      </c>
      <c r="I296" s="452" t="s">
        <v>64</v>
      </c>
      <c r="J296" s="452" t="s">
        <v>64</v>
      </c>
      <c r="K296" s="458">
        <v>0.22847983753255716</v>
      </c>
      <c r="L296" s="458">
        <v>3.9770100697134006E-2</v>
      </c>
    </row>
    <row r="297" spans="2:12" ht="24" customHeight="1" x14ac:dyDescent="0.35">
      <c r="B297" s="463" t="s">
        <v>1898</v>
      </c>
      <c r="C297" s="452" t="s">
        <v>769</v>
      </c>
      <c r="D297" s="483" t="s">
        <v>1899</v>
      </c>
      <c r="E297" s="452" t="s">
        <v>782</v>
      </c>
      <c r="F297" s="452" t="s">
        <v>848</v>
      </c>
      <c r="G297" s="459" t="s">
        <v>1900</v>
      </c>
      <c r="H297" s="459" t="s">
        <v>1901</v>
      </c>
      <c r="I297" s="452" t="s">
        <v>64</v>
      </c>
      <c r="J297" s="452" t="s">
        <v>64</v>
      </c>
      <c r="K297" s="458">
        <v>0</v>
      </c>
      <c r="L297" s="458">
        <v>3.9190295965072883E-2</v>
      </c>
    </row>
    <row r="298" spans="2:12" ht="24" customHeight="1" x14ac:dyDescent="0.3">
      <c r="B298" s="461" t="s">
        <v>1902</v>
      </c>
      <c r="C298" s="452" t="s">
        <v>769</v>
      </c>
      <c r="D298" s="453" t="s">
        <v>1903</v>
      </c>
      <c r="E298" s="452" t="s">
        <v>782</v>
      </c>
      <c r="F298" s="452" t="s">
        <v>884</v>
      </c>
      <c r="G298" s="459" t="s">
        <v>1904</v>
      </c>
      <c r="H298" s="459" t="s">
        <v>1905</v>
      </c>
      <c r="I298" s="452" t="s">
        <v>64</v>
      </c>
      <c r="J298" s="452" t="s">
        <v>64</v>
      </c>
      <c r="K298" s="458">
        <v>4.1570357186100013E-2</v>
      </c>
      <c r="L298" s="458">
        <v>3.9185486937539607E-2</v>
      </c>
    </row>
    <row r="299" spans="2:12" ht="24" customHeight="1" x14ac:dyDescent="0.3">
      <c r="B299" s="463" t="s">
        <v>1906</v>
      </c>
      <c r="C299" s="452" t="s">
        <v>769</v>
      </c>
      <c r="D299" s="453" t="s">
        <v>1907</v>
      </c>
      <c r="E299" s="452" t="s">
        <v>1165</v>
      </c>
      <c r="F299" s="452" t="s">
        <v>1166</v>
      </c>
      <c r="G299" s="459" t="s">
        <v>1908</v>
      </c>
      <c r="H299" s="472" t="s">
        <v>931</v>
      </c>
      <c r="I299" s="452" t="s">
        <v>64</v>
      </c>
      <c r="J299" s="452" t="s">
        <v>64</v>
      </c>
      <c r="K299" s="458">
        <v>4.7192154013803129E-4</v>
      </c>
      <c r="L299" s="458">
        <v>3.8668689998356924E-2</v>
      </c>
    </row>
    <row r="300" spans="2:12" ht="24" customHeight="1" x14ac:dyDescent="0.3">
      <c r="B300" s="463" t="s">
        <v>1909</v>
      </c>
      <c r="C300" s="452" t="s">
        <v>769</v>
      </c>
      <c r="D300" s="453" t="s">
        <v>1910</v>
      </c>
      <c r="E300" s="452" t="s">
        <v>782</v>
      </c>
      <c r="F300" s="452" t="s">
        <v>1911</v>
      </c>
      <c r="G300" s="459" t="s">
        <v>1912</v>
      </c>
      <c r="H300" s="473" t="s">
        <v>1913</v>
      </c>
      <c r="I300" s="452" t="s">
        <v>64</v>
      </c>
      <c r="J300" s="452" t="s">
        <v>64</v>
      </c>
      <c r="K300" s="458">
        <v>4.1178830366872511E-2</v>
      </c>
      <c r="L300" s="458">
        <v>3.8594622444428794E-2</v>
      </c>
    </row>
    <row r="301" spans="2:12" ht="24" customHeight="1" x14ac:dyDescent="0.3">
      <c r="B301" s="463" t="s">
        <v>1914</v>
      </c>
      <c r="C301" s="452" t="s">
        <v>769</v>
      </c>
      <c r="D301" s="453" t="s">
        <v>1915</v>
      </c>
      <c r="E301" s="452" t="s">
        <v>1214</v>
      </c>
      <c r="F301" s="452" t="s">
        <v>1184</v>
      </c>
      <c r="G301" s="459" t="s">
        <v>1912</v>
      </c>
      <c r="H301" s="459" t="s">
        <v>1916</v>
      </c>
      <c r="I301" s="452" t="s">
        <v>64</v>
      </c>
      <c r="J301" s="452" t="s">
        <v>64</v>
      </c>
      <c r="K301" s="458">
        <v>1.840196149654922E-3</v>
      </c>
      <c r="L301" s="458">
        <v>3.7818565500082155E-2</v>
      </c>
    </row>
    <row r="302" spans="2:12" ht="24" customHeight="1" x14ac:dyDescent="0.3">
      <c r="B302" s="463" t="s">
        <v>1917</v>
      </c>
      <c r="C302" s="452" t="s">
        <v>769</v>
      </c>
      <c r="D302" s="453" t="s">
        <v>1918</v>
      </c>
      <c r="E302" s="452" t="s">
        <v>782</v>
      </c>
      <c r="F302" s="452" t="s">
        <v>820</v>
      </c>
      <c r="G302" s="459" t="s">
        <v>1919</v>
      </c>
      <c r="H302" s="459" t="s">
        <v>1920</v>
      </c>
      <c r="I302" s="452" t="s">
        <v>64</v>
      </c>
      <c r="J302" s="452" t="s">
        <v>64</v>
      </c>
      <c r="K302" s="458">
        <v>2.8863753481050976E-2</v>
      </c>
      <c r="L302" s="458">
        <v>3.763800391991174E-2</v>
      </c>
    </row>
    <row r="303" spans="2:12" ht="24" customHeight="1" x14ac:dyDescent="0.3">
      <c r="B303" s="463" t="s">
        <v>1921</v>
      </c>
      <c r="C303" s="452" t="s">
        <v>769</v>
      </c>
      <c r="D303" s="453" t="s">
        <v>1922</v>
      </c>
      <c r="E303" s="452" t="s">
        <v>782</v>
      </c>
      <c r="F303" s="452" t="s">
        <v>1170</v>
      </c>
      <c r="G303" s="459" t="s">
        <v>1923</v>
      </c>
      <c r="H303" s="459" t="s">
        <v>1924</v>
      </c>
      <c r="I303" s="452" t="s">
        <v>64</v>
      </c>
      <c r="J303" s="452" t="s">
        <v>64</v>
      </c>
      <c r="K303" s="458">
        <v>0</v>
      </c>
      <c r="L303" s="458">
        <v>3.7612947445015608E-2</v>
      </c>
    </row>
    <row r="304" spans="2:12" ht="24" customHeight="1" x14ac:dyDescent="0.3">
      <c r="B304" s="463" t="s">
        <v>1925</v>
      </c>
      <c r="C304" s="452" t="s">
        <v>769</v>
      </c>
      <c r="D304" s="453" t="s">
        <v>1926</v>
      </c>
      <c r="E304" s="452" t="s">
        <v>1165</v>
      </c>
      <c r="F304" s="452" t="s">
        <v>820</v>
      </c>
      <c r="G304" s="459" t="s">
        <v>1927</v>
      </c>
      <c r="H304" s="459" t="s">
        <v>1928</v>
      </c>
      <c r="I304" s="452" t="s">
        <v>64</v>
      </c>
      <c r="J304" s="452" t="s">
        <v>64</v>
      </c>
      <c r="K304" s="458">
        <v>4.2743837026274364E-2</v>
      </c>
      <c r="L304" s="458">
        <v>3.7143871323615706E-2</v>
      </c>
    </row>
    <row r="305" spans="2:12" ht="24" customHeight="1" x14ac:dyDescent="0.3">
      <c r="B305" s="463" t="s">
        <v>1929</v>
      </c>
      <c r="C305" s="452" t="s">
        <v>769</v>
      </c>
      <c r="D305" s="453" t="s">
        <v>1930</v>
      </c>
      <c r="E305" s="452" t="s">
        <v>782</v>
      </c>
      <c r="F305" s="452" t="s">
        <v>1931</v>
      </c>
      <c r="G305" s="459" t="s">
        <v>1932</v>
      </c>
      <c r="H305" s="472" t="s">
        <v>931</v>
      </c>
      <c r="I305" s="452" t="s">
        <v>64</v>
      </c>
      <c r="J305" s="452" t="s">
        <v>64</v>
      </c>
      <c r="K305" s="458">
        <v>0</v>
      </c>
      <c r="L305" s="458">
        <v>3.6763815928455734E-2</v>
      </c>
    </row>
    <row r="306" spans="2:12" ht="24" customHeight="1" x14ac:dyDescent="0.3">
      <c r="B306" s="463" t="s">
        <v>1933</v>
      </c>
      <c r="C306" s="452" t="s">
        <v>769</v>
      </c>
      <c r="D306" s="453" t="s">
        <v>1934</v>
      </c>
      <c r="E306" s="452" t="s">
        <v>782</v>
      </c>
      <c r="F306" s="452" t="s">
        <v>1520</v>
      </c>
      <c r="G306" s="459" t="s">
        <v>1935</v>
      </c>
      <c r="H306" s="459" t="s">
        <v>1936</v>
      </c>
      <c r="I306" s="452" t="s">
        <v>64</v>
      </c>
      <c r="J306" s="452" t="s">
        <v>64</v>
      </c>
      <c r="K306" s="458">
        <v>6.4110420147717645E-2</v>
      </c>
      <c r="L306" s="458">
        <v>3.6732971105321213E-2</v>
      </c>
    </row>
    <row r="307" spans="2:12" ht="24" customHeight="1" x14ac:dyDescent="0.3">
      <c r="B307" s="463" t="s">
        <v>1937</v>
      </c>
      <c r="C307" s="452" t="s">
        <v>769</v>
      </c>
      <c r="D307" s="453" t="s">
        <v>1938</v>
      </c>
      <c r="E307" s="452" t="s">
        <v>1718</v>
      </c>
      <c r="F307" s="452" t="s">
        <v>1939</v>
      </c>
      <c r="G307" s="474" t="s">
        <v>776</v>
      </c>
      <c r="H307" s="472" t="s">
        <v>931</v>
      </c>
      <c r="I307" s="452" t="s">
        <v>64</v>
      </c>
      <c r="J307" s="452" t="s">
        <v>64</v>
      </c>
      <c r="K307" s="458">
        <v>1.0400636880978326E-2</v>
      </c>
      <c r="L307" s="458">
        <v>3.5463645752646523E-2</v>
      </c>
    </row>
    <row r="308" spans="2:12" ht="24" customHeight="1" x14ac:dyDescent="0.3">
      <c r="B308" s="461" t="s">
        <v>1940</v>
      </c>
      <c r="C308" s="452"/>
      <c r="D308" s="452" t="s">
        <v>1941</v>
      </c>
      <c r="E308" s="452" t="s">
        <v>771</v>
      </c>
      <c r="F308" s="452" t="s">
        <v>1175</v>
      </c>
      <c r="G308" s="484" t="s">
        <v>1942</v>
      </c>
      <c r="H308" s="472" t="s">
        <v>931</v>
      </c>
      <c r="I308" s="452" t="s">
        <v>64</v>
      </c>
      <c r="J308" s="452" t="s">
        <v>64</v>
      </c>
      <c r="K308" s="458">
        <v>0</v>
      </c>
      <c r="L308" s="458">
        <v>3.5110501420087793E-2</v>
      </c>
    </row>
    <row r="309" spans="2:12" ht="24" customHeight="1" x14ac:dyDescent="0.3">
      <c r="B309" s="462" t="s">
        <v>1943</v>
      </c>
      <c r="C309" s="452" t="s">
        <v>769</v>
      </c>
      <c r="D309" s="453" t="s">
        <v>1944</v>
      </c>
      <c r="E309" s="452" t="s">
        <v>776</v>
      </c>
      <c r="F309" s="452" t="s">
        <v>776</v>
      </c>
      <c r="G309" s="474" t="s">
        <v>776</v>
      </c>
      <c r="H309" s="472" t="s">
        <v>931</v>
      </c>
      <c r="I309" s="452" t="s">
        <v>64</v>
      </c>
      <c r="J309" s="452" t="s">
        <v>64</v>
      </c>
      <c r="K309" s="458">
        <v>0</v>
      </c>
      <c r="L309" s="458">
        <v>3.456998157406755E-2</v>
      </c>
    </row>
    <row r="310" spans="2:12" ht="24" customHeight="1" x14ac:dyDescent="0.3">
      <c r="B310" s="461" t="s">
        <v>1945</v>
      </c>
      <c r="C310" s="452" t="s">
        <v>769</v>
      </c>
      <c r="D310" s="453" t="s">
        <v>1946</v>
      </c>
      <c r="E310" s="452" t="s">
        <v>771</v>
      </c>
      <c r="F310" s="452" t="s">
        <v>275</v>
      </c>
      <c r="G310" s="459" t="s">
        <v>1947</v>
      </c>
      <c r="H310" s="473" t="s">
        <v>1948</v>
      </c>
      <c r="I310" s="452" t="s">
        <v>64</v>
      </c>
      <c r="J310" s="452" t="s">
        <v>64</v>
      </c>
      <c r="K310" s="458">
        <v>7.5822796294950964E-2</v>
      </c>
      <c r="L310" s="458">
        <v>3.456998157406755E-2</v>
      </c>
    </row>
    <row r="311" spans="2:12" ht="24" customHeight="1" x14ac:dyDescent="0.3">
      <c r="B311" s="463" t="s">
        <v>1949</v>
      </c>
      <c r="C311" s="452" t="s">
        <v>769</v>
      </c>
      <c r="D311" s="453" t="s">
        <v>1950</v>
      </c>
      <c r="E311" s="452" t="s">
        <v>782</v>
      </c>
      <c r="F311" s="452" t="s">
        <v>884</v>
      </c>
      <c r="G311" s="459" t="s">
        <v>1951</v>
      </c>
      <c r="H311" s="459" t="s">
        <v>1952</v>
      </c>
      <c r="I311" s="452" t="s">
        <v>64</v>
      </c>
      <c r="J311" s="452" t="s">
        <v>64</v>
      </c>
      <c r="K311" s="458">
        <v>4.4107015377164306E-2</v>
      </c>
      <c r="L311" s="458">
        <v>3.2950093185925872E-2</v>
      </c>
    </row>
    <row r="312" spans="2:12" ht="24" customHeight="1" x14ac:dyDescent="0.3">
      <c r="B312" s="463" t="s">
        <v>1953</v>
      </c>
      <c r="C312" s="452" t="s">
        <v>769</v>
      </c>
      <c r="D312" s="453" t="s">
        <v>1954</v>
      </c>
      <c r="E312" s="452" t="s">
        <v>782</v>
      </c>
      <c r="F312" s="452" t="s">
        <v>848</v>
      </c>
      <c r="G312" s="459" t="s">
        <v>1955</v>
      </c>
      <c r="H312" s="459" t="s">
        <v>1956</v>
      </c>
      <c r="I312" s="452" t="s">
        <v>64</v>
      </c>
      <c r="J312" s="452" t="s">
        <v>64</v>
      </c>
      <c r="K312" s="458">
        <v>6.3618239496307058E-2</v>
      </c>
      <c r="L312" s="458">
        <v>3.2868502218153649E-2</v>
      </c>
    </row>
    <row r="313" spans="2:12" ht="24" customHeight="1" x14ac:dyDescent="0.3">
      <c r="B313" s="463" t="s">
        <v>1957</v>
      </c>
      <c r="C313" s="452" t="s">
        <v>769</v>
      </c>
      <c r="D313" s="453" t="s">
        <v>1958</v>
      </c>
      <c r="E313" s="452" t="s">
        <v>1718</v>
      </c>
      <c r="F313" s="452" t="s">
        <v>1520</v>
      </c>
      <c r="G313" s="459" t="s">
        <v>1959</v>
      </c>
      <c r="H313" s="459" t="s">
        <v>1960</v>
      </c>
      <c r="I313" s="452" t="s">
        <v>64</v>
      </c>
      <c r="J313" s="452" t="s">
        <v>64</v>
      </c>
      <c r="K313" s="458">
        <v>1.0080912241191429E-2</v>
      </c>
      <c r="L313" s="458">
        <v>3.2666485928221016E-2</v>
      </c>
    </row>
    <row r="314" spans="2:12" ht="24" customHeight="1" x14ac:dyDescent="0.3">
      <c r="B314" s="463" t="s">
        <v>1961</v>
      </c>
      <c r="C314" s="452" t="s">
        <v>769</v>
      </c>
      <c r="D314" s="453" t="s">
        <v>1962</v>
      </c>
      <c r="E314" s="452" t="s">
        <v>782</v>
      </c>
      <c r="F314" s="452" t="s">
        <v>888</v>
      </c>
      <c r="G314" s="459" t="s">
        <v>1963</v>
      </c>
      <c r="H314" s="472" t="s">
        <v>931</v>
      </c>
      <c r="I314" s="452" t="s">
        <v>64</v>
      </c>
      <c r="J314" s="452" t="s">
        <v>64</v>
      </c>
      <c r="K314" s="458">
        <v>0</v>
      </c>
      <c r="L314" s="458">
        <v>3.2627300072764827E-2</v>
      </c>
    </row>
    <row r="315" spans="2:12" ht="24" customHeight="1" x14ac:dyDescent="0.3">
      <c r="B315" s="463" t="s">
        <v>1964</v>
      </c>
      <c r="C315" s="452" t="s">
        <v>769</v>
      </c>
      <c r="D315" s="453" t="s">
        <v>1965</v>
      </c>
      <c r="E315" s="452" t="s">
        <v>771</v>
      </c>
      <c r="F315" s="452" t="s">
        <v>275</v>
      </c>
      <c r="G315" s="459" t="s">
        <v>1966</v>
      </c>
      <c r="H315" s="459" t="s">
        <v>1967</v>
      </c>
      <c r="I315" s="452" t="s">
        <v>64</v>
      </c>
      <c r="J315" s="452" t="s">
        <v>64</v>
      </c>
      <c r="K315" s="458">
        <v>3.3605368688703237E-2</v>
      </c>
      <c r="L315" s="458">
        <v>3.1294953407037064E-2</v>
      </c>
    </row>
    <row r="316" spans="2:12" ht="24" customHeight="1" x14ac:dyDescent="0.3">
      <c r="B316" s="462" t="s">
        <v>1968</v>
      </c>
      <c r="C316" s="452" t="s">
        <v>769</v>
      </c>
      <c r="D316" s="453" t="s">
        <v>1969</v>
      </c>
      <c r="E316" s="452" t="s">
        <v>782</v>
      </c>
      <c r="F316" s="452" t="s">
        <v>1170</v>
      </c>
      <c r="G316" s="459" t="s">
        <v>1970</v>
      </c>
      <c r="H316" s="459" t="s">
        <v>1971</v>
      </c>
      <c r="I316" s="452" t="s">
        <v>64</v>
      </c>
      <c r="J316" s="452" t="s">
        <v>64</v>
      </c>
      <c r="K316" s="458">
        <v>0</v>
      </c>
      <c r="L316" s="458">
        <v>3.1142185503368301E-2</v>
      </c>
    </row>
    <row r="317" spans="2:12" ht="24" customHeight="1" x14ac:dyDescent="0.3">
      <c r="B317" s="463" t="s">
        <v>1972</v>
      </c>
      <c r="C317" s="452" t="s">
        <v>769</v>
      </c>
      <c r="D317" s="453" t="s">
        <v>1973</v>
      </c>
      <c r="E317" s="452" t="s">
        <v>1165</v>
      </c>
      <c r="F317" s="452" t="s">
        <v>1974</v>
      </c>
      <c r="G317" s="459" t="s">
        <v>1975</v>
      </c>
      <c r="H317" s="459" t="s">
        <v>1976</v>
      </c>
      <c r="I317" s="452" t="s">
        <v>64</v>
      </c>
      <c r="J317" s="452" t="s">
        <v>64</v>
      </c>
      <c r="K317" s="458">
        <v>1.3905310570286959E-2</v>
      </c>
      <c r="L317" s="458">
        <v>3.0954782527052086E-2</v>
      </c>
    </row>
    <row r="318" spans="2:12" ht="24" customHeight="1" x14ac:dyDescent="0.3">
      <c r="B318" s="475" t="s">
        <v>1977</v>
      </c>
      <c r="C318" s="476" t="s">
        <v>769</v>
      </c>
      <c r="D318" s="453" t="s">
        <v>1978</v>
      </c>
      <c r="E318" s="476" t="s">
        <v>1165</v>
      </c>
      <c r="F318" s="476" t="s">
        <v>1979</v>
      </c>
      <c r="G318" s="473" t="s">
        <v>1980</v>
      </c>
      <c r="H318" s="473" t="s">
        <v>1981</v>
      </c>
      <c r="I318" s="452" t="s">
        <v>64</v>
      </c>
      <c r="J318" s="452" t="s">
        <v>64</v>
      </c>
      <c r="K318" s="458">
        <v>4.6583702651652757E-2</v>
      </c>
      <c r="L318" s="458">
        <v>2.9773303804896373E-2</v>
      </c>
    </row>
    <row r="319" spans="2:12" ht="24" customHeight="1" x14ac:dyDescent="0.3">
      <c r="B319" s="463" t="s">
        <v>1982</v>
      </c>
      <c r="C319" s="452" t="s">
        <v>769</v>
      </c>
      <c r="D319" s="453" t="s">
        <v>1983</v>
      </c>
      <c r="E319" s="452" t="s">
        <v>1165</v>
      </c>
      <c r="F319" s="452" t="s">
        <v>1984</v>
      </c>
      <c r="G319" s="459" t="s">
        <v>1985</v>
      </c>
      <c r="H319" s="473" t="s">
        <v>1986</v>
      </c>
      <c r="I319" s="452" t="s">
        <v>64</v>
      </c>
      <c r="J319" s="452" t="s">
        <v>64</v>
      </c>
      <c r="K319" s="458">
        <v>2.3738543528272191E-2</v>
      </c>
      <c r="L319" s="458">
        <v>2.9431909583832124E-2</v>
      </c>
    </row>
    <row r="320" spans="2:12" ht="24" customHeight="1" x14ac:dyDescent="0.3">
      <c r="B320" s="463" t="s">
        <v>1987</v>
      </c>
      <c r="C320" s="452" t="s">
        <v>769</v>
      </c>
      <c r="D320" s="453" t="s">
        <v>1988</v>
      </c>
      <c r="E320" s="452" t="s">
        <v>782</v>
      </c>
      <c r="F320" s="452" t="s">
        <v>884</v>
      </c>
      <c r="G320" s="459" t="s">
        <v>1989</v>
      </c>
      <c r="H320" s="459" t="s">
        <v>894</v>
      </c>
      <c r="I320" s="452" t="s">
        <v>64</v>
      </c>
      <c r="J320" s="452" t="s">
        <v>64</v>
      </c>
      <c r="K320" s="458">
        <v>1.4172425233079067E-2</v>
      </c>
      <c r="L320" s="458">
        <v>2.888569584301575E-2</v>
      </c>
    </row>
    <row r="321" spans="2:12" ht="24" customHeight="1" x14ac:dyDescent="0.3">
      <c r="B321" s="463" t="s">
        <v>1990</v>
      </c>
      <c r="C321" s="452" t="s">
        <v>769</v>
      </c>
      <c r="D321" s="453" t="s">
        <v>1991</v>
      </c>
      <c r="E321" s="452" t="s">
        <v>782</v>
      </c>
      <c r="F321" s="452" t="s">
        <v>884</v>
      </c>
      <c r="G321" s="459" t="s">
        <v>1992</v>
      </c>
      <c r="H321" s="473" t="s">
        <v>1993</v>
      </c>
      <c r="I321" s="452" t="s">
        <v>64</v>
      </c>
      <c r="J321" s="452" t="s">
        <v>64</v>
      </c>
      <c r="K321" s="458">
        <v>6.4201318803729264E-3</v>
      </c>
      <c r="L321" s="458">
        <v>2.8614074126235241E-2</v>
      </c>
    </row>
    <row r="322" spans="2:12" ht="24" customHeight="1" x14ac:dyDescent="0.3">
      <c r="B322" s="463" t="s">
        <v>1994</v>
      </c>
      <c r="C322" s="452" t="s">
        <v>769</v>
      </c>
      <c r="D322" s="453" t="s">
        <v>1995</v>
      </c>
      <c r="E322" s="452" t="s">
        <v>1996</v>
      </c>
      <c r="F322" s="452" t="s">
        <v>1997</v>
      </c>
      <c r="G322" s="459" t="s">
        <v>1998</v>
      </c>
      <c r="H322" s="473" t="s">
        <v>1999</v>
      </c>
      <c r="I322" s="452" t="s">
        <v>64</v>
      </c>
      <c r="J322" s="452" t="s">
        <v>64</v>
      </c>
      <c r="K322" s="458">
        <v>4.6351006175081727E-2</v>
      </c>
      <c r="L322" s="458">
        <v>2.8237990282374482E-2</v>
      </c>
    </row>
    <row r="323" spans="2:12" ht="24" customHeight="1" x14ac:dyDescent="0.3">
      <c r="B323" s="463" t="s">
        <v>2000</v>
      </c>
      <c r="C323" s="452" t="s">
        <v>787</v>
      </c>
      <c r="D323" s="453" t="s">
        <v>2001</v>
      </c>
      <c r="E323" s="452" t="s">
        <v>782</v>
      </c>
      <c r="F323" s="452" t="s">
        <v>2002</v>
      </c>
      <c r="G323" s="459" t="s">
        <v>2003</v>
      </c>
      <c r="H323" s="459" t="s">
        <v>2004</v>
      </c>
      <c r="I323" s="452" t="s">
        <v>64</v>
      </c>
      <c r="J323" s="452" t="s">
        <v>64</v>
      </c>
      <c r="K323" s="458">
        <v>2.6129897977963439E-2</v>
      </c>
      <c r="L323" s="458">
        <v>2.7959787597117567E-2</v>
      </c>
    </row>
    <row r="324" spans="2:12" ht="24" customHeight="1" x14ac:dyDescent="0.3">
      <c r="B324" s="463" t="s">
        <v>2005</v>
      </c>
      <c r="C324" s="452" t="s">
        <v>776</v>
      </c>
      <c r="D324" s="453" t="s">
        <v>2006</v>
      </c>
      <c r="E324" s="452" t="s">
        <v>771</v>
      </c>
      <c r="F324" s="452" t="s">
        <v>771</v>
      </c>
      <c r="G324" s="459" t="s">
        <v>2007</v>
      </c>
      <c r="H324" s="472" t="s">
        <v>931</v>
      </c>
      <c r="I324" s="452" t="s">
        <v>64</v>
      </c>
      <c r="J324" s="452" t="s">
        <v>64</v>
      </c>
      <c r="K324" s="458">
        <v>8.3174097469427291E-2</v>
      </c>
      <c r="L324" s="458">
        <v>2.7312835692322134E-2</v>
      </c>
    </row>
    <row r="325" spans="2:12" ht="24" customHeight="1" x14ac:dyDescent="0.3">
      <c r="B325" s="463" t="s">
        <v>2008</v>
      </c>
      <c r="C325" s="452" t="s">
        <v>769</v>
      </c>
      <c r="D325" s="453" t="s">
        <v>2009</v>
      </c>
      <c r="E325" s="452" t="s">
        <v>1453</v>
      </c>
      <c r="F325" s="452" t="s">
        <v>848</v>
      </c>
      <c r="G325" s="459" t="s">
        <v>2010</v>
      </c>
      <c r="H325" s="459" t="s">
        <v>2011</v>
      </c>
      <c r="I325" s="452" t="s">
        <v>64</v>
      </c>
      <c r="J325" s="452" t="s">
        <v>64</v>
      </c>
      <c r="K325" s="458">
        <v>2.0474403680833031E-2</v>
      </c>
      <c r="L325" s="458">
        <v>2.7060002816703049E-2</v>
      </c>
    </row>
    <row r="326" spans="2:12" ht="24" customHeight="1" x14ac:dyDescent="0.3">
      <c r="B326" s="463" t="s">
        <v>2012</v>
      </c>
      <c r="C326" s="452" t="s">
        <v>769</v>
      </c>
      <c r="D326" s="453" t="s">
        <v>2013</v>
      </c>
      <c r="E326" s="452" t="s">
        <v>782</v>
      </c>
      <c r="F326" s="452" t="s">
        <v>1795</v>
      </c>
      <c r="G326" s="459" t="s">
        <v>2014</v>
      </c>
      <c r="H326" s="459" t="s">
        <v>2015</v>
      </c>
      <c r="I326" s="452" t="s">
        <v>64</v>
      </c>
      <c r="J326" s="452" t="s">
        <v>64</v>
      </c>
      <c r="K326" s="458">
        <v>0</v>
      </c>
      <c r="L326" s="458">
        <v>2.6577804919841325E-2</v>
      </c>
    </row>
    <row r="327" spans="2:12" ht="24" customHeight="1" x14ac:dyDescent="0.3">
      <c r="B327" s="463" t="s">
        <v>2016</v>
      </c>
      <c r="C327" s="452" t="s">
        <v>769</v>
      </c>
      <c r="D327" s="453" t="s">
        <v>2017</v>
      </c>
      <c r="E327" s="452" t="s">
        <v>1165</v>
      </c>
      <c r="F327" s="452" t="s">
        <v>1549</v>
      </c>
      <c r="G327" s="459" t="s">
        <v>2018</v>
      </c>
      <c r="H327" s="459" t="s">
        <v>2019</v>
      </c>
      <c r="I327" s="452" t="s">
        <v>64</v>
      </c>
      <c r="J327" s="452" t="s">
        <v>64</v>
      </c>
      <c r="K327" s="458">
        <v>1.8207836299794167E-2</v>
      </c>
      <c r="L327" s="458">
        <v>2.4906014834636055E-2</v>
      </c>
    </row>
    <row r="328" spans="2:12" ht="24" customHeight="1" x14ac:dyDescent="0.3">
      <c r="B328" s="463" t="s">
        <v>2020</v>
      </c>
      <c r="C328" s="452" t="s">
        <v>769</v>
      </c>
      <c r="D328" s="453" t="s">
        <v>2021</v>
      </c>
      <c r="E328" s="452" t="s">
        <v>782</v>
      </c>
      <c r="F328" s="452" t="s">
        <v>1170</v>
      </c>
      <c r="G328" s="459" t="s">
        <v>2022</v>
      </c>
      <c r="H328" s="459" t="s">
        <v>2023</v>
      </c>
      <c r="I328" s="452" t="s">
        <v>64</v>
      </c>
      <c r="J328" s="452" t="s">
        <v>64</v>
      </c>
      <c r="K328" s="458">
        <v>0</v>
      </c>
      <c r="L328" s="458">
        <v>2.4231692603807243E-2</v>
      </c>
    </row>
    <row r="329" spans="2:12" ht="24" customHeight="1" x14ac:dyDescent="0.3">
      <c r="B329" s="463" t="s">
        <v>2024</v>
      </c>
      <c r="C329" s="452" t="s">
        <v>769</v>
      </c>
      <c r="D329" s="453" t="s">
        <v>2025</v>
      </c>
      <c r="E329" s="452" t="s">
        <v>782</v>
      </c>
      <c r="F329" s="452" t="s">
        <v>1549</v>
      </c>
      <c r="G329" s="459" t="s">
        <v>2026</v>
      </c>
      <c r="H329" s="459" t="s">
        <v>2027</v>
      </c>
      <c r="I329" s="452" t="s">
        <v>64</v>
      </c>
      <c r="J329" s="452" t="s">
        <v>64</v>
      </c>
      <c r="K329" s="458">
        <v>0</v>
      </c>
      <c r="L329" s="458">
        <v>2.4180747834659531E-2</v>
      </c>
    </row>
    <row r="330" spans="2:12" ht="24" customHeight="1" x14ac:dyDescent="0.3">
      <c r="B330" s="463" t="s">
        <v>2028</v>
      </c>
      <c r="C330" s="452" t="s">
        <v>769</v>
      </c>
      <c r="D330" s="453" t="s">
        <v>2029</v>
      </c>
      <c r="E330" s="452" t="s">
        <v>782</v>
      </c>
      <c r="F330" s="452" t="s">
        <v>1749</v>
      </c>
      <c r="G330" s="459" t="s">
        <v>2030</v>
      </c>
      <c r="H330" s="459" t="s">
        <v>2031</v>
      </c>
      <c r="I330" s="452" t="s">
        <v>64</v>
      </c>
      <c r="J330" s="452" t="s">
        <v>64</v>
      </c>
      <c r="K330" s="458">
        <v>0</v>
      </c>
      <c r="L330" s="458">
        <v>2.4127246907494775E-2</v>
      </c>
    </row>
    <row r="331" spans="2:12" ht="24" customHeight="1" x14ac:dyDescent="0.3">
      <c r="B331" s="463" t="s">
        <v>2032</v>
      </c>
      <c r="C331" s="452" t="s">
        <v>769</v>
      </c>
      <c r="D331" s="453" t="s">
        <v>2033</v>
      </c>
      <c r="E331" s="452" t="s">
        <v>1453</v>
      </c>
      <c r="F331" s="452" t="s">
        <v>848</v>
      </c>
      <c r="G331" s="459" t="s">
        <v>2034</v>
      </c>
      <c r="H331" s="459" t="s">
        <v>2035</v>
      </c>
      <c r="I331" s="452" t="s">
        <v>64</v>
      </c>
      <c r="J331" s="452" t="s">
        <v>64</v>
      </c>
      <c r="K331" s="458">
        <v>1.9697987649836542E-2</v>
      </c>
      <c r="L331" s="458">
        <v>2.3522160411238644E-2</v>
      </c>
    </row>
    <row r="332" spans="2:12" ht="24" customHeight="1" x14ac:dyDescent="0.3">
      <c r="B332" s="463" t="s">
        <v>2036</v>
      </c>
      <c r="C332" s="452" t="s">
        <v>769</v>
      </c>
      <c r="D332" s="453" t="s">
        <v>2037</v>
      </c>
      <c r="E332" s="452" t="s">
        <v>771</v>
      </c>
      <c r="F332" s="452" t="s">
        <v>275</v>
      </c>
      <c r="G332" s="459" t="s">
        <v>2038</v>
      </c>
      <c r="H332" s="459" t="s">
        <v>2039</v>
      </c>
      <c r="I332" s="452" t="s">
        <v>64</v>
      </c>
      <c r="J332" s="452" t="s">
        <v>64</v>
      </c>
      <c r="K332" s="458">
        <v>0</v>
      </c>
      <c r="L332" s="458">
        <v>2.2764225195408775E-2</v>
      </c>
    </row>
    <row r="333" spans="2:12" ht="24" customHeight="1" x14ac:dyDescent="0.3">
      <c r="B333" s="485" t="s">
        <v>2040</v>
      </c>
      <c r="C333" s="452" t="s">
        <v>769</v>
      </c>
      <c r="D333" s="453" t="s">
        <v>2041</v>
      </c>
      <c r="E333" s="452" t="s">
        <v>2042</v>
      </c>
      <c r="F333" s="452" t="s">
        <v>884</v>
      </c>
      <c r="G333" s="459" t="s">
        <v>2043</v>
      </c>
      <c r="H333" s="459" t="s">
        <v>2044</v>
      </c>
      <c r="I333" s="452" t="s">
        <v>64</v>
      </c>
      <c r="J333" s="452" t="s">
        <v>64</v>
      </c>
      <c r="K333" s="458">
        <v>0</v>
      </c>
      <c r="L333" s="458">
        <v>2.2418235804990257E-2</v>
      </c>
    </row>
    <row r="334" spans="2:12" ht="24" customHeight="1" x14ac:dyDescent="0.3">
      <c r="B334" s="463" t="s">
        <v>2045</v>
      </c>
      <c r="C334" s="452" t="s">
        <v>769</v>
      </c>
      <c r="D334" s="453" t="s">
        <v>2046</v>
      </c>
      <c r="E334" s="452" t="s">
        <v>771</v>
      </c>
      <c r="F334" s="452" t="s">
        <v>276</v>
      </c>
      <c r="G334" s="459" t="s">
        <v>2047</v>
      </c>
      <c r="H334" s="459" t="s">
        <v>2048</v>
      </c>
      <c r="I334" s="452" t="s">
        <v>64</v>
      </c>
      <c r="J334" s="452" t="s">
        <v>64</v>
      </c>
      <c r="K334" s="458">
        <v>1.5038952778786778E-2</v>
      </c>
      <c r="L334" s="458">
        <v>2.1831145693965215E-2</v>
      </c>
    </row>
    <row r="335" spans="2:12" ht="24" customHeight="1" x14ac:dyDescent="0.3">
      <c r="B335" s="463" t="s">
        <v>2049</v>
      </c>
      <c r="C335" s="452" t="s">
        <v>769</v>
      </c>
      <c r="D335" s="453" t="s">
        <v>2050</v>
      </c>
      <c r="E335" s="452" t="s">
        <v>2051</v>
      </c>
      <c r="F335" s="452" t="s">
        <v>1498</v>
      </c>
      <c r="G335" s="459" t="s">
        <v>2052</v>
      </c>
      <c r="H335" s="459" t="s">
        <v>2053</v>
      </c>
      <c r="I335" s="452" t="s">
        <v>64</v>
      </c>
      <c r="J335" s="452" t="s">
        <v>64</v>
      </c>
      <c r="K335" s="458">
        <v>2.0597008790410459E-2</v>
      </c>
      <c r="L335" s="458">
        <v>2.1308213036640614E-2</v>
      </c>
    </row>
    <row r="336" spans="2:12" ht="24" customHeight="1" x14ac:dyDescent="0.3">
      <c r="B336" s="463" t="s">
        <v>2054</v>
      </c>
      <c r="C336" s="452" t="s">
        <v>769</v>
      </c>
      <c r="D336" s="453" t="s">
        <v>2055</v>
      </c>
      <c r="E336" s="452" t="s">
        <v>1214</v>
      </c>
      <c r="F336" s="452" t="s">
        <v>2056</v>
      </c>
      <c r="G336" s="459" t="s">
        <v>2057</v>
      </c>
      <c r="H336" s="473" t="s">
        <v>2058</v>
      </c>
      <c r="I336" s="452" t="s">
        <v>64</v>
      </c>
      <c r="J336" s="452" t="s">
        <v>64</v>
      </c>
      <c r="K336" s="458">
        <v>3.3285963191669696E-2</v>
      </c>
      <c r="L336" s="458">
        <v>2.0975448466070461E-2</v>
      </c>
    </row>
    <row r="337" spans="2:12" ht="24" customHeight="1" x14ac:dyDescent="0.3">
      <c r="B337" s="463" t="s">
        <v>2059</v>
      </c>
      <c r="C337" s="452" t="s">
        <v>769</v>
      </c>
      <c r="D337" s="453" t="s">
        <v>2060</v>
      </c>
      <c r="E337" s="452" t="s">
        <v>771</v>
      </c>
      <c r="F337" s="452" t="s">
        <v>1800</v>
      </c>
      <c r="G337" s="459" t="s">
        <v>2061</v>
      </c>
      <c r="H337" s="471" t="s">
        <v>931</v>
      </c>
      <c r="I337" s="452" t="s">
        <v>64</v>
      </c>
      <c r="J337" s="452" t="s">
        <v>64</v>
      </c>
      <c r="K337" s="458">
        <v>9.0997384671267709E-3</v>
      </c>
      <c r="L337" s="458">
        <v>2.0914128488604088E-2</v>
      </c>
    </row>
    <row r="338" spans="2:12" ht="24" customHeight="1" x14ac:dyDescent="0.3">
      <c r="B338" s="461" t="s">
        <v>2062</v>
      </c>
      <c r="C338" s="452" t="s">
        <v>769</v>
      </c>
      <c r="D338" s="453" t="s">
        <v>2063</v>
      </c>
      <c r="E338" s="452" t="s">
        <v>782</v>
      </c>
      <c r="F338" s="452" t="s">
        <v>2064</v>
      </c>
      <c r="G338" s="459" t="s">
        <v>2065</v>
      </c>
      <c r="H338" s="473" t="s">
        <v>2066</v>
      </c>
      <c r="I338" s="452" t="s">
        <v>64</v>
      </c>
      <c r="J338" s="452" t="s">
        <v>64</v>
      </c>
      <c r="K338" s="458">
        <v>3.8135827582031719E-5</v>
      </c>
      <c r="L338" s="458">
        <v>2.0138856418562074E-2</v>
      </c>
    </row>
    <row r="339" spans="2:12" ht="24" customHeight="1" x14ac:dyDescent="0.3">
      <c r="B339" s="463" t="s">
        <v>2067</v>
      </c>
      <c r="C339" s="452" t="s">
        <v>769</v>
      </c>
      <c r="D339" s="453" t="s">
        <v>2068</v>
      </c>
      <c r="E339" s="452" t="s">
        <v>771</v>
      </c>
      <c r="F339" s="452" t="s">
        <v>275</v>
      </c>
      <c r="G339" s="459" t="s">
        <v>2069</v>
      </c>
      <c r="H339" s="459" t="s">
        <v>2070</v>
      </c>
      <c r="I339" s="452" t="s">
        <v>64</v>
      </c>
      <c r="J339" s="452" t="s">
        <v>64</v>
      </c>
      <c r="K339" s="458">
        <v>4.0276895120474637E-2</v>
      </c>
      <c r="L339" s="458">
        <v>2.0036632654977345E-2</v>
      </c>
    </row>
    <row r="340" spans="2:12" ht="24" customHeight="1" x14ac:dyDescent="0.3">
      <c r="B340" s="463" t="s">
        <v>2071</v>
      </c>
      <c r="C340" s="452" t="s">
        <v>769</v>
      </c>
      <c r="D340" s="453" t="s">
        <v>2072</v>
      </c>
      <c r="E340" s="452" t="s">
        <v>782</v>
      </c>
      <c r="F340" s="452" t="s">
        <v>884</v>
      </c>
      <c r="G340" s="459" t="s">
        <v>2073</v>
      </c>
      <c r="H340" s="459" t="s">
        <v>2074</v>
      </c>
      <c r="I340" s="452" t="s">
        <v>64</v>
      </c>
      <c r="J340" s="452" t="s">
        <v>64</v>
      </c>
      <c r="K340" s="458">
        <v>1.7295623005206439E-2</v>
      </c>
      <c r="L340" s="458">
        <v>1.9509249606835196E-2</v>
      </c>
    </row>
    <row r="341" spans="2:12" ht="24" customHeight="1" x14ac:dyDescent="0.3">
      <c r="B341" s="463" t="s">
        <v>2075</v>
      </c>
      <c r="C341" s="452" t="s">
        <v>769</v>
      </c>
      <c r="D341" s="453" t="s">
        <v>2076</v>
      </c>
      <c r="E341" s="452" t="s">
        <v>1165</v>
      </c>
      <c r="F341" s="452" t="s">
        <v>2077</v>
      </c>
      <c r="G341" s="459" t="s">
        <v>2078</v>
      </c>
      <c r="H341" s="459" t="s">
        <v>2079</v>
      </c>
      <c r="I341" s="452" t="s">
        <v>64</v>
      </c>
      <c r="J341" s="452" t="s">
        <v>64</v>
      </c>
      <c r="K341" s="458">
        <v>1.3310303789805061E-2</v>
      </c>
      <c r="L341" s="458">
        <v>1.948386482172617E-2</v>
      </c>
    </row>
    <row r="342" spans="2:12" ht="24" customHeight="1" x14ac:dyDescent="0.3">
      <c r="B342" s="463" t="s">
        <v>2080</v>
      </c>
      <c r="C342" s="452" t="s">
        <v>769</v>
      </c>
      <c r="D342" s="453" t="s">
        <v>2081</v>
      </c>
      <c r="E342" s="452" t="s">
        <v>1165</v>
      </c>
      <c r="F342" s="452" t="s">
        <v>771</v>
      </c>
      <c r="G342" s="459" t="s">
        <v>2082</v>
      </c>
      <c r="H342" s="473" t="s">
        <v>2083</v>
      </c>
      <c r="I342" s="452" t="s">
        <v>64</v>
      </c>
      <c r="J342" s="452" t="s">
        <v>64</v>
      </c>
      <c r="K342" s="458">
        <v>4.7503499212979781E-3</v>
      </c>
      <c r="L342" s="458">
        <v>1.9387862357111003E-2</v>
      </c>
    </row>
    <row r="343" spans="2:12" ht="24" customHeight="1" x14ac:dyDescent="0.3">
      <c r="B343" s="463" t="s">
        <v>2084</v>
      </c>
      <c r="C343" s="452" t="s">
        <v>769</v>
      </c>
      <c r="D343" s="453" t="s">
        <v>2085</v>
      </c>
      <c r="E343" s="452" t="s">
        <v>1718</v>
      </c>
      <c r="F343" s="452" t="s">
        <v>2086</v>
      </c>
      <c r="G343" s="459" t="s">
        <v>2087</v>
      </c>
      <c r="H343" s="459" t="s">
        <v>2088</v>
      </c>
      <c r="I343" s="452" t="s">
        <v>64</v>
      </c>
      <c r="J343" s="452" t="s">
        <v>64</v>
      </c>
      <c r="K343" s="458">
        <v>1.2934677273277639E-2</v>
      </c>
      <c r="L343" s="458">
        <v>1.93270473910288E-2</v>
      </c>
    </row>
    <row r="344" spans="2:12" ht="24" customHeight="1" x14ac:dyDescent="0.3">
      <c r="B344" s="463" t="s">
        <v>2089</v>
      </c>
      <c r="C344" s="452" t="s">
        <v>769</v>
      </c>
      <c r="D344" s="453" t="s">
        <v>2090</v>
      </c>
      <c r="E344" s="452" t="s">
        <v>1894</v>
      </c>
      <c r="F344" s="452" t="s">
        <v>884</v>
      </c>
      <c r="G344" s="459" t="s">
        <v>2091</v>
      </c>
      <c r="H344" s="473" t="s">
        <v>2092</v>
      </c>
      <c r="I344" s="452" t="s">
        <v>64</v>
      </c>
      <c r="J344" s="452" t="s">
        <v>64</v>
      </c>
      <c r="K344" s="458">
        <v>2.4832872575372322E-2</v>
      </c>
      <c r="L344" s="458">
        <v>1.7038430298335797E-2</v>
      </c>
    </row>
    <row r="345" spans="2:12" ht="24" customHeight="1" x14ac:dyDescent="0.3">
      <c r="B345" s="486" t="s">
        <v>2093</v>
      </c>
      <c r="C345" s="452" t="s">
        <v>769</v>
      </c>
      <c r="D345" s="453" t="s">
        <v>2094</v>
      </c>
      <c r="E345" s="452" t="s">
        <v>782</v>
      </c>
      <c r="F345" s="452" t="s">
        <v>2095</v>
      </c>
      <c r="G345" s="459" t="s">
        <v>2096</v>
      </c>
      <c r="H345" s="472" t="s">
        <v>931</v>
      </c>
      <c r="I345" s="452" t="s">
        <v>64</v>
      </c>
      <c r="J345" s="452" t="s">
        <v>64</v>
      </c>
      <c r="K345" s="458">
        <v>0</v>
      </c>
      <c r="L345" s="458">
        <v>1.6540515926108491E-2</v>
      </c>
    </row>
    <row r="346" spans="2:12" ht="24" customHeight="1" x14ac:dyDescent="0.3">
      <c r="B346" s="463" t="s">
        <v>2097</v>
      </c>
      <c r="C346" s="452" t="s">
        <v>769</v>
      </c>
      <c r="D346" s="453" t="s">
        <v>2098</v>
      </c>
      <c r="E346" s="452" t="s">
        <v>2099</v>
      </c>
      <c r="F346" s="452" t="s">
        <v>776</v>
      </c>
      <c r="G346" s="459" t="s">
        <v>2100</v>
      </c>
      <c r="H346" s="472" t="s">
        <v>931</v>
      </c>
      <c r="I346" s="452" t="s">
        <v>64</v>
      </c>
      <c r="J346" s="452" t="s">
        <v>64</v>
      </c>
      <c r="K346" s="458">
        <v>2.0012618501029183E-2</v>
      </c>
      <c r="L346" s="458">
        <v>1.6452879421636972E-2</v>
      </c>
    </row>
    <row r="347" spans="2:12" ht="24" customHeight="1" x14ac:dyDescent="0.3">
      <c r="B347" s="463" t="s">
        <v>2101</v>
      </c>
      <c r="C347" s="452" t="s">
        <v>769</v>
      </c>
      <c r="D347" s="453" t="s">
        <v>2102</v>
      </c>
      <c r="E347" s="452" t="s">
        <v>2103</v>
      </c>
      <c r="F347" s="452" t="s">
        <v>2104</v>
      </c>
      <c r="G347" s="459" t="s">
        <v>2105</v>
      </c>
      <c r="H347" s="472" t="s">
        <v>931</v>
      </c>
      <c r="I347" s="452" t="s">
        <v>64</v>
      </c>
      <c r="J347" s="452" t="s">
        <v>64</v>
      </c>
      <c r="K347" s="458">
        <v>1.9403729265044195E-3</v>
      </c>
      <c r="L347" s="458">
        <v>1.6215806398610425E-2</v>
      </c>
    </row>
    <row r="348" spans="2:12" ht="24" customHeight="1" x14ac:dyDescent="0.3">
      <c r="B348" s="463" t="s">
        <v>2106</v>
      </c>
      <c r="C348" s="452" t="s">
        <v>769</v>
      </c>
      <c r="D348" s="453" t="s">
        <v>2107</v>
      </c>
      <c r="E348" s="452" t="s">
        <v>782</v>
      </c>
      <c r="F348" s="452" t="s">
        <v>2108</v>
      </c>
      <c r="G348" s="459" t="s">
        <v>2109</v>
      </c>
      <c r="H348" s="473" t="s">
        <v>2110</v>
      </c>
      <c r="I348" s="452" t="s">
        <v>64</v>
      </c>
      <c r="J348" s="452" t="s">
        <v>64</v>
      </c>
      <c r="K348" s="458">
        <v>9.0366685312991898E-3</v>
      </c>
      <c r="L348" s="458">
        <v>1.5862700208905477E-2</v>
      </c>
    </row>
    <row r="349" spans="2:12" ht="24" customHeight="1" x14ac:dyDescent="0.3">
      <c r="B349" s="463" t="s">
        <v>2111</v>
      </c>
      <c r="C349" s="452" t="s">
        <v>769</v>
      </c>
      <c r="D349" s="453" t="s">
        <v>2112</v>
      </c>
      <c r="E349" s="452" t="s">
        <v>782</v>
      </c>
      <c r="F349" s="452" t="s">
        <v>1170</v>
      </c>
      <c r="G349" s="459" t="s">
        <v>2113</v>
      </c>
      <c r="H349" s="472" t="s">
        <v>931</v>
      </c>
      <c r="I349" s="452" t="s">
        <v>64</v>
      </c>
      <c r="J349" s="452" t="s">
        <v>64</v>
      </c>
      <c r="K349" s="458">
        <v>0</v>
      </c>
      <c r="L349" s="458">
        <v>1.565832612726803E-2</v>
      </c>
    </row>
    <row r="350" spans="2:12" ht="24" customHeight="1" x14ac:dyDescent="0.3">
      <c r="B350" s="463" t="s">
        <v>2114</v>
      </c>
      <c r="C350" s="452" t="s">
        <v>769</v>
      </c>
      <c r="D350" s="453" t="s">
        <v>2115</v>
      </c>
      <c r="E350" s="452" t="s">
        <v>782</v>
      </c>
      <c r="F350" s="452" t="s">
        <v>2116</v>
      </c>
      <c r="G350" s="459" t="s">
        <v>2117</v>
      </c>
      <c r="H350" s="471" t="s">
        <v>931</v>
      </c>
      <c r="I350" s="452" t="s">
        <v>64</v>
      </c>
      <c r="J350" s="452" t="s">
        <v>64</v>
      </c>
      <c r="K350" s="458">
        <v>1.1319695362634703E-3</v>
      </c>
      <c r="L350" s="458">
        <v>1.5528599323991267E-2</v>
      </c>
    </row>
    <row r="351" spans="2:12" ht="24" customHeight="1" x14ac:dyDescent="0.3">
      <c r="B351" s="487" t="s">
        <v>2118</v>
      </c>
      <c r="C351" s="452" t="s">
        <v>769</v>
      </c>
      <c r="D351" s="453" t="s">
        <v>2119</v>
      </c>
      <c r="E351" s="452" t="s">
        <v>782</v>
      </c>
      <c r="F351" s="452" t="s">
        <v>820</v>
      </c>
      <c r="G351" s="459" t="s">
        <v>2120</v>
      </c>
      <c r="H351" s="459" t="s">
        <v>2121</v>
      </c>
      <c r="I351" s="452" t="s">
        <v>64</v>
      </c>
      <c r="J351" s="452" t="s">
        <v>64</v>
      </c>
      <c r="K351" s="458">
        <v>0</v>
      </c>
      <c r="L351" s="458">
        <v>1.5334680726709385E-2</v>
      </c>
    </row>
    <row r="352" spans="2:12" ht="24" customHeight="1" x14ac:dyDescent="0.3">
      <c r="B352" s="463" t="s">
        <v>2122</v>
      </c>
      <c r="C352" s="452" t="s">
        <v>769</v>
      </c>
      <c r="D352" s="453" t="s">
        <v>2123</v>
      </c>
      <c r="E352" s="452" t="s">
        <v>782</v>
      </c>
      <c r="F352" s="452" t="s">
        <v>1399</v>
      </c>
      <c r="G352" s="459" t="s">
        <v>2124</v>
      </c>
      <c r="H352" s="459" t="s">
        <v>2125</v>
      </c>
      <c r="I352" s="452" t="s">
        <v>64</v>
      </c>
      <c r="J352" s="452" t="s">
        <v>64</v>
      </c>
      <c r="K352" s="458">
        <v>1.4102135028453809E-2</v>
      </c>
      <c r="L352" s="458">
        <v>1.499009048658545E-2</v>
      </c>
    </row>
    <row r="353" spans="2:12" ht="24" customHeight="1" x14ac:dyDescent="0.3">
      <c r="B353" s="463" t="s">
        <v>2126</v>
      </c>
      <c r="C353" s="452" t="s">
        <v>769</v>
      </c>
      <c r="D353" s="453" t="s">
        <v>2127</v>
      </c>
      <c r="E353" s="452" t="s">
        <v>1165</v>
      </c>
      <c r="F353" s="452" t="s">
        <v>275</v>
      </c>
      <c r="G353" s="459" t="s">
        <v>2128</v>
      </c>
      <c r="H353" s="459" t="s">
        <v>2129</v>
      </c>
      <c r="I353" s="452" t="s">
        <v>64</v>
      </c>
      <c r="J353" s="452" t="s">
        <v>64</v>
      </c>
      <c r="K353" s="458">
        <v>1.3967843685676232E-2</v>
      </c>
      <c r="L353" s="458">
        <v>1.4693667558622631E-2</v>
      </c>
    </row>
    <row r="354" spans="2:12" ht="24" customHeight="1" x14ac:dyDescent="0.3">
      <c r="B354" s="463" t="s">
        <v>2130</v>
      </c>
      <c r="C354" s="452" t="s">
        <v>769</v>
      </c>
      <c r="D354" s="453" t="s">
        <v>2131</v>
      </c>
      <c r="E354" s="452" t="s">
        <v>1718</v>
      </c>
      <c r="F354" s="452" t="s">
        <v>1453</v>
      </c>
      <c r="G354" s="459" t="s">
        <v>2132</v>
      </c>
      <c r="H354" s="473" t="s">
        <v>2133</v>
      </c>
      <c r="I354" s="452" t="s">
        <v>64</v>
      </c>
      <c r="J354" s="452" t="s">
        <v>64</v>
      </c>
      <c r="K354" s="458">
        <v>6.48841264075554E-4</v>
      </c>
      <c r="L354" s="458">
        <v>1.4676870173461962E-2</v>
      </c>
    </row>
    <row r="355" spans="2:12" ht="24" customHeight="1" x14ac:dyDescent="0.3">
      <c r="B355" s="463" t="s">
        <v>2134</v>
      </c>
      <c r="C355" s="452" t="s">
        <v>769</v>
      </c>
      <c r="D355" s="453" t="s">
        <v>2135</v>
      </c>
      <c r="E355" s="452" t="s">
        <v>901</v>
      </c>
      <c r="F355" s="452" t="s">
        <v>1184</v>
      </c>
      <c r="G355" s="459" t="s">
        <v>2136</v>
      </c>
      <c r="H355" s="459" t="s">
        <v>2137</v>
      </c>
      <c r="I355" s="452" t="s">
        <v>64</v>
      </c>
      <c r="J355" s="452" t="s">
        <v>64</v>
      </c>
      <c r="K355" s="458">
        <v>4.6230041651531672E-3</v>
      </c>
      <c r="L355" s="458">
        <v>1.4638706077036828E-2</v>
      </c>
    </row>
    <row r="356" spans="2:12" ht="24" customHeight="1" x14ac:dyDescent="0.3">
      <c r="B356" s="463" t="s">
        <v>2138</v>
      </c>
      <c r="C356" s="452" t="s">
        <v>769</v>
      </c>
      <c r="D356" s="453" t="s">
        <v>2139</v>
      </c>
      <c r="E356" s="452" t="s">
        <v>782</v>
      </c>
      <c r="F356" s="452" t="s">
        <v>2104</v>
      </c>
      <c r="G356" s="459" t="s">
        <v>2140</v>
      </c>
      <c r="H356" s="459" t="s">
        <v>2141</v>
      </c>
      <c r="I356" s="452" t="s">
        <v>64</v>
      </c>
      <c r="J356" s="452" t="s">
        <v>64</v>
      </c>
      <c r="K356" s="458">
        <v>0</v>
      </c>
      <c r="L356" s="458">
        <v>1.4398095767903669E-2</v>
      </c>
    </row>
    <row r="357" spans="2:12" ht="24" customHeight="1" x14ac:dyDescent="0.3">
      <c r="B357" s="463" t="s">
        <v>2142</v>
      </c>
      <c r="C357" s="452" t="s">
        <v>769</v>
      </c>
      <c r="D357" s="453" t="s">
        <v>2143</v>
      </c>
      <c r="E357" s="452" t="s">
        <v>782</v>
      </c>
      <c r="F357" s="452" t="s">
        <v>1170</v>
      </c>
      <c r="G357" s="459" t="s">
        <v>2144</v>
      </c>
      <c r="H357" s="459" t="s">
        <v>2145</v>
      </c>
      <c r="I357" s="452" t="s">
        <v>64</v>
      </c>
      <c r="J357" s="452" t="s">
        <v>64</v>
      </c>
      <c r="K357" s="458">
        <v>3.4114582879283205E-3</v>
      </c>
      <c r="L357" s="458">
        <v>1.4312321315400323E-2</v>
      </c>
    </row>
    <row r="358" spans="2:12" ht="24" customHeight="1" x14ac:dyDescent="0.3">
      <c r="B358" s="463" t="s">
        <v>2146</v>
      </c>
      <c r="C358" s="452" t="s">
        <v>769</v>
      </c>
      <c r="D358" s="453" t="s">
        <v>2147</v>
      </c>
      <c r="E358" s="452" t="s">
        <v>782</v>
      </c>
      <c r="F358" s="452" t="s">
        <v>2148</v>
      </c>
      <c r="G358" s="459" t="s">
        <v>2149</v>
      </c>
      <c r="H358" s="473" t="s">
        <v>2150</v>
      </c>
      <c r="I358" s="452" t="s">
        <v>64</v>
      </c>
      <c r="J358" s="452" t="s">
        <v>64</v>
      </c>
      <c r="K358" s="458">
        <v>0</v>
      </c>
      <c r="L358" s="458">
        <v>1.4236927422951432E-2</v>
      </c>
    </row>
    <row r="359" spans="2:12" ht="24" customHeight="1" x14ac:dyDescent="0.3">
      <c r="B359" s="463" t="s">
        <v>2151</v>
      </c>
      <c r="C359" s="452" t="s">
        <v>769</v>
      </c>
      <c r="D359" s="453" t="s">
        <v>2152</v>
      </c>
      <c r="E359" s="452" t="s">
        <v>782</v>
      </c>
      <c r="F359" s="452" t="s">
        <v>1380</v>
      </c>
      <c r="G359" s="459" t="s">
        <v>2153</v>
      </c>
      <c r="H359" s="459" t="s">
        <v>2154</v>
      </c>
      <c r="I359" s="452" t="s">
        <v>64</v>
      </c>
      <c r="J359" s="452" t="s">
        <v>64</v>
      </c>
      <c r="K359" s="458">
        <v>8.5913064535658073E-4</v>
      </c>
      <c r="L359" s="458">
        <v>1.4107223458441894E-2</v>
      </c>
    </row>
    <row r="360" spans="2:12" ht="24" customHeight="1" x14ac:dyDescent="0.3">
      <c r="B360" s="463" t="s">
        <v>2155</v>
      </c>
      <c r="C360" s="452" t="s">
        <v>769</v>
      </c>
      <c r="D360" s="453" t="s">
        <v>2156</v>
      </c>
      <c r="E360" s="452" t="s">
        <v>782</v>
      </c>
      <c r="F360" s="452" t="s">
        <v>1184</v>
      </c>
      <c r="G360" s="459" t="s">
        <v>2157</v>
      </c>
      <c r="H360" s="459" t="s">
        <v>2158</v>
      </c>
      <c r="I360" s="452" t="s">
        <v>64</v>
      </c>
      <c r="J360" s="452" t="s">
        <v>64</v>
      </c>
      <c r="K360" s="458">
        <v>1.1342307785446181E-2</v>
      </c>
      <c r="L360" s="458">
        <v>1.4014254160505127E-2</v>
      </c>
    </row>
    <row r="361" spans="2:12" ht="24" customHeight="1" x14ac:dyDescent="0.3">
      <c r="B361" s="463" t="s">
        <v>2159</v>
      </c>
      <c r="C361" s="452" t="s">
        <v>769</v>
      </c>
      <c r="D361" s="453" t="s">
        <v>2160</v>
      </c>
      <c r="E361" s="452" t="s">
        <v>857</v>
      </c>
      <c r="F361" s="452" t="s">
        <v>1453</v>
      </c>
      <c r="G361" s="459" t="s">
        <v>2161</v>
      </c>
      <c r="H361" s="459" t="s">
        <v>2162</v>
      </c>
      <c r="I361" s="452" t="s">
        <v>64</v>
      </c>
      <c r="J361" s="452" t="s">
        <v>64</v>
      </c>
      <c r="K361" s="458">
        <v>1.2363904831093352E-2</v>
      </c>
      <c r="L361" s="458">
        <v>1.3962662371194515E-2</v>
      </c>
    </row>
    <row r="362" spans="2:12" ht="24" customHeight="1" x14ac:dyDescent="0.3">
      <c r="B362" s="463" t="s">
        <v>2163</v>
      </c>
      <c r="C362" s="452" t="s">
        <v>769</v>
      </c>
      <c r="D362" s="453" t="s">
        <v>2164</v>
      </c>
      <c r="E362" s="452" t="s">
        <v>771</v>
      </c>
      <c r="F362" s="452" t="s">
        <v>275</v>
      </c>
      <c r="G362" s="459" t="s">
        <v>2165</v>
      </c>
      <c r="H362" s="459" t="s">
        <v>2166</v>
      </c>
      <c r="I362" s="452" t="s">
        <v>64</v>
      </c>
      <c r="J362" s="452" t="s">
        <v>64</v>
      </c>
      <c r="K362" s="458">
        <v>4.5135021189005933E-2</v>
      </c>
      <c r="L362" s="458">
        <v>1.387868929418116E-2</v>
      </c>
    </row>
    <row r="363" spans="2:12" ht="24" customHeight="1" x14ac:dyDescent="0.3">
      <c r="B363" s="462" t="s">
        <v>2167</v>
      </c>
      <c r="C363" s="452" t="s">
        <v>769</v>
      </c>
      <c r="D363" s="453" t="s">
        <v>2168</v>
      </c>
      <c r="E363" s="452" t="s">
        <v>782</v>
      </c>
      <c r="F363" s="452" t="s">
        <v>2169</v>
      </c>
      <c r="G363" s="459" t="s">
        <v>2170</v>
      </c>
      <c r="H363" s="459" t="s">
        <v>2171</v>
      </c>
      <c r="I363" s="452" t="s">
        <v>64</v>
      </c>
      <c r="J363" s="452" t="s">
        <v>64</v>
      </c>
      <c r="K363" s="458">
        <v>0</v>
      </c>
      <c r="L363" s="458">
        <v>1.3472932375654298E-2</v>
      </c>
    </row>
    <row r="364" spans="2:12" ht="24" customHeight="1" x14ac:dyDescent="0.3">
      <c r="B364" s="463" t="s">
        <v>2172</v>
      </c>
      <c r="C364" s="452" t="s">
        <v>769</v>
      </c>
      <c r="D364" s="453" t="s">
        <v>2173</v>
      </c>
      <c r="E364" s="452" t="s">
        <v>782</v>
      </c>
      <c r="F364" s="452" t="s">
        <v>884</v>
      </c>
      <c r="G364" s="459" t="s">
        <v>1714</v>
      </c>
      <c r="H364" s="472" t="s">
        <v>931</v>
      </c>
      <c r="I364" s="452" t="s">
        <v>64</v>
      </c>
      <c r="J364" s="452" t="s">
        <v>64</v>
      </c>
      <c r="K364" s="458">
        <v>5.4054970335391697E-4</v>
      </c>
      <c r="L364" s="458">
        <v>1.2840802290918479E-2</v>
      </c>
    </row>
    <row r="365" spans="2:12" ht="24" customHeight="1" x14ac:dyDescent="0.3">
      <c r="B365" s="463" t="s">
        <v>2174</v>
      </c>
      <c r="C365" s="452" t="s">
        <v>769</v>
      </c>
      <c r="D365" s="453" t="s">
        <v>2175</v>
      </c>
      <c r="E365" s="452" t="s">
        <v>782</v>
      </c>
      <c r="F365" s="452" t="s">
        <v>2176</v>
      </c>
      <c r="G365" s="459" t="s">
        <v>2177</v>
      </c>
      <c r="H365" s="459" t="s">
        <v>2178</v>
      </c>
      <c r="I365" s="452" t="s">
        <v>64</v>
      </c>
      <c r="J365" s="452" t="s">
        <v>64</v>
      </c>
      <c r="K365" s="458">
        <v>2.0798754619203288E-2</v>
      </c>
      <c r="L365" s="458">
        <v>1.1606562589489004E-2</v>
      </c>
    </row>
    <row r="366" spans="2:12" ht="24" customHeight="1" x14ac:dyDescent="0.3">
      <c r="B366" s="463" t="s">
        <v>2179</v>
      </c>
      <c r="C366" s="452" t="s">
        <v>769</v>
      </c>
      <c r="D366" s="453" t="s">
        <v>2180</v>
      </c>
      <c r="E366" s="452" t="s">
        <v>782</v>
      </c>
      <c r="F366" s="452" t="s">
        <v>2181</v>
      </c>
      <c r="G366" s="459" t="s">
        <v>2182</v>
      </c>
      <c r="H366" s="459" t="s">
        <v>2183</v>
      </c>
      <c r="I366" s="452" t="s">
        <v>64</v>
      </c>
      <c r="J366" s="452" t="s">
        <v>64</v>
      </c>
      <c r="K366" s="458">
        <v>0</v>
      </c>
      <c r="L366" s="458">
        <v>1.1577486608924251E-2</v>
      </c>
    </row>
    <row r="367" spans="2:12" ht="24" customHeight="1" x14ac:dyDescent="0.3">
      <c r="B367" s="486" t="s">
        <v>2184</v>
      </c>
      <c r="C367" s="452" t="s">
        <v>769</v>
      </c>
      <c r="D367" s="453" t="s">
        <v>2185</v>
      </c>
      <c r="E367" s="452" t="s">
        <v>771</v>
      </c>
      <c r="F367" s="452" t="s">
        <v>275</v>
      </c>
      <c r="G367" s="459" t="s">
        <v>2186</v>
      </c>
      <c r="H367" s="472" t="s">
        <v>931</v>
      </c>
      <c r="I367" s="452" t="s">
        <v>64</v>
      </c>
      <c r="J367" s="452" t="s">
        <v>64</v>
      </c>
      <c r="K367" s="458">
        <v>0</v>
      </c>
      <c r="L367" s="458">
        <v>1.1547585850761682E-2</v>
      </c>
    </row>
    <row r="368" spans="2:12" ht="24" customHeight="1" x14ac:dyDescent="0.3">
      <c r="B368" s="463" t="s">
        <v>2187</v>
      </c>
      <c r="C368" s="452" t="s">
        <v>769</v>
      </c>
      <c r="D368" s="453" t="s">
        <v>2188</v>
      </c>
      <c r="E368" s="452" t="s">
        <v>782</v>
      </c>
      <c r="F368" s="452" t="s">
        <v>2189</v>
      </c>
      <c r="G368" s="459" t="s">
        <v>2190</v>
      </c>
      <c r="H368" s="459" t="s">
        <v>2191</v>
      </c>
      <c r="I368" s="452" t="s">
        <v>64</v>
      </c>
      <c r="J368" s="452" t="s">
        <v>64</v>
      </c>
      <c r="K368" s="458">
        <v>8.9213028211647914E-3</v>
      </c>
      <c r="L368" s="458">
        <v>1.0987371288406919E-2</v>
      </c>
    </row>
    <row r="369" spans="2:12" ht="24" customHeight="1" x14ac:dyDescent="0.3">
      <c r="B369" s="463" t="s">
        <v>2192</v>
      </c>
      <c r="C369" s="452" t="s">
        <v>769</v>
      </c>
      <c r="D369" s="453" t="s">
        <v>2193</v>
      </c>
      <c r="E369" s="452" t="s">
        <v>782</v>
      </c>
      <c r="F369" s="452" t="s">
        <v>2189</v>
      </c>
      <c r="G369" s="459" t="s">
        <v>2194</v>
      </c>
      <c r="H369" s="471" t="s">
        <v>931</v>
      </c>
      <c r="I369" s="452" t="s">
        <v>64</v>
      </c>
      <c r="J369" s="452" t="s">
        <v>64</v>
      </c>
      <c r="K369" s="458">
        <v>0</v>
      </c>
      <c r="L369" s="458">
        <v>1.0783975306903268E-2</v>
      </c>
    </row>
    <row r="370" spans="2:12" ht="24" customHeight="1" x14ac:dyDescent="0.3">
      <c r="B370" s="486" t="s">
        <v>2195</v>
      </c>
      <c r="C370" s="452" t="s">
        <v>769</v>
      </c>
      <c r="D370" s="453" t="s">
        <v>2196</v>
      </c>
      <c r="E370" s="452" t="s">
        <v>782</v>
      </c>
      <c r="F370" s="452" t="s">
        <v>2056</v>
      </c>
      <c r="G370" s="459" t="s">
        <v>2197</v>
      </c>
      <c r="H370" s="459" t="s">
        <v>2198</v>
      </c>
      <c r="I370" s="452" t="s">
        <v>64</v>
      </c>
      <c r="J370" s="452" t="s">
        <v>64</v>
      </c>
      <c r="K370" s="458">
        <v>0</v>
      </c>
      <c r="L370" s="458">
        <v>1.0729833814520104E-2</v>
      </c>
    </row>
    <row r="371" spans="2:12" ht="24" customHeight="1" x14ac:dyDescent="0.3">
      <c r="B371" s="463" t="s">
        <v>2199</v>
      </c>
      <c r="C371" s="452" t="s">
        <v>769</v>
      </c>
      <c r="D371" s="453" t="s">
        <v>2200</v>
      </c>
      <c r="E371" s="452" t="s">
        <v>1718</v>
      </c>
      <c r="F371" s="452" t="s">
        <v>1939</v>
      </c>
      <c r="G371" s="459" t="s">
        <v>2201</v>
      </c>
      <c r="H371" s="459" t="s">
        <v>2202</v>
      </c>
      <c r="I371" s="452" t="s">
        <v>64</v>
      </c>
      <c r="J371" s="452" t="s">
        <v>64</v>
      </c>
      <c r="K371" s="458">
        <v>8.4066535940864502E-3</v>
      </c>
      <c r="L371" s="458">
        <v>1.0539997840527662E-2</v>
      </c>
    </row>
    <row r="372" spans="2:12" ht="24" customHeight="1" x14ac:dyDescent="0.3">
      <c r="B372" s="463" t="s">
        <v>2203</v>
      </c>
      <c r="C372" s="452" t="s">
        <v>769</v>
      </c>
      <c r="D372" s="453" t="s">
        <v>2204</v>
      </c>
      <c r="E372" s="452" t="s">
        <v>782</v>
      </c>
      <c r="F372" s="452" t="s">
        <v>1166</v>
      </c>
      <c r="G372" s="459" t="s">
        <v>2205</v>
      </c>
      <c r="H372" s="472" t="s">
        <v>931</v>
      </c>
      <c r="I372" s="452" t="s">
        <v>64</v>
      </c>
      <c r="J372" s="452" t="s">
        <v>64</v>
      </c>
      <c r="K372" s="458">
        <v>6.600406828913912E-3</v>
      </c>
      <c r="L372" s="458">
        <v>1.0437220852991574E-2</v>
      </c>
    </row>
    <row r="373" spans="2:12" ht="24" customHeight="1" x14ac:dyDescent="0.3">
      <c r="B373" s="463" t="s">
        <v>2206</v>
      </c>
      <c r="C373" s="452" t="s">
        <v>769</v>
      </c>
      <c r="D373" s="453" t="s">
        <v>2207</v>
      </c>
      <c r="E373" s="452" t="s">
        <v>782</v>
      </c>
      <c r="F373" s="452" t="s">
        <v>1520</v>
      </c>
      <c r="G373" s="459" t="s">
        <v>2208</v>
      </c>
      <c r="H373" s="459" t="s">
        <v>2209</v>
      </c>
      <c r="I373" s="452" t="s">
        <v>64</v>
      </c>
      <c r="J373" s="452" t="s">
        <v>64</v>
      </c>
      <c r="K373" s="458">
        <v>1.716462867175203E-2</v>
      </c>
      <c r="L373" s="458">
        <v>1.0400502312043753E-2</v>
      </c>
    </row>
    <row r="374" spans="2:12" ht="24" customHeight="1" x14ac:dyDescent="0.3">
      <c r="B374" s="463" t="s">
        <v>2210</v>
      </c>
      <c r="C374" s="452" t="s">
        <v>769</v>
      </c>
      <c r="D374" s="453" t="s">
        <v>2211</v>
      </c>
      <c r="E374" s="452" t="s">
        <v>1453</v>
      </c>
      <c r="F374" s="452" t="s">
        <v>1984</v>
      </c>
      <c r="G374" s="459" t="s">
        <v>2212</v>
      </c>
      <c r="H374" s="459" t="s">
        <v>2213</v>
      </c>
      <c r="I374" s="452" t="s">
        <v>64</v>
      </c>
      <c r="J374" s="452" t="s">
        <v>64</v>
      </c>
      <c r="K374" s="458">
        <v>1.0497638939338904E-2</v>
      </c>
      <c r="L374" s="458">
        <v>1.0166396732624464E-2</v>
      </c>
    </row>
    <row r="375" spans="2:12" ht="24" customHeight="1" x14ac:dyDescent="0.3">
      <c r="B375" s="462" t="s">
        <v>2214</v>
      </c>
      <c r="C375" s="452" t="s">
        <v>769</v>
      </c>
      <c r="D375" s="453" t="s">
        <v>2215</v>
      </c>
      <c r="E375" s="452" t="s">
        <v>782</v>
      </c>
      <c r="F375" s="452" t="s">
        <v>884</v>
      </c>
      <c r="G375" s="459" t="s">
        <v>2216</v>
      </c>
      <c r="H375" s="459" t="s">
        <v>2217</v>
      </c>
      <c r="I375" s="452" t="s">
        <v>64</v>
      </c>
      <c r="J375" s="452" t="s">
        <v>64</v>
      </c>
      <c r="K375" s="458" t="e">
        <v>#VALUE!</v>
      </c>
      <c r="L375" s="458">
        <v>1.0094379761988596E-2</v>
      </c>
    </row>
    <row r="376" spans="2:12" ht="24" customHeight="1" x14ac:dyDescent="0.3">
      <c r="B376" s="463" t="s">
        <v>2218</v>
      </c>
      <c r="C376" s="452" t="s">
        <v>769</v>
      </c>
      <c r="D376" s="453" t="s">
        <v>2219</v>
      </c>
      <c r="E376" s="452" t="s">
        <v>782</v>
      </c>
      <c r="F376" s="452" t="s">
        <v>776</v>
      </c>
      <c r="G376" s="459" t="s">
        <v>2220</v>
      </c>
      <c r="H376" s="471" t="s">
        <v>931</v>
      </c>
      <c r="I376" s="452" t="s">
        <v>64</v>
      </c>
      <c r="J376" s="452" t="s">
        <v>64</v>
      </c>
      <c r="K376" s="458">
        <v>1.4024523550066595E-2</v>
      </c>
      <c r="L376" s="458">
        <v>9.7479473276529827E-3</v>
      </c>
    </row>
    <row r="377" spans="2:12" ht="24" customHeight="1" x14ac:dyDescent="0.3">
      <c r="B377" s="463" t="s">
        <v>2221</v>
      </c>
      <c r="C377" s="452" t="s">
        <v>769</v>
      </c>
      <c r="D377" s="453" t="s">
        <v>2222</v>
      </c>
      <c r="E377" s="452" t="s">
        <v>1718</v>
      </c>
      <c r="F377" s="452" t="s">
        <v>884</v>
      </c>
      <c r="G377" s="459" t="s">
        <v>2223</v>
      </c>
      <c r="H377" s="473" t="s">
        <v>2224</v>
      </c>
      <c r="I377" s="452" t="s">
        <v>64</v>
      </c>
      <c r="J377" s="452" t="s">
        <v>64</v>
      </c>
      <c r="K377" s="458">
        <v>5.0633511805303309E-3</v>
      </c>
      <c r="L377" s="458">
        <v>9.6429893669459886E-3</v>
      </c>
    </row>
    <row r="378" spans="2:12" ht="24" customHeight="1" x14ac:dyDescent="0.3">
      <c r="B378" s="463" t="s">
        <v>2225</v>
      </c>
      <c r="C378" s="452" t="s">
        <v>769</v>
      </c>
      <c r="D378" s="453" t="s">
        <v>2226</v>
      </c>
      <c r="E378" s="452" t="s">
        <v>1165</v>
      </c>
      <c r="F378" s="452" t="s">
        <v>884</v>
      </c>
      <c r="G378" s="459" t="s">
        <v>2227</v>
      </c>
      <c r="H378" s="459" t="s">
        <v>2228</v>
      </c>
      <c r="I378" s="452" t="s">
        <v>64</v>
      </c>
      <c r="J378" s="452" t="s">
        <v>64</v>
      </c>
      <c r="K378" s="458">
        <v>0.12660897396779272</v>
      </c>
      <c r="L378" s="458">
        <v>9.2549504260263354E-3</v>
      </c>
    </row>
    <row r="379" spans="2:12" ht="24" customHeight="1" x14ac:dyDescent="0.3">
      <c r="B379" s="486" t="s">
        <v>2229</v>
      </c>
      <c r="C379" s="452" t="s">
        <v>769</v>
      </c>
      <c r="D379" s="453" t="s">
        <v>2230</v>
      </c>
      <c r="E379" s="452" t="s">
        <v>782</v>
      </c>
      <c r="F379" s="452" t="s">
        <v>1674</v>
      </c>
      <c r="G379" s="459" t="s">
        <v>2231</v>
      </c>
      <c r="H379" s="459" t="s">
        <v>2232</v>
      </c>
      <c r="I379" s="452" t="s">
        <v>64</v>
      </c>
      <c r="J379" s="452" t="s">
        <v>64</v>
      </c>
      <c r="K379" s="458">
        <v>0</v>
      </c>
      <c r="L379" s="458">
        <v>9.0174840738915085E-3</v>
      </c>
    </row>
    <row r="380" spans="2:12" ht="24" customHeight="1" x14ac:dyDescent="0.3">
      <c r="B380" s="463" t="s">
        <v>2233</v>
      </c>
      <c r="C380" s="452" t="s">
        <v>769</v>
      </c>
      <c r="D380" s="453" t="s">
        <v>2234</v>
      </c>
      <c r="E380" s="452" t="s">
        <v>1236</v>
      </c>
      <c r="F380" s="452" t="s">
        <v>1549</v>
      </c>
      <c r="G380" s="459" t="s">
        <v>2235</v>
      </c>
      <c r="H380" s="459" t="s">
        <v>2236</v>
      </c>
      <c r="I380" s="452" t="s">
        <v>64</v>
      </c>
      <c r="J380" s="452" t="s">
        <v>64</v>
      </c>
      <c r="K380" s="458">
        <v>2.3111804262017196E-2</v>
      </c>
      <c r="L380" s="458">
        <v>8.8416402600755804E-3</v>
      </c>
    </row>
    <row r="381" spans="2:12" ht="24" customHeight="1" x14ac:dyDescent="0.3">
      <c r="B381" s="463" t="s">
        <v>2237</v>
      </c>
      <c r="C381" s="452" t="s">
        <v>769</v>
      </c>
      <c r="D381" s="453" t="s">
        <v>2238</v>
      </c>
      <c r="E381" s="452" t="s">
        <v>782</v>
      </c>
      <c r="F381" s="452" t="s">
        <v>1453</v>
      </c>
      <c r="G381" s="459" t="s">
        <v>2239</v>
      </c>
      <c r="H381" s="472" t="s">
        <v>931</v>
      </c>
      <c r="I381" s="452" t="s">
        <v>64</v>
      </c>
      <c r="J381" s="452" t="s">
        <v>64</v>
      </c>
      <c r="K381" s="458">
        <v>-3.7458394478750453E-4</v>
      </c>
      <c r="L381" s="458">
        <v>8.3460498556439684E-3</v>
      </c>
    </row>
    <row r="382" spans="2:12" ht="24" customHeight="1" x14ac:dyDescent="0.3">
      <c r="B382" s="463" t="s">
        <v>2240</v>
      </c>
      <c r="C382" s="452" t="s">
        <v>769</v>
      </c>
      <c r="D382" s="453" t="s">
        <v>2241</v>
      </c>
      <c r="E382" s="452" t="s">
        <v>782</v>
      </c>
      <c r="F382" s="452" t="s">
        <v>2242</v>
      </c>
      <c r="G382" s="459" t="s">
        <v>2243</v>
      </c>
      <c r="H382" s="473" t="s">
        <v>2244</v>
      </c>
      <c r="I382" s="452" t="s">
        <v>64</v>
      </c>
      <c r="J382" s="452" t="s">
        <v>64</v>
      </c>
      <c r="K382" s="458">
        <v>1.7153115558784359E-2</v>
      </c>
      <c r="L382" s="458">
        <v>8.306668544468699E-3</v>
      </c>
    </row>
    <row r="383" spans="2:12" ht="24" customHeight="1" x14ac:dyDescent="0.3">
      <c r="B383" s="463" t="s">
        <v>2245</v>
      </c>
      <c r="C383" s="452" t="s">
        <v>787</v>
      </c>
      <c r="D383" s="453" t="s">
        <v>2246</v>
      </c>
      <c r="E383" s="452" t="s">
        <v>1236</v>
      </c>
      <c r="F383" s="452" t="s">
        <v>2247</v>
      </c>
      <c r="G383" s="459" t="s">
        <v>2248</v>
      </c>
      <c r="H383" s="473" t="s">
        <v>2249</v>
      </c>
      <c r="I383" s="452" t="s">
        <v>64</v>
      </c>
      <c r="J383" s="452" t="s">
        <v>64</v>
      </c>
      <c r="K383" s="458">
        <v>6.7221921370625978E-2</v>
      </c>
      <c r="L383" s="458">
        <v>8.2505926812665772E-3</v>
      </c>
    </row>
    <row r="384" spans="2:12" ht="24" customHeight="1" x14ac:dyDescent="0.3">
      <c r="B384" s="486" t="s">
        <v>2250</v>
      </c>
      <c r="C384" s="452" t="s">
        <v>769</v>
      </c>
      <c r="D384" s="453" t="s">
        <v>2251</v>
      </c>
      <c r="E384" s="452" t="s">
        <v>782</v>
      </c>
      <c r="F384" s="452" t="s">
        <v>884</v>
      </c>
      <c r="G384" s="459" t="s">
        <v>2252</v>
      </c>
      <c r="H384" s="473" t="s">
        <v>2253</v>
      </c>
      <c r="I384" s="452" t="s">
        <v>64</v>
      </c>
      <c r="J384" s="452" t="s">
        <v>64</v>
      </c>
      <c r="K384" s="458">
        <v>0</v>
      </c>
      <c r="L384" s="458">
        <v>7.8878764406262476E-3</v>
      </c>
    </row>
    <row r="385" spans="2:12" ht="24" customHeight="1" x14ac:dyDescent="0.3">
      <c r="B385" s="463" t="s">
        <v>2254</v>
      </c>
      <c r="C385" s="452" t="s">
        <v>787</v>
      </c>
      <c r="D385" s="453" t="s">
        <v>2255</v>
      </c>
      <c r="E385" s="452" t="s">
        <v>1165</v>
      </c>
      <c r="F385" s="452" t="s">
        <v>2256</v>
      </c>
      <c r="G385" s="459" t="s">
        <v>2257</v>
      </c>
      <c r="H385" s="459" t="s">
        <v>2258</v>
      </c>
      <c r="I385" s="452" t="s">
        <v>64</v>
      </c>
      <c r="J385" s="452" t="s">
        <v>64</v>
      </c>
      <c r="K385" s="458">
        <v>9.8249570165879641E-3</v>
      </c>
      <c r="L385" s="458">
        <v>7.6569701664202048E-3</v>
      </c>
    </row>
    <row r="386" spans="2:12" ht="24" customHeight="1" x14ac:dyDescent="0.3">
      <c r="B386" s="463" t="s">
        <v>2259</v>
      </c>
      <c r="C386" s="452" t="s">
        <v>769</v>
      </c>
      <c r="D386" s="453" t="s">
        <v>2260</v>
      </c>
      <c r="E386" s="452" t="s">
        <v>2261</v>
      </c>
      <c r="F386" s="452" t="s">
        <v>1549</v>
      </c>
      <c r="G386" s="459" t="s">
        <v>2262</v>
      </c>
      <c r="H386" s="459" t="s">
        <v>2263</v>
      </c>
      <c r="I386" s="452" t="s">
        <v>64</v>
      </c>
      <c r="J386" s="452" t="s">
        <v>64</v>
      </c>
      <c r="K386" s="458">
        <v>9.0125356580699834E-4</v>
      </c>
      <c r="L386" s="458">
        <v>7.5175480599957746E-3</v>
      </c>
    </row>
    <row r="387" spans="2:12" ht="24" customHeight="1" x14ac:dyDescent="0.3">
      <c r="B387" s="463" t="s">
        <v>2264</v>
      </c>
      <c r="C387" s="452" t="s">
        <v>769</v>
      </c>
      <c r="D387" s="453" t="s">
        <v>2265</v>
      </c>
      <c r="E387" s="452" t="s">
        <v>1214</v>
      </c>
      <c r="F387" s="452" t="s">
        <v>848</v>
      </c>
      <c r="G387" s="459" t="s">
        <v>2266</v>
      </c>
      <c r="H387" s="473" t="s">
        <v>2267</v>
      </c>
      <c r="I387" s="452" t="s">
        <v>64</v>
      </c>
      <c r="J387" s="452" t="s">
        <v>64</v>
      </c>
      <c r="K387" s="458">
        <v>4.2144100423780133E-2</v>
      </c>
      <c r="L387" s="458">
        <v>7.4679553083116211E-3</v>
      </c>
    </row>
    <row r="388" spans="2:12" ht="24" customHeight="1" x14ac:dyDescent="0.3">
      <c r="B388" s="463" t="s">
        <v>2268</v>
      </c>
      <c r="C388" s="452" t="s">
        <v>769</v>
      </c>
      <c r="D388" s="453" t="s">
        <v>2269</v>
      </c>
      <c r="E388" s="452" t="s">
        <v>782</v>
      </c>
      <c r="F388" s="452" t="s">
        <v>1170</v>
      </c>
      <c r="G388" s="459" t="s">
        <v>2270</v>
      </c>
      <c r="H388" s="473" t="s">
        <v>2271</v>
      </c>
      <c r="I388" s="452" t="s">
        <v>64</v>
      </c>
      <c r="J388" s="452" t="s">
        <v>64</v>
      </c>
      <c r="K388" s="458">
        <v>3.2787504540501273E-3</v>
      </c>
      <c r="L388" s="458">
        <v>7.3242494660000464E-3</v>
      </c>
    </row>
    <row r="389" spans="2:12" ht="24" customHeight="1" x14ac:dyDescent="0.3">
      <c r="B389" s="463" t="s">
        <v>2272</v>
      </c>
      <c r="C389" s="452" t="s">
        <v>769</v>
      </c>
      <c r="D389" s="453" t="s">
        <v>2273</v>
      </c>
      <c r="E389" s="452" t="s">
        <v>782</v>
      </c>
      <c r="F389" s="452" t="s">
        <v>1170</v>
      </c>
      <c r="G389" s="459" t="s">
        <v>2274</v>
      </c>
      <c r="H389" s="459" t="s">
        <v>2275</v>
      </c>
      <c r="I389" s="452" t="s">
        <v>64</v>
      </c>
      <c r="J389" s="452" t="s">
        <v>64</v>
      </c>
      <c r="K389" s="458">
        <v>0</v>
      </c>
      <c r="L389" s="458">
        <v>7.2922000563340585E-3</v>
      </c>
    </row>
    <row r="390" spans="2:12" ht="24" customHeight="1" x14ac:dyDescent="0.3">
      <c r="B390" s="486" t="s">
        <v>2276</v>
      </c>
      <c r="C390" s="452" t="s">
        <v>776</v>
      </c>
      <c r="D390" s="453" t="s">
        <v>2277</v>
      </c>
      <c r="E390" s="452" t="s">
        <v>771</v>
      </c>
      <c r="F390" s="452" t="s">
        <v>275</v>
      </c>
      <c r="G390" s="459" t="s">
        <v>2278</v>
      </c>
      <c r="H390" s="472" t="s">
        <v>931</v>
      </c>
      <c r="I390" s="452" t="s">
        <v>64</v>
      </c>
      <c r="J390" s="452" t="s">
        <v>64</v>
      </c>
      <c r="K390" s="458">
        <v>0</v>
      </c>
      <c r="L390" s="458">
        <v>7.2178485083210101E-3</v>
      </c>
    </row>
    <row r="391" spans="2:12" ht="24" customHeight="1" x14ac:dyDescent="0.3">
      <c r="B391" s="463" t="s">
        <v>2279</v>
      </c>
      <c r="C391" s="452" t="s">
        <v>769</v>
      </c>
      <c r="D391" s="453" t="s">
        <v>2280</v>
      </c>
      <c r="E391" s="452" t="s">
        <v>1165</v>
      </c>
      <c r="F391" s="452" t="s">
        <v>884</v>
      </c>
      <c r="G391" s="459" t="s">
        <v>2281</v>
      </c>
      <c r="H391" s="473" t="s">
        <v>2282</v>
      </c>
      <c r="I391" s="452" t="s">
        <v>64</v>
      </c>
      <c r="J391" s="452" t="s">
        <v>64</v>
      </c>
      <c r="K391" s="458">
        <v>3.295629328005812E-2</v>
      </c>
      <c r="L391" s="458">
        <v>7.0772591836255651E-3</v>
      </c>
    </row>
    <row r="392" spans="2:12" ht="24" customHeight="1" x14ac:dyDescent="0.3">
      <c r="B392" s="462" t="s">
        <v>2283</v>
      </c>
      <c r="C392" s="452" t="s">
        <v>769</v>
      </c>
      <c r="D392" s="453" t="s">
        <v>2284</v>
      </c>
      <c r="E392" s="452" t="s">
        <v>782</v>
      </c>
      <c r="F392" s="452" t="s">
        <v>1170</v>
      </c>
      <c r="G392" s="459" t="s">
        <v>2285</v>
      </c>
      <c r="H392" s="473" t="s">
        <v>2286</v>
      </c>
      <c r="I392" s="452" t="s">
        <v>64</v>
      </c>
      <c r="J392" s="452" t="s">
        <v>64</v>
      </c>
      <c r="K392" s="458">
        <v>0</v>
      </c>
      <c r="L392" s="458">
        <v>6.9264535361359533E-3</v>
      </c>
    </row>
    <row r="393" spans="2:12" ht="24" customHeight="1" x14ac:dyDescent="0.3">
      <c r="B393" s="486" t="s">
        <v>2287</v>
      </c>
      <c r="C393" s="452" t="s">
        <v>769</v>
      </c>
      <c r="D393" s="453" t="s">
        <v>2288</v>
      </c>
      <c r="E393" s="452" t="s">
        <v>782</v>
      </c>
      <c r="F393" s="452"/>
      <c r="G393" s="459" t="s">
        <v>2289</v>
      </c>
      <c r="H393" s="459" t="s">
        <v>2290</v>
      </c>
      <c r="I393" s="452" t="s">
        <v>64</v>
      </c>
      <c r="J393" s="452" t="s">
        <v>64</v>
      </c>
      <c r="K393" s="458">
        <v>0</v>
      </c>
      <c r="L393" s="458">
        <v>6.85888552449358E-3</v>
      </c>
    </row>
    <row r="394" spans="2:12" ht="24" customHeight="1" x14ac:dyDescent="0.3">
      <c r="B394" s="462" t="s">
        <v>2291</v>
      </c>
      <c r="C394" s="452" t="s">
        <v>769</v>
      </c>
      <c r="D394" s="453" t="s">
        <v>2292</v>
      </c>
      <c r="E394" s="452" t="s">
        <v>782</v>
      </c>
      <c r="F394" s="452" t="s">
        <v>884</v>
      </c>
      <c r="G394" s="459" t="s">
        <v>2293</v>
      </c>
      <c r="H394" s="473" t="s">
        <v>2294</v>
      </c>
      <c r="I394" s="452" t="s">
        <v>64</v>
      </c>
      <c r="J394" s="452" t="s">
        <v>64</v>
      </c>
      <c r="K394" s="458">
        <v>0</v>
      </c>
      <c r="L394" s="458">
        <v>6.6747610496913357E-3</v>
      </c>
    </row>
    <row r="395" spans="2:12" ht="24" customHeight="1" x14ac:dyDescent="0.3">
      <c r="B395" s="463" t="s">
        <v>2295</v>
      </c>
      <c r="C395" s="452" t="s">
        <v>769</v>
      </c>
      <c r="D395" s="453" t="s">
        <v>2296</v>
      </c>
      <c r="E395" s="452" t="s">
        <v>782</v>
      </c>
      <c r="F395" s="452" t="s">
        <v>2297</v>
      </c>
      <c r="G395" s="459" t="s">
        <v>2298</v>
      </c>
      <c r="H395" s="471" t="s">
        <v>931</v>
      </c>
      <c r="I395" s="452" t="s">
        <v>64</v>
      </c>
      <c r="J395" s="452" t="s">
        <v>64</v>
      </c>
      <c r="K395" s="458">
        <v>-5.2910011199903142</v>
      </c>
      <c r="L395" s="458">
        <v>6.614119029176347E-3</v>
      </c>
    </row>
    <row r="396" spans="2:12" ht="24" customHeight="1" x14ac:dyDescent="0.3">
      <c r="B396" s="463" t="s">
        <v>2299</v>
      </c>
      <c r="C396" s="452" t="s">
        <v>769</v>
      </c>
      <c r="D396" s="453" t="s">
        <v>2300</v>
      </c>
      <c r="E396" s="452" t="s">
        <v>782</v>
      </c>
      <c r="F396" s="452" t="s">
        <v>2297</v>
      </c>
      <c r="G396" s="459" t="s">
        <v>2301</v>
      </c>
      <c r="H396" s="473" t="s">
        <v>2302</v>
      </c>
      <c r="I396" s="452" t="s">
        <v>64</v>
      </c>
      <c r="J396" s="452" t="s">
        <v>64</v>
      </c>
      <c r="K396" s="458">
        <v>8.7309739677927109E-4</v>
      </c>
      <c r="L396" s="458">
        <v>6.4929941553411724E-3</v>
      </c>
    </row>
    <row r="397" spans="2:12" ht="24" customHeight="1" x14ac:dyDescent="0.3">
      <c r="B397" s="463" t="s">
        <v>2303</v>
      </c>
      <c r="C397" s="452" t="s">
        <v>769</v>
      </c>
      <c r="D397" s="453" t="s">
        <v>2304</v>
      </c>
      <c r="E397" s="452" t="s">
        <v>1592</v>
      </c>
      <c r="F397" s="452" t="s">
        <v>820</v>
      </c>
      <c r="G397" s="459" t="s">
        <v>2305</v>
      </c>
      <c r="H397" s="473" t="s">
        <v>2306</v>
      </c>
      <c r="I397" s="452" t="s">
        <v>64</v>
      </c>
      <c r="J397" s="452" t="s">
        <v>64</v>
      </c>
      <c r="K397" s="458">
        <v>7.6300440004843199E-3</v>
      </c>
      <c r="L397" s="458">
        <v>6.4689974884397814E-3</v>
      </c>
    </row>
    <row r="398" spans="2:12" ht="24" customHeight="1" x14ac:dyDescent="0.3">
      <c r="B398" s="486" t="s">
        <v>2307</v>
      </c>
      <c r="C398" s="452" t="s">
        <v>769</v>
      </c>
      <c r="D398" s="453" t="s">
        <v>2308</v>
      </c>
      <c r="E398" s="452" t="s">
        <v>782</v>
      </c>
      <c r="F398" s="452" t="s">
        <v>2247</v>
      </c>
      <c r="G398" s="459" t="s">
        <v>2309</v>
      </c>
      <c r="H398" s="472" t="s">
        <v>931</v>
      </c>
      <c r="I398" s="452" t="s">
        <v>64</v>
      </c>
      <c r="J398" s="452" t="s">
        <v>64</v>
      </c>
      <c r="K398" s="458">
        <v>0</v>
      </c>
      <c r="L398" s="458">
        <v>6.1552177076731685E-3</v>
      </c>
    </row>
    <row r="399" spans="2:12" ht="24" customHeight="1" x14ac:dyDescent="0.3">
      <c r="B399" s="463" t="s">
        <v>2310</v>
      </c>
      <c r="C399" s="452" t="s">
        <v>769</v>
      </c>
      <c r="D399" s="453" t="s">
        <v>2311</v>
      </c>
      <c r="E399" s="452" t="s">
        <v>1165</v>
      </c>
      <c r="F399" s="452" t="s">
        <v>771</v>
      </c>
      <c r="G399" s="459" t="s">
        <v>2312</v>
      </c>
      <c r="H399" s="459" t="s">
        <v>2313</v>
      </c>
      <c r="I399" s="452" t="s">
        <v>64</v>
      </c>
      <c r="J399" s="452" t="s">
        <v>64</v>
      </c>
      <c r="K399" s="458">
        <v>1.5356946192032936E-2</v>
      </c>
      <c r="L399" s="458">
        <v>6.0349106870408176E-3</v>
      </c>
    </row>
    <row r="400" spans="2:12" ht="24" customHeight="1" x14ac:dyDescent="0.3">
      <c r="B400" s="463" t="s">
        <v>2314</v>
      </c>
      <c r="C400" s="452" t="s">
        <v>769</v>
      </c>
      <c r="D400" s="453" t="s">
        <v>2315</v>
      </c>
      <c r="E400" s="452" t="s">
        <v>1214</v>
      </c>
      <c r="F400" s="452" t="s">
        <v>848</v>
      </c>
      <c r="G400" s="459" t="s">
        <v>2316</v>
      </c>
      <c r="H400" s="473" t="s">
        <v>2317</v>
      </c>
      <c r="I400" s="452" t="s">
        <v>64</v>
      </c>
      <c r="J400" s="452" t="s">
        <v>64</v>
      </c>
      <c r="K400" s="458">
        <v>6.1529377561956649E-3</v>
      </c>
      <c r="L400" s="458">
        <v>5.8711495434593799E-3</v>
      </c>
    </row>
    <row r="401" spans="2:12" ht="24" customHeight="1" x14ac:dyDescent="0.3">
      <c r="B401" s="463" t="s">
        <v>2318</v>
      </c>
      <c r="C401" s="452" t="s">
        <v>769</v>
      </c>
      <c r="D401" s="453" t="s">
        <v>2319</v>
      </c>
      <c r="E401" s="452" t="s">
        <v>782</v>
      </c>
      <c r="F401" s="452" t="s">
        <v>2320</v>
      </c>
      <c r="G401" s="459" t="s">
        <v>2321</v>
      </c>
      <c r="H401" s="459" t="s">
        <v>2322</v>
      </c>
      <c r="I401" s="452" t="s">
        <v>64</v>
      </c>
      <c r="J401" s="452" t="s">
        <v>64</v>
      </c>
      <c r="K401" s="458">
        <v>2.5528343382976147E-3</v>
      </c>
      <c r="L401" s="458">
        <v>5.7114053000962379E-3</v>
      </c>
    </row>
    <row r="402" spans="2:12" ht="24" customHeight="1" x14ac:dyDescent="0.3">
      <c r="B402" s="463" t="s">
        <v>2323</v>
      </c>
      <c r="C402" s="452" t="s">
        <v>769</v>
      </c>
      <c r="D402" s="453" t="s">
        <v>2324</v>
      </c>
      <c r="E402" s="452" t="s">
        <v>771</v>
      </c>
      <c r="F402" s="452" t="s">
        <v>771</v>
      </c>
      <c r="G402" s="459" t="s">
        <v>2325</v>
      </c>
      <c r="H402" s="473" t="s">
        <v>2326</v>
      </c>
      <c r="I402" s="452" t="s">
        <v>64</v>
      </c>
      <c r="J402" s="452" t="s">
        <v>64</v>
      </c>
      <c r="K402" s="458">
        <v>0</v>
      </c>
      <c r="L402" s="458">
        <v>5.6039011337229768E-3</v>
      </c>
    </row>
    <row r="403" spans="2:12" ht="24" customHeight="1" x14ac:dyDescent="0.3">
      <c r="B403" s="462" t="s">
        <v>2327</v>
      </c>
      <c r="C403" s="452" t="s">
        <v>769</v>
      </c>
      <c r="D403" s="453" t="s">
        <v>2328</v>
      </c>
      <c r="E403" s="452" t="s">
        <v>2329</v>
      </c>
      <c r="F403" s="452" t="s">
        <v>2329</v>
      </c>
      <c r="G403" s="459" t="s">
        <v>2330</v>
      </c>
      <c r="H403" s="471" t="s">
        <v>931</v>
      </c>
      <c r="I403" s="452" t="s">
        <v>64</v>
      </c>
      <c r="J403" s="452" t="s">
        <v>64</v>
      </c>
      <c r="K403" s="458">
        <v>0</v>
      </c>
      <c r="L403" s="458">
        <v>5.5851137243856062E-3</v>
      </c>
    </row>
    <row r="404" spans="2:12" ht="24" customHeight="1" x14ac:dyDescent="0.3">
      <c r="B404" s="486" t="s">
        <v>2331</v>
      </c>
      <c r="C404" s="452" t="s">
        <v>769</v>
      </c>
      <c r="D404" s="453" t="s">
        <v>2332</v>
      </c>
      <c r="E404" s="452" t="s">
        <v>782</v>
      </c>
      <c r="F404" s="452" t="s">
        <v>2320</v>
      </c>
      <c r="G404" s="459" t="s">
        <v>2333</v>
      </c>
      <c r="H404" s="472" t="s">
        <v>931</v>
      </c>
      <c r="I404" s="452" t="s">
        <v>64</v>
      </c>
      <c r="J404" s="452" t="s">
        <v>64</v>
      </c>
      <c r="K404" s="458">
        <v>0</v>
      </c>
      <c r="L404" s="458">
        <v>5.5745440461939305E-3</v>
      </c>
    </row>
    <row r="405" spans="2:12" ht="24" customHeight="1" x14ac:dyDescent="0.3">
      <c r="B405" s="463" t="s">
        <v>2334</v>
      </c>
      <c r="C405" s="452" t="s">
        <v>769</v>
      </c>
      <c r="D405" s="453" t="s">
        <v>2335</v>
      </c>
      <c r="E405" s="452" t="s">
        <v>2336</v>
      </c>
      <c r="F405" s="452" t="s">
        <v>888</v>
      </c>
      <c r="G405" s="459" t="s">
        <v>2337</v>
      </c>
      <c r="H405" s="473" t="s">
        <v>2338</v>
      </c>
      <c r="I405" s="452" t="s">
        <v>64</v>
      </c>
      <c r="J405" s="452" t="s">
        <v>64</v>
      </c>
      <c r="K405" s="458">
        <v>1.4807313234047705E-3</v>
      </c>
      <c r="L405" s="458">
        <v>5.2144731591671949E-3</v>
      </c>
    </row>
    <row r="406" spans="2:12" ht="24" customHeight="1" x14ac:dyDescent="0.3">
      <c r="B406" s="462" t="s">
        <v>2339</v>
      </c>
      <c r="C406" s="452" t="s">
        <v>769</v>
      </c>
      <c r="D406" s="453" t="s">
        <v>2340</v>
      </c>
      <c r="E406" s="452" t="s">
        <v>782</v>
      </c>
      <c r="F406" s="452" t="s">
        <v>2341</v>
      </c>
      <c r="G406" s="459" t="s">
        <v>2342</v>
      </c>
      <c r="H406" s="459" t="s">
        <v>2343</v>
      </c>
      <c r="I406" s="452" t="s">
        <v>64</v>
      </c>
      <c r="J406" s="452" t="s">
        <v>64</v>
      </c>
      <c r="K406" s="458">
        <v>0</v>
      </c>
      <c r="L406" s="458">
        <v>5.1789686172335272E-3</v>
      </c>
    </row>
    <row r="407" spans="2:12" ht="24" customHeight="1" x14ac:dyDescent="0.3">
      <c r="B407" s="462" t="s">
        <v>2344</v>
      </c>
      <c r="C407" s="452" t="s">
        <v>769</v>
      </c>
      <c r="D407" s="453" t="s">
        <v>2345</v>
      </c>
      <c r="E407" s="452" t="s">
        <v>782</v>
      </c>
      <c r="F407" s="452" t="s">
        <v>2346</v>
      </c>
      <c r="G407" s="459" t="s">
        <v>2347</v>
      </c>
      <c r="H407" s="459" t="s">
        <v>2348</v>
      </c>
      <c r="I407" s="452" t="s">
        <v>64</v>
      </c>
      <c r="J407" s="452" t="s">
        <v>64</v>
      </c>
      <c r="K407" s="458">
        <v>0</v>
      </c>
      <c r="L407" s="458">
        <v>5.1598316081027159E-3</v>
      </c>
    </row>
    <row r="408" spans="2:12" ht="24" customHeight="1" x14ac:dyDescent="0.3">
      <c r="B408" s="462" t="s">
        <v>2349</v>
      </c>
      <c r="C408" s="452" t="s">
        <v>769</v>
      </c>
      <c r="D408" s="453" t="s">
        <v>2350</v>
      </c>
      <c r="E408" s="452" t="s">
        <v>782</v>
      </c>
      <c r="F408" s="452" t="s">
        <v>2351</v>
      </c>
      <c r="G408" s="459" t="s">
        <v>2352</v>
      </c>
      <c r="H408" s="473" t="s">
        <v>2353</v>
      </c>
      <c r="I408" s="452" t="s">
        <v>64</v>
      </c>
      <c r="J408" s="452" t="s">
        <v>64</v>
      </c>
      <c r="K408" s="458">
        <v>0</v>
      </c>
      <c r="L408" s="458">
        <v>5.0111399666690135E-3</v>
      </c>
    </row>
    <row r="409" spans="2:12" ht="24" customHeight="1" x14ac:dyDescent="0.3">
      <c r="B409" s="463" t="s">
        <v>2354</v>
      </c>
      <c r="C409" s="452" t="s">
        <v>769</v>
      </c>
      <c r="D409" s="453" t="s">
        <v>2355</v>
      </c>
      <c r="E409" s="452" t="s">
        <v>1165</v>
      </c>
      <c r="F409" s="452" t="s">
        <v>275</v>
      </c>
      <c r="G409" s="459" t="s">
        <v>2356</v>
      </c>
      <c r="H409" s="471" t="s">
        <v>931</v>
      </c>
      <c r="I409" s="452" t="s">
        <v>64</v>
      </c>
      <c r="J409" s="452" t="s">
        <v>64</v>
      </c>
      <c r="K409" s="458">
        <v>2.7141300399564109E-3</v>
      </c>
      <c r="L409" s="458">
        <v>4.894490998286506E-3</v>
      </c>
    </row>
    <row r="410" spans="2:12" ht="24" customHeight="1" x14ac:dyDescent="0.3">
      <c r="B410" s="463" t="s">
        <v>2357</v>
      </c>
      <c r="C410" s="452" t="s">
        <v>769</v>
      </c>
      <c r="D410" s="453" t="s">
        <v>2358</v>
      </c>
      <c r="E410" s="452" t="s">
        <v>1165</v>
      </c>
      <c r="F410" s="452" t="s">
        <v>2359</v>
      </c>
      <c r="G410" s="459" t="s">
        <v>2360</v>
      </c>
      <c r="H410" s="471" t="s">
        <v>931</v>
      </c>
      <c r="I410" s="452" t="s">
        <v>64</v>
      </c>
      <c r="J410" s="452" t="s">
        <v>64</v>
      </c>
      <c r="K410" s="458">
        <v>-5.7417605036929414E-5</v>
      </c>
      <c r="L410" s="458">
        <v>4.6435180621083021E-3</v>
      </c>
    </row>
    <row r="411" spans="2:12" ht="24" customHeight="1" x14ac:dyDescent="0.3">
      <c r="B411" s="463" t="s">
        <v>2361</v>
      </c>
      <c r="C411" s="452" t="s">
        <v>769</v>
      </c>
      <c r="D411" s="453" t="s">
        <v>2362</v>
      </c>
      <c r="E411" s="452" t="s">
        <v>1165</v>
      </c>
      <c r="F411" s="452" t="s">
        <v>1166</v>
      </c>
      <c r="G411" s="459" t="s">
        <v>2363</v>
      </c>
      <c r="H411" s="472" t="s">
        <v>931</v>
      </c>
      <c r="I411" s="452" t="s">
        <v>64</v>
      </c>
      <c r="J411" s="452" t="s">
        <v>64</v>
      </c>
      <c r="K411" s="458">
        <v>2.3234241433587599E-3</v>
      </c>
      <c r="L411" s="458">
        <v>4.592362040231909E-3</v>
      </c>
    </row>
    <row r="412" spans="2:12" ht="24" customHeight="1" x14ac:dyDescent="0.3">
      <c r="B412" s="463" t="s">
        <v>2364</v>
      </c>
      <c r="C412" s="452" t="s">
        <v>769</v>
      </c>
      <c r="D412" s="453" t="s">
        <v>2365</v>
      </c>
      <c r="E412" s="452" t="s">
        <v>1165</v>
      </c>
      <c r="F412" s="452" t="s">
        <v>1795</v>
      </c>
      <c r="G412" s="459" t="s">
        <v>2366</v>
      </c>
      <c r="H412" s="459" t="s">
        <v>2367</v>
      </c>
      <c r="I412" s="452" t="s">
        <v>64</v>
      </c>
      <c r="J412" s="452" t="s">
        <v>64</v>
      </c>
      <c r="K412" s="458">
        <v>7.305439874972757E-3</v>
      </c>
      <c r="L412" s="458">
        <v>4.5625021242635495E-3</v>
      </c>
    </row>
    <row r="413" spans="2:12" ht="24" customHeight="1" x14ac:dyDescent="0.3">
      <c r="B413" s="462" t="s">
        <v>2368</v>
      </c>
      <c r="C413" s="452" t="s">
        <v>769</v>
      </c>
      <c r="D413" s="453" t="s">
        <v>2369</v>
      </c>
      <c r="E413" s="452" t="s">
        <v>782</v>
      </c>
      <c r="F413" s="452" t="s">
        <v>2297</v>
      </c>
      <c r="G413" s="459" t="s">
        <v>2370</v>
      </c>
      <c r="H413" s="459" t="s">
        <v>2371</v>
      </c>
      <c r="I413" s="452" t="s">
        <v>64</v>
      </c>
      <c r="J413" s="452" t="s">
        <v>64</v>
      </c>
      <c r="K413" s="458">
        <v>0</v>
      </c>
      <c r="L413" s="458">
        <v>4.4977108419594859E-3</v>
      </c>
    </row>
    <row r="414" spans="2:12" ht="24" customHeight="1" x14ac:dyDescent="0.3">
      <c r="B414" s="462" t="s">
        <v>2372</v>
      </c>
      <c r="C414" s="452" t="s">
        <v>769</v>
      </c>
      <c r="D414" s="453" t="s">
        <v>2373</v>
      </c>
      <c r="E414" s="452" t="s">
        <v>782</v>
      </c>
      <c r="F414" s="452" t="s">
        <v>1453</v>
      </c>
      <c r="G414" s="459" t="s">
        <v>2374</v>
      </c>
      <c r="H414" s="472" t="s">
        <v>931</v>
      </c>
      <c r="I414" s="452" t="s">
        <v>64</v>
      </c>
      <c r="J414" s="452" t="s">
        <v>64</v>
      </c>
      <c r="K414" s="458">
        <v>0</v>
      </c>
      <c r="L414" s="458">
        <v>4.4207802267445953E-3</v>
      </c>
    </row>
    <row r="415" spans="2:12" ht="24" customHeight="1" x14ac:dyDescent="0.3">
      <c r="B415" s="462" t="s">
        <v>2375</v>
      </c>
      <c r="C415" s="452" t="s">
        <v>769</v>
      </c>
      <c r="D415" s="453" t="s">
        <v>2376</v>
      </c>
      <c r="E415" s="452" t="s">
        <v>782</v>
      </c>
      <c r="F415" s="452" t="s">
        <v>2297</v>
      </c>
      <c r="G415" s="459" t="s">
        <v>2377</v>
      </c>
      <c r="H415" s="471" t="s">
        <v>931</v>
      </c>
      <c r="I415" s="452" t="s">
        <v>64</v>
      </c>
      <c r="J415" s="452" t="s">
        <v>64</v>
      </c>
      <c r="K415" s="458">
        <v>0</v>
      </c>
      <c r="L415" s="458">
        <v>4.3986550242940637E-3</v>
      </c>
    </row>
    <row r="416" spans="2:12" ht="24" customHeight="1" x14ac:dyDescent="0.3">
      <c r="B416" s="462" t="s">
        <v>2378</v>
      </c>
      <c r="C416" s="452" t="s">
        <v>769</v>
      </c>
      <c r="D416" s="453" t="s">
        <v>2379</v>
      </c>
      <c r="E416" s="452" t="s">
        <v>782</v>
      </c>
      <c r="F416" s="452" t="s">
        <v>884</v>
      </c>
      <c r="G416" s="459" t="s">
        <v>2380</v>
      </c>
      <c r="H416" s="459" t="s">
        <v>2381</v>
      </c>
      <c r="I416" s="452" t="s">
        <v>64</v>
      </c>
      <c r="J416" s="452" t="s">
        <v>64</v>
      </c>
      <c r="K416" s="458">
        <v>0</v>
      </c>
      <c r="L416" s="458">
        <v>4.3806928854775483E-3</v>
      </c>
    </row>
    <row r="417" spans="2:12" ht="24" customHeight="1" x14ac:dyDescent="0.3">
      <c r="B417" s="463" t="s">
        <v>2382</v>
      </c>
      <c r="C417" s="452" t="s">
        <v>769</v>
      </c>
      <c r="D417" s="453" t="s">
        <v>2383</v>
      </c>
      <c r="E417" s="452" t="s">
        <v>782</v>
      </c>
      <c r="F417" s="452" t="s">
        <v>2384</v>
      </c>
      <c r="G417" s="459" t="s">
        <v>2385</v>
      </c>
      <c r="H417" s="459" t="s">
        <v>2386</v>
      </c>
      <c r="I417" s="452" t="s">
        <v>64</v>
      </c>
      <c r="J417" s="452" t="s">
        <v>64</v>
      </c>
      <c r="K417" s="458">
        <v>0</v>
      </c>
      <c r="L417" s="458">
        <v>4.1890324155575897E-3</v>
      </c>
    </row>
    <row r="418" spans="2:12" ht="24" customHeight="1" x14ac:dyDescent="0.3">
      <c r="B418" s="463" t="s">
        <v>2387</v>
      </c>
      <c r="C418" s="452" t="s">
        <v>769</v>
      </c>
      <c r="D418" s="453" t="s">
        <v>2388</v>
      </c>
      <c r="E418" s="452" t="s">
        <v>2389</v>
      </c>
      <c r="F418" s="452" t="s">
        <v>2390</v>
      </c>
      <c r="G418" s="459" t="s">
        <v>2391</v>
      </c>
      <c r="H418" s="471" t="s">
        <v>931</v>
      </c>
      <c r="I418" s="452" t="s">
        <v>64</v>
      </c>
      <c r="J418" s="452" t="s">
        <v>64</v>
      </c>
      <c r="K418" s="458">
        <v>2.2762707349558058E-3</v>
      </c>
      <c r="L418" s="458">
        <v>4.075980564748961E-3</v>
      </c>
    </row>
    <row r="419" spans="2:12" ht="24" customHeight="1" x14ac:dyDescent="0.3">
      <c r="B419" s="463" t="s">
        <v>2392</v>
      </c>
      <c r="C419" s="452" t="s">
        <v>769</v>
      </c>
      <c r="D419" s="453" t="s">
        <v>2393</v>
      </c>
      <c r="E419" s="452" t="s">
        <v>771</v>
      </c>
      <c r="F419" s="452" t="s">
        <v>275</v>
      </c>
      <c r="G419" s="459" t="s">
        <v>2394</v>
      </c>
      <c r="H419" s="472" t="s">
        <v>931</v>
      </c>
      <c r="I419" s="452" t="s">
        <v>64</v>
      </c>
      <c r="J419" s="452" t="s">
        <v>64</v>
      </c>
      <c r="K419" s="458">
        <v>6.9022690398353312E-3</v>
      </c>
      <c r="L419" s="458">
        <v>3.9500293406567613E-3</v>
      </c>
    </row>
    <row r="420" spans="2:12" ht="24" customHeight="1" x14ac:dyDescent="0.3">
      <c r="B420" s="462" t="s">
        <v>2395</v>
      </c>
      <c r="C420" s="452" t="s">
        <v>769</v>
      </c>
      <c r="D420" s="453" t="s">
        <v>2396</v>
      </c>
      <c r="E420" s="452" t="s">
        <v>782</v>
      </c>
      <c r="F420" s="452" t="s">
        <v>2397</v>
      </c>
      <c r="G420" s="459" t="s">
        <v>2398</v>
      </c>
      <c r="H420" s="459" t="s">
        <v>2399</v>
      </c>
      <c r="I420" s="452" t="s">
        <v>64</v>
      </c>
      <c r="J420" s="452" t="s">
        <v>64</v>
      </c>
      <c r="K420" s="458">
        <v>0</v>
      </c>
      <c r="L420" s="458">
        <v>3.9368531324085161E-3</v>
      </c>
    </row>
    <row r="421" spans="2:12" ht="24" customHeight="1" x14ac:dyDescent="0.3">
      <c r="B421" s="462" t="s">
        <v>2400</v>
      </c>
      <c r="C421" s="452" t="s">
        <v>769</v>
      </c>
      <c r="D421" s="453" t="s">
        <v>2401</v>
      </c>
      <c r="E421" s="452" t="s">
        <v>782</v>
      </c>
      <c r="F421" s="452" t="s">
        <v>2402</v>
      </c>
      <c r="G421" s="459" t="s">
        <v>2403</v>
      </c>
      <c r="H421" s="471" t="s">
        <v>931</v>
      </c>
      <c r="I421" s="452" t="s">
        <v>64</v>
      </c>
      <c r="J421" s="452" t="s">
        <v>64</v>
      </c>
      <c r="K421" s="458">
        <v>0</v>
      </c>
      <c r="L421" s="458">
        <v>3.9267492899561062E-3</v>
      </c>
    </row>
    <row r="422" spans="2:12" ht="24" customHeight="1" x14ac:dyDescent="0.3">
      <c r="B422" s="462" t="s">
        <v>2404</v>
      </c>
      <c r="C422" s="452" t="s">
        <v>769</v>
      </c>
      <c r="D422" s="453" t="s">
        <v>2405</v>
      </c>
      <c r="E422" s="452" t="s">
        <v>2406</v>
      </c>
      <c r="F422" s="452" t="s">
        <v>2407</v>
      </c>
      <c r="G422" s="459" t="s">
        <v>2408</v>
      </c>
      <c r="H422" s="471" t="s">
        <v>931</v>
      </c>
      <c r="I422" s="452" t="s">
        <v>64</v>
      </c>
      <c r="J422" s="452" t="s">
        <v>64</v>
      </c>
      <c r="K422" s="458">
        <v>0</v>
      </c>
      <c r="L422" s="458">
        <v>3.8746731450836794E-3</v>
      </c>
    </row>
    <row r="423" spans="2:12" ht="24" customHeight="1" x14ac:dyDescent="0.3">
      <c r="B423" s="463" t="s">
        <v>2409</v>
      </c>
      <c r="C423" s="452" t="s">
        <v>769</v>
      </c>
      <c r="D423" s="453" t="s">
        <v>2410</v>
      </c>
      <c r="E423" s="452" t="s">
        <v>901</v>
      </c>
      <c r="F423" s="452" t="s">
        <v>1166</v>
      </c>
      <c r="G423" s="474" t="s">
        <v>776</v>
      </c>
      <c r="H423" s="472" t="s">
        <v>931</v>
      </c>
      <c r="I423" s="452" t="s">
        <v>64</v>
      </c>
      <c r="J423" s="452" t="s">
        <v>64</v>
      </c>
      <c r="K423" s="458">
        <v>3.3636033418089355E-6</v>
      </c>
      <c r="L423" s="458">
        <v>3.7620871769593689E-3</v>
      </c>
    </row>
    <row r="424" spans="2:12" ht="24" customHeight="1" x14ac:dyDescent="0.3">
      <c r="B424" s="463" t="s">
        <v>2411</v>
      </c>
      <c r="C424" s="452" t="s">
        <v>769</v>
      </c>
      <c r="D424" s="453" t="s">
        <v>2412</v>
      </c>
      <c r="E424" s="452" t="s">
        <v>2413</v>
      </c>
      <c r="F424" s="452" t="s">
        <v>1166</v>
      </c>
      <c r="G424" s="459" t="s">
        <v>2414</v>
      </c>
      <c r="H424" s="471" t="s">
        <v>931</v>
      </c>
      <c r="I424" s="452" t="s">
        <v>64</v>
      </c>
      <c r="J424" s="452" t="s">
        <v>64</v>
      </c>
      <c r="K424" s="458">
        <v>0</v>
      </c>
      <c r="L424" s="458">
        <v>3.7398305283665467E-3</v>
      </c>
    </row>
    <row r="425" spans="2:12" ht="24" customHeight="1" x14ac:dyDescent="0.3">
      <c r="B425" s="463" t="s">
        <v>2415</v>
      </c>
      <c r="C425" s="452" t="s">
        <v>769</v>
      </c>
      <c r="D425" s="453" t="s">
        <v>2416</v>
      </c>
      <c r="E425" s="452" t="s">
        <v>782</v>
      </c>
      <c r="F425" s="452" t="s">
        <v>815</v>
      </c>
      <c r="G425" s="459" t="s">
        <v>2417</v>
      </c>
      <c r="H425" s="459" t="s">
        <v>2418</v>
      </c>
      <c r="I425" s="452" t="s">
        <v>64</v>
      </c>
      <c r="J425" s="452" t="s">
        <v>64</v>
      </c>
      <c r="K425" s="458">
        <v>0</v>
      </c>
      <c r="L425" s="458">
        <v>3.7077271553646453E-3</v>
      </c>
    </row>
    <row r="426" spans="2:12" ht="24" customHeight="1" x14ac:dyDescent="0.3">
      <c r="B426" s="463" t="s">
        <v>2419</v>
      </c>
      <c r="C426" s="452" t="s">
        <v>769</v>
      </c>
      <c r="D426" s="453" t="s">
        <v>2420</v>
      </c>
      <c r="E426" s="452" t="s">
        <v>782</v>
      </c>
      <c r="F426" s="452" t="s">
        <v>2421</v>
      </c>
      <c r="G426" s="459" t="s">
        <v>2422</v>
      </c>
      <c r="H426" s="473" t="s">
        <v>2423</v>
      </c>
      <c r="I426" s="452" t="s">
        <v>64</v>
      </c>
      <c r="J426" s="452" t="s">
        <v>64</v>
      </c>
      <c r="K426" s="458">
        <v>3.2936399079791746E-3</v>
      </c>
      <c r="L426" s="458">
        <v>3.6396596483815693E-3</v>
      </c>
    </row>
    <row r="427" spans="2:12" ht="24" customHeight="1" x14ac:dyDescent="0.3">
      <c r="B427" s="463" t="s">
        <v>2424</v>
      </c>
      <c r="C427" s="452" t="s">
        <v>769</v>
      </c>
      <c r="D427" s="453" t="s">
        <v>2425</v>
      </c>
      <c r="E427" s="452" t="s">
        <v>1165</v>
      </c>
      <c r="F427" s="452" t="s">
        <v>815</v>
      </c>
      <c r="G427" s="459" t="s">
        <v>2426</v>
      </c>
      <c r="H427" s="472" t="s">
        <v>931</v>
      </c>
      <c r="I427" s="452" t="s">
        <v>64</v>
      </c>
      <c r="J427" s="452" t="s">
        <v>64</v>
      </c>
      <c r="K427" s="458">
        <v>9.1089720305121682E-4</v>
      </c>
      <c r="L427" s="458">
        <v>3.5515088843508674E-3</v>
      </c>
    </row>
    <row r="428" spans="2:12" ht="24" customHeight="1" x14ac:dyDescent="0.3">
      <c r="B428" s="463" t="s">
        <v>2427</v>
      </c>
      <c r="C428" s="452" t="s">
        <v>769</v>
      </c>
      <c r="D428" s="453" t="s">
        <v>2428</v>
      </c>
      <c r="E428" s="452" t="s">
        <v>901</v>
      </c>
      <c r="F428" s="452" t="s">
        <v>2095</v>
      </c>
      <c r="G428" s="459" t="s">
        <v>2429</v>
      </c>
      <c r="H428" s="459" t="s">
        <v>2430</v>
      </c>
      <c r="I428" s="452" t="s">
        <v>64</v>
      </c>
      <c r="J428" s="452" t="s">
        <v>64</v>
      </c>
      <c r="K428" s="458">
        <v>1.6204625257295073E-4</v>
      </c>
      <c r="L428" s="458">
        <v>3.5448278290261246E-3</v>
      </c>
    </row>
    <row r="429" spans="2:12" ht="24" customHeight="1" x14ac:dyDescent="0.3">
      <c r="B429" s="463" t="s">
        <v>2431</v>
      </c>
      <c r="C429" s="452" t="s">
        <v>769</v>
      </c>
      <c r="D429" s="453" t="s">
        <v>2432</v>
      </c>
      <c r="E429" s="452" t="s">
        <v>771</v>
      </c>
      <c r="F429" s="452" t="s">
        <v>275</v>
      </c>
      <c r="G429" s="459" t="s">
        <v>2433</v>
      </c>
      <c r="H429" s="472" t="s">
        <v>931</v>
      </c>
      <c r="I429" s="452" t="s">
        <v>64</v>
      </c>
      <c r="J429" s="452" t="s">
        <v>64</v>
      </c>
      <c r="K429" s="458">
        <v>3.0039394599830488E-3</v>
      </c>
      <c r="L429" s="458">
        <v>3.4861014482548175E-3</v>
      </c>
    </row>
    <row r="430" spans="2:12" ht="24" customHeight="1" x14ac:dyDescent="0.3">
      <c r="B430" s="463" t="s">
        <v>2434</v>
      </c>
      <c r="C430" s="452" t="s">
        <v>769</v>
      </c>
      <c r="D430" s="453" t="s">
        <v>2435</v>
      </c>
      <c r="E430" s="452" t="s">
        <v>782</v>
      </c>
      <c r="F430" s="452" t="s">
        <v>2086</v>
      </c>
      <c r="G430" s="459" t="s">
        <v>2436</v>
      </c>
      <c r="H430" s="472" t="s">
        <v>931</v>
      </c>
      <c r="I430" s="452" t="s">
        <v>64</v>
      </c>
      <c r="J430" s="452" t="s">
        <v>64</v>
      </c>
      <c r="K430" s="458">
        <v>4.7498228356943929E-3</v>
      </c>
      <c r="L430" s="458">
        <v>3.4641618665352202E-3</v>
      </c>
    </row>
    <row r="431" spans="2:12" ht="24" customHeight="1" x14ac:dyDescent="0.3">
      <c r="B431" s="462" t="s">
        <v>2437</v>
      </c>
      <c r="C431" s="452" t="s">
        <v>769</v>
      </c>
      <c r="D431" s="453" t="s">
        <v>2438</v>
      </c>
      <c r="E431" s="452" t="s">
        <v>782</v>
      </c>
      <c r="F431" s="452" t="s">
        <v>2439</v>
      </c>
      <c r="G431" s="459" t="s">
        <v>2440</v>
      </c>
      <c r="H431" s="459" t="s">
        <v>2441</v>
      </c>
      <c r="I431" s="452" t="s">
        <v>64</v>
      </c>
      <c r="J431" s="452" t="s">
        <v>64</v>
      </c>
      <c r="K431" s="458">
        <v>0</v>
      </c>
      <c r="L431" s="458">
        <v>3.4150434006994814E-3</v>
      </c>
    </row>
    <row r="432" spans="2:12" ht="24" customHeight="1" x14ac:dyDescent="0.3">
      <c r="B432" s="462" t="s">
        <v>2442</v>
      </c>
      <c r="C432" s="452" t="s">
        <v>769</v>
      </c>
      <c r="D432" s="453" t="s">
        <v>2443</v>
      </c>
      <c r="E432" s="452" t="s">
        <v>1165</v>
      </c>
      <c r="F432" s="452"/>
      <c r="G432" s="459" t="s">
        <v>2444</v>
      </c>
      <c r="H432" s="472" t="s">
        <v>931</v>
      </c>
      <c r="I432" s="452" t="s">
        <v>64</v>
      </c>
      <c r="J432" s="452" t="s">
        <v>64</v>
      </c>
      <c r="K432" s="458">
        <v>0</v>
      </c>
      <c r="L432" s="458">
        <v>3.2418274534657186E-3</v>
      </c>
    </row>
    <row r="433" spans="2:12" ht="24" customHeight="1" x14ac:dyDescent="0.3">
      <c r="B433" s="463" t="s">
        <v>2445</v>
      </c>
      <c r="C433" s="452" t="s">
        <v>769</v>
      </c>
      <c r="D433" s="453" t="s">
        <v>2446</v>
      </c>
      <c r="E433" s="452" t="s">
        <v>782</v>
      </c>
      <c r="F433" s="452" t="s">
        <v>820</v>
      </c>
      <c r="G433" s="459" t="s">
        <v>2447</v>
      </c>
      <c r="H433" s="459" t="s">
        <v>2448</v>
      </c>
      <c r="I433" s="452" t="s">
        <v>64</v>
      </c>
      <c r="J433" s="452" t="s">
        <v>64</v>
      </c>
      <c r="K433" s="458">
        <v>0</v>
      </c>
      <c r="L433" s="458">
        <v>3.2394386076097922E-3</v>
      </c>
    </row>
    <row r="434" spans="2:12" ht="24" customHeight="1" x14ac:dyDescent="0.3">
      <c r="B434" s="463" t="s">
        <v>2449</v>
      </c>
      <c r="C434" s="452" t="s">
        <v>769</v>
      </c>
      <c r="D434" s="453" t="s">
        <v>2450</v>
      </c>
      <c r="E434" s="452" t="s">
        <v>771</v>
      </c>
      <c r="F434" s="452" t="s">
        <v>275</v>
      </c>
      <c r="G434" s="459" t="s">
        <v>2312</v>
      </c>
      <c r="H434" s="459" t="s">
        <v>2313</v>
      </c>
      <c r="I434" s="452" t="s">
        <v>64</v>
      </c>
      <c r="J434" s="452" t="s">
        <v>64</v>
      </c>
      <c r="K434" s="458">
        <v>1.7837994914638578E-4</v>
      </c>
      <c r="L434" s="458">
        <v>2.9258849846254958E-3</v>
      </c>
    </row>
    <row r="435" spans="2:12" ht="24" customHeight="1" x14ac:dyDescent="0.3">
      <c r="B435" s="462" t="s">
        <v>2451</v>
      </c>
      <c r="C435" s="452" t="s">
        <v>769</v>
      </c>
      <c r="D435" s="453" t="s">
        <v>2452</v>
      </c>
      <c r="E435" s="452" t="s">
        <v>782</v>
      </c>
      <c r="F435" s="452" t="s">
        <v>1184</v>
      </c>
      <c r="G435" s="459" t="s">
        <v>2453</v>
      </c>
      <c r="H435" s="472" t="s">
        <v>931</v>
      </c>
      <c r="I435" s="452" t="s">
        <v>64</v>
      </c>
      <c r="J435" s="452" t="s">
        <v>64</v>
      </c>
      <c r="K435" s="458">
        <v>0</v>
      </c>
      <c r="L435" s="458">
        <v>2.8077492899561064E-3</v>
      </c>
    </row>
    <row r="436" spans="2:12" ht="24" customHeight="1" x14ac:dyDescent="0.3">
      <c r="B436" s="463" t="s">
        <v>2454</v>
      </c>
      <c r="C436" s="452" t="s">
        <v>769</v>
      </c>
      <c r="D436" s="453" t="s">
        <v>2455</v>
      </c>
      <c r="E436" s="452" t="s">
        <v>782</v>
      </c>
      <c r="F436" s="452" t="s">
        <v>884</v>
      </c>
      <c r="G436" s="459" t="s">
        <v>2456</v>
      </c>
      <c r="H436" s="472" t="s">
        <v>931</v>
      </c>
      <c r="I436" s="452" t="s">
        <v>64</v>
      </c>
      <c r="J436" s="452" t="s">
        <v>64</v>
      </c>
      <c r="K436" s="458">
        <v>0</v>
      </c>
      <c r="L436" s="458">
        <v>2.6461892354998472E-3</v>
      </c>
    </row>
    <row r="437" spans="2:12" ht="24" customHeight="1" x14ac:dyDescent="0.3">
      <c r="B437" s="463" t="s">
        <v>2457</v>
      </c>
      <c r="C437" s="452" t="s">
        <v>769</v>
      </c>
      <c r="D437" s="453" t="s">
        <v>2458</v>
      </c>
      <c r="E437" s="452" t="s">
        <v>1165</v>
      </c>
      <c r="F437" s="452" t="s">
        <v>1166</v>
      </c>
      <c r="G437" s="459" t="s">
        <v>2459</v>
      </c>
      <c r="H437" s="472" t="s">
        <v>931</v>
      </c>
      <c r="I437" s="452" t="s">
        <v>64</v>
      </c>
      <c r="J437" s="452" t="s">
        <v>64</v>
      </c>
      <c r="K437" s="458">
        <v>1.534762060782177E-2</v>
      </c>
      <c r="L437" s="458">
        <v>2.4878285566744124E-3</v>
      </c>
    </row>
    <row r="438" spans="2:12" ht="24" customHeight="1" x14ac:dyDescent="0.3">
      <c r="B438" s="463" t="s">
        <v>2460</v>
      </c>
      <c r="C438" s="452" t="s">
        <v>769</v>
      </c>
      <c r="D438" s="453" t="s">
        <v>2461</v>
      </c>
      <c r="E438" s="452" t="s">
        <v>1165</v>
      </c>
      <c r="F438" s="452" t="s">
        <v>2462</v>
      </c>
      <c r="G438" s="459" t="s">
        <v>2463</v>
      </c>
      <c r="H438" s="459" t="s">
        <v>2464</v>
      </c>
      <c r="I438" s="452" t="s">
        <v>64</v>
      </c>
      <c r="J438" s="452" t="s">
        <v>64</v>
      </c>
      <c r="K438" s="458">
        <v>2.77216525003027E-3</v>
      </c>
      <c r="L438" s="458">
        <v>2.4475840199047012E-3</v>
      </c>
    </row>
    <row r="439" spans="2:12" ht="24" customHeight="1" x14ac:dyDescent="0.3">
      <c r="B439" s="463" t="s">
        <v>2465</v>
      </c>
      <c r="C439" s="452" t="s">
        <v>769</v>
      </c>
      <c r="D439" s="453" t="s">
        <v>2466</v>
      </c>
      <c r="E439" s="452" t="s">
        <v>1165</v>
      </c>
      <c r="F439" s="452" t="s">
        <v>884</v>
      </c>
      <c r="G439" s="459" t="s">
        <v>2467</v>
      </c>
      <c r="H439" s="459" t="s">
        <v>2468</v>
      </c>
      <c r="I439" s="452" t="s">
        <v>64</v>
      </c>
      <c r="J439" s="452" t="s">
        <v>64</v>
      </c>
      <c r="K439" s="458">
        <v>0</v>
      </c>
      <c r="L439" s="458">
        <v>2.4054526676525125E-3</v>
      </c>
    </row>
    <row r="440" spans="2:12" ht="24" customHeight="1" x14ac:dyDescent="0.3">
      <c r="B440" s="461" t="s">
        <v>2469</v>
      </c>
      <c r="C440" s="452" t="s">
        <v>787</v>
      </c>
      <c r="D440" s="453" t="s">
        <v>2470</v>
      </c>
      <c r="E440" s="452" t="s">
        <v>782</v>
      </c>
      <c r="F440" s="452" t="s">
        <v>2064</v>
      </c>
      <c r="G440" s="459" t="s">
        <v>2471</v>
      </c>
      <c r="H440" s="459" t="s">
        <v>2472</v>
      </c>
      <c r="I440" s="452" t="s">
        <v>64</v>
      </c>
      <c r="J440" s="452" t="s">
        <v>64</v>
      </c>
      <c r="K440" s="458">
        <v>2.4437723937522707E-3</v>
      </c>
      <c r="L440" s="458">
        <v>2.2277451822641597E-3</v>
      </c>
    </row>
    <row r="441" spans="2:12" ht="24" customHeight="1" x14ac:dyDescent="0.3">
      <c r="B441" s="463" t="s">
        <v>2473</v>
      </c>
      <c r="C441" s="452" t="s">
        <v>769</v>
      </c>
      <c r="D441" s="453" t="s">
        <v>2474</v>
      </c>
      <c r="E441" s="452" t="s">
        <v>2336</v>
      </c>
      <c r="F441" s="452" t="s">
        <v>2341</v>
      </c>
      <c r="G441" s="459" t="s">
        <v>2475</v>
      </c>
      <c r="H441" s="473" t="s">
        <v>2476</v>
      </c>
      <c r="I441" s="452" t="s">
        <v>64</v>
      </c>
      <c r="J441" s="452" t="s">
        <v>64</v>
      </c>
      <c r="K441" s="458">
        <v>1.5593098438067565E-3</v>
      </c>
      <c r="L441" s="458">
        <v>2.1926037602985702E-3</v>
      </c>
    </row>
    <row r="442" spans="2:12" ht="24" customHeight="1" x14ac:dyDescent="0.3">
      <c r="B442" s="463" t="s">
        <v>2477</v>
      </c>
      <c r="C442" s="452" t="s">
        <v>769</v>
      </c>
      <c r="D442" s="453" t="s">
        <v>2478</v>
      </c>
      <c r="E442" s="452" t="s">
        <v>1487</v>
      </c>
      <c r="F442" s="452"/>
      <c r="G442" s="459" t="s">
        <v>2479</v>
      </c>
      <c r="H442" s="471" t="s">
        <v>931</v>
      </c>
      <c r="I442" s="452" t="s">
        <v>64</v>
      </c>
      <c r="J442" s="452" t="s">
        <v>64</v>
      </c>
      <c r="K442" s="458">
        <v>2.2098212858699599E-3</v>
      </c>
      <c r="L442" s="458">
        <v>2.1846348848672628E-3</v>
      </c>
    </row>
    <row r="443" spans="2:12" ht="24" customHeight="1" x14ac:dyDescent="0.3">
      <c r="B443" s="462" t="s">
        <v>2480</v>
      </c>
      <c r="C443" s="452" t="s">
        <v>769</v>
      </c>
      <c r="D443" s="453" t="s">
        <v>2481</v>
      </c>
      <c r="E443" s="452" t="s">
        <v>782</v>
      </c>
      <c r="F443" s="452" t="s">
        <v>2482</v>
      </c>
      <c r="G443" s="459" t="s">
        <v>2483</v>
      </c>
      <c r="H443" s="459" t="s">
        <v>2484</v>
      </c>
      <c r="I443" s="452" t="s">
        <v>64</v>
      </c>
      <c r="J443" s="452" t="s">
        <v>64</v>
      </c>
      <c r="K443" s="458">
        <v>0</v>
      </c>
      <c r="L443" s="458">
        <v>2.1055911555524255E-3</v>
      </c>
    </row>
    <row r="444" spans="2:12" ht="24" customHeight="1" x14ac:dyDescent="0.3">
      <c r="B444" s="463" t="s">
        <v>2485</v>
      </c>
      <c r="C444" s="452" t="s">
        <v>787</v>
      </c>
      <c r="D444" s="453" t="s">
        <v>2486</v>
      </c>
      <c r="E444" s="452" t="s">
        <v>1236</v>
      </c>
      <c r="F444" s="452" t="s">
        <v>1170</v>
      </c>
      <c r="G444" s="459" t="s">
        <v>2487</v>
      </c>
      <c r="H444" s="473" t="s">
        <v>2488</v>
      </c>
      <c r="I444" s="452" t="s">
        <v>64</v>
      </c>
      <c r="J444" s="452" t="s">
        <v>64</v>
      </c>
      <c r="K444" s="458">
        <v>1.9293861242281149E-3</v>
      </c>
      <c r="L444" s="458">
        <v>2.0273220195760862E-3</v>
      </c>
    </row>
    <row r="445" spans="2:12" ht="24" customHeight="1" x14ac:dyDescent="0.3">
      <c r="B445" s="463" t="s">
        <v>2489</v>
      </c>
      <c r="C445" s="452" t="s">
        <v>769</v>
      </c>
      <c r="D445" s="453" t="s">
        <v>2490</v>
      </c>
      <c r="E445" s="452" t="s">
        <v>771</v>
      </c>
      <c r="F445" s="452" t="s">
        <v>2491</v>
      </c>
      <c r="G445" s="459" t="s">
        <v>2492</v>
      </c>
      <c r="H445" s="471" t="s">
        <v>931</v>
      </c>
      <c r="I445" s="452" t="s">
        <v>64</v>
      </c>
      <c r="J445" s="452" t="s">
        <v>64</v>
      </c>
      <c r="K445" s="458">
        <v>0</v>
      </c>
      <c r="L445" s="458">
        <v>1.9875830340586346E-3</v>
      </c>
    </row>
    <row r="446" spans="2:12" ht="24" customHeight="1" x14ac:dyDescent="0.3">
      <c r="B446" s="463" t="s">
        <v>2493</v>
      </c>
      <c r="C446" s="452" t="s">
        <v>769</v>
      </c>
      <c r="D446" s="453" t="s">
        <v>2494</v>
      </c>
      <c r="E446" s="452" t="s">
        <v>782</v>
      </c>
      <c r="F446" s="452" t="s">
        <v>2495</v>
      </c>
      <c r="G446" s="459" t="s">
        <v>2496</v>
      </c>
      <c r="H446" s="473" t="s">
        <v>2497</v>
      </c>
      <c r="I446" s="452" t="s">
        <v>64</v>
      </c>
      <c r="J446" s="452" t="s">
        <v>64</v>
      </c>
      <c r="K446" s="458">
        <v>9.6057379055518918E-3</v>
      </c>
      <c r="L446" s="458">
        <v>1.9736614792385514E-3</v>
      </c>
    </row>
    <row r="447" spans="2:12" ht="24" customHeight="1" x14ac:dyDescent="0.3">
      <c r="B447" s="463" t="s">
        <v>2498</v>
      </c>
      <c r="C447" s="452" t="s">
        <v>769</v>
      </c>
      <c r="D447" s="453" t="s">
        <v>2499</v>
      </c>
      <c r="E447" s="452" t="s">
        <v>771</v>
      </c>
      <c r="F447" s="452" t="s">
        <v>275</v>
      </c>
      <c r="G447" s="459" t="s">
        <v>2500</v>
      </c>
      <c r="H447" s="459" t="s">
        <v>2501</v>
      </c>
      <c r="I447" s="452" t="s">
        <v>64</v>
      </c>
      <c r="J447" s="452" t="s">
        <v>64</v>
      </c>
      <c r="K447" s="458">
        <v>9.3525287812838351E-3</v>
      </c>
      <c r="L447" s="458">
        <v>1.9216353777902963E-3</v>
      </c>
    </row>
    <row r="448" spans="2:12" ht="24" customHeight="1" x14ac:dyDescent="0.3">
      <c r="B448" s="462" t="s">
        <v>2502</v>
      </c>
      <c r="C448" s="452" t="s">
        <v>769</v>
      </c>
      <c r="D448" s="453" t="s">
        <v>2503</v>
      </c>
      <c r="E448" s="452" t="s">
        <v>782</v>
      </c>
      <c r="F448" s="452" t="s">
        <v>2056</v>
      </c>
      <c r="G448" s="459" t="s">
        <v>2504</v>
      </c>
      <c r="H448" s="472" t="s">
        <v>931</v>
      </c>
      <c r="I448" s="452" t="s">
        <v>64</v>
      </c>
      <c r="J448" s="452" t="s">
        <v>64</v>
      </c>
      <c r="K448" s="458">
        <v>0</v>
      </c>
      <c r="L448" s="458">
        <v>1.8774872426824401E-3</v>
      </c>
    </row>
    <row r="449" spans="2:12" ht="24" customHeight="1" x14ac:dyDescent="0.3">
      <c r="B449" s="463" t="s">
        <v>2505</v>
      </c>
      <c r="C449" s="452" t="s">
        <v>769</v>
      </c>
      <c r="D449" s="453" t="s">
        <v>2506</v>
      </c>
      <c r="E449" s="452" t="s">
        <v>782</v>
      </c>
      <c r="F449" s="452" t="s">
        <v>1166</v>
      </c>
      <c r="G449" s="459" t="s">
        <v>2507</v>
      </c>
      <c r="H449" s="472" t="s">
        <v>931</v>
      </c>
      <c r="I449" s="452" t="s">
        <v>64</v>
      </c>
      <c r="J449" s="452" t="s">
        <v>64</v>
      </c>
      <c r="K449" s="458">
        <v>8.7039394108027641E-3</v>
      </c>
      <c r="L449" s="458">
        <v>1.7883717109123771E-3</v>
      </c>
    </row>
    <row r="450" spans="2:12" ht="24" customHeight="1" x14ac:dyDescent="0.3">
      <c r="B450" s="463" t="s">
        <v>2508</v>
      </c>
      <c r="C450" s="452" t="s">
        <v>769</v>
      </c>
      <c r="D450" s="453" t="s">
        <v>2509</v>
      </c>
      <c r="E450" s="452" t="s">
        <v>782</v>
      </c>
      <c r="F450" s="452" t="s">
        <v>848</v>
      </c>
      <c r="G450" s="459" t="s">
        <v>2510</v>
      </c>
      <c r="H450" s="459" t="s">
        <v>2511</v>
      </c>
      <c r="I450" s="452" t="s">
        <v>64</v>
      </c>
      <c r="J450" s="452" t="s">
        <v>64</v>
      </c>
      <c r="K450" s="458">
        <v>8.3903953873576478E-3</v>
      </c>
      <c r="L450" s="458">
        <v>1.7239487829495575E-3</v>
      </c>
    </row>
    <row r="451" spans="2:12" ht="24" customHeight="1" x14ac:dyDescent="0.3">
      <c r="B451" s="462" t="s">
        <v>2512</v>
      </c>
      <c r="C451" s="452" t="s">
        <v>769</v>
      </c>
      <c r="D451" s="453" t="s">
        <v>2513</v>
      </c>
      <c r="E451" s="452" t="s">
        <v>782</v>
      </c>
      <c r="F451" s="452" t="s">
        <v>1997</v>
      </c>
      <c r="G451" s="459" t="s">
        <v>2514</v>
      </c>
      <c r="H451" s="472" t="s">
        <v>931</v>
      </c>
      <c r="I451" s="452" t="s">
        <v>64</v>
      </c>
      <c r="J451" s="452" t="s">
        <v>64</v>
      </c>
      <c r="K451" s="458">
        <v>0</v>
      </c>
      <c r="L451" s="458">
        <v>1.7137948031828744E-3</v>
      </c>
    </row>
    <row r="452" spans="2:12" ht="24" customHeight="1" x14ac:dyDescent="0.3">
      <c r="B452" s="463" t="s">
        <v>2515</v>
      </c>
      <c r="C452" s="452" t="s">
        <v>769</v>
      </c>
      <c r="D452" s="453" t="s">
        <v>2516</v>
      </c>
      <c r="E452" s="452" t="s">
        <v>782</v>
      </c>
      <c r="F452" s="452" t="s">
        <v>1795</v>
      </c>
      <c r="G452" s="459" t="s">
        <v>2517</v>
      </c>
      <c r="H452" s="459" t="s">
        <v>2518</v>
      </c>
      <c r="I452" s="452" t="s">
        <v>64</v>
      </c>
      <c r="J452" s="452" t="s">
        <v>64</v>
      </c>
      <c r="K452" s="458">
        <v>8.0973256706336604E-3</v>
      </c>
      <c r="L452" s="458">
        <v>1.663732647935591E-3</v>
      </c>
    </row>
    <row r="453" spans="2:12" ht="24" customHeight="1" x14ac:dyDescent="0.3">
      <c r="B453" s="463" t="s">
        <v>2519</v>
      </c>
      <c r="C453" s="452" t="s">
        <v>769</v>
      </c>
      <c r="D453" s="453" t="s">
        <v>2520</v>
      </c>
      <c r="E453" s="452" t="s">
        <v>771</v>
      </c>
      <c r="F453" s="452" t="s">
        <v>843</v>
      </c>
      <c r="G453" s="459" t="s">
        <v>2521</v>
      </c>
      <c r="H453" s="472" t="s">
        <v>931</v>
      </c>
      <c r="I453" s="452" t="s">
        <v>64</v>
      </c>
      <c r="J453" s="452" t="s">
        <v>64</v>
      </c>
      <c r="K453" s="458">
        <v>7.9171919382431555E-3</v>
      </c>
      <c r="L453" s="458">
        <v>1.6267211229256155E-3</v>
      </c>
    </row>
    <row r="454" spans="2:12" ht="24" customHeight="1" x14ac:dyDescent="0.3">
      <c r="B454" s="462" t="s">
        <v>2522</v>
      </c>
      <c r="C454" s="452" t="s">
        <v>769</v>
      </c>
      <c r="D454" s="453" t="s">
        <v>2523</v>
      </c>
      <c r="E454" s="452" t="s">
        <v>782</v>
      </c>
      <c r="F454" s="452" t="s">
        <v>1549</v>
      </c>
      <c r="G454" s="459" t="s">
        <v>2524</v>
      </c>
      <c r="H454" s="473" t="s">
        <v>2525</v>
      </c>
      <c r="I454" s="452" t="s">
        <v>64</v>
      </c>
      <c r="J454" s="452" t="s">
        <v>64</v>
      </c>
      <c r="K454" s="458">
        <v>0</v>
      </c>
      <c r="L454" s="458">
        <v>1.5268807360983966E-3</v>
      </c>
    </row>
    <row r="455" spans="2:12" ht="24" customHeight="1" x14ac:dyDescent="0.3">
      <c r="B455" s="462" t="s">
        <v>2526</v>
      </c>
      <c r="C455" s="452" t="s">
        <v>769</v>
      </c>
      <c r="D455" s="453" t="s">
        <v>2527</v>
      </c>
      <c r="E455" s="452" t="s">
        <v>782</v>
      </c>
      <c r="F455" s="452" t="s">
        <v>2528</v>
      </c>
      <c r="G455" s="459" t="s">
        <v>2529</v>
      </c>
      <c r="H455" s="459" t="s">
        <v>2530</v>
      </c>
      <c r="I455" s="452" t="s">
        <v>64</v>
      </c>
      <c r="J455" s="452" t="s">
        <v>64</v>
      </c>
      <c r="K455" s="458">
        <v>0</v>
      </c>
      <c r="L455" s="458">
        <v>1.5202990399737107E-3</v>
      </c>
    </row>
    <row r="456" spans="2:12" ht="24" customHeight="1" x14ac:dyDescent="0.3">
      <c r="B456" s="463" t="s">
        <v>2531</v>
      </c>
      <c r="C456" s="452" t="s">
        <v>769</v>
      </c>
      <c r="D456" s="453" t="s">
        <v>2532</v>
      </c>
      <c r="E456" s="452" t="s">
        <v>1214</v>
      </c>
      <c r="F456" s="452" t="s">
        <v>2533</v>
      </c>
      <c r="G456" s="459" t="s">
        <v>2534</v>
      </c>
      <c r="H456" s="459" t="s">
        <v>2535</v>
      </c>
      <c r="I456" s="452" t="s">
        <v>64</v>
      </c>
      <c r="J456" s="452" t="s">
        <v>64</v>
      </c>
      <c r="K456" s="458">
        <v>0</v>
      </c>
      <c r="L456" s="458">
        <v>1.5115930333544584E-3</v>
      </c>
    </row>
    <row r="457" spans="2:12" ht="24" customHeight="1" x14ac:dyDescent="0.3">
      <c r="B457" s="463" t="s">
        <v>2536</v>
      </c>
      <c r="C457" s="452" t="s">
        <v>769</v>
      </c>
      <c r="D457" s="453" t="s">
        <v>2537</v>
      </c>
      <c r="E457" s="452" t="s">
        <v>782</v>
      </c>
      <c r="F457" s="452" t="s">
        <v>1749</v>
      </c>
      <c r="G457" s="459" t="s">
        <v>2538</v>
      </c>
      <c r="H457" s="459" t="s">
        <v>2539</v>
      </c>
      <c r="I457" s="452" t="s">
        <v>64</v>
      </c>
      <c r="J457" s="452" t="s">
        <v>64</v>
      </c>
      <c r="K457" s="458">
        <v>0</v>
      </c>
      <c r="L457" s="458">
        <v>1.5092880783043449E-3</v>
      </c>
    </row>
    <row r="458" spans="2:12" ht="24" customHeight="1" x14ac:dyDescent="0.3">
      <c r="B458" s="463" t="s">
        <v>2540</v>
      </c>
      <c r="C458" s="452" t="s">
        <v>769</v>
      </c>
      <c r="D458" s="453" t="s">
        <v>2541</v>
      </c>
      <c r="E458" s="452" t="s">
        <v>782</v>
      </c>
      <c r="F458" s="452" t="s">
        <v>2542</v>
      </c>
      <c r="G458" s="459" t="s">
        <v>2543</v>
      </c>
      <c r="H458" s="459" t="s">
        <v>2544</v>
      </c>
      <c r="I458" s="452" t="s">
        <v>64</v>
      </c>
      <c r="J458" s="452" t="s">
        <v>64</v>
      </c>
      <c r="K458" s="458">
        <v>0</v>
      </c>
      <c r="L458" s="458">
        <v>1.481140999460132E-3</v>
      </c>
    </row>
    <row r="459" spans="2:12" ht="24" customHeight="1" x14ac:dyDescent="0.3">
      <c r="B459" s="463" t="s">
        <v>2545</v>
      </c>
      <c r="C459" s="452" t="s">
        <v>769</v>
      </c>
      <c r="D459" s="453" t="s">
        <v>2546</v>
      </c>
      <c r="E459" s="452" t="s">
        <v>782</v>
      </c>
      <c r="F459" s="452" t="s">
        <v>2547</v>
      </c>
      <c r="G459" s="459" t="s">
        <v>2548</v>
      </c>
      <c r="H459" s="473" t="s">
        <v>2549</v>
      </c>
      <c r="I459" s="452" t="s">
        <v>64</v>
      </c>
      <c r="J459" s="452" t="s">
        <v>64</v>
      </c>
      <c r="K459" s="458">
        <v>6.9176611929894789E-3</v>
      </c>
      <c r="L459" s="458">
        <v>1.4213506091120343E-3</v>
      </c>
    </row>
    <row r="460" spans="2:12" ht="24" customHeight="1" x14ac:dyDescent="0.3">
      <c r="B460" s="463" t="s">
        <v>2550</v>
      </c>
      <c r="C460" s="452" t="s">
        <v>769</v>
      </c>
      <c r="D460" s="453" t="s">
        <v>2551</v>
      </c>
      <c r="E460" s="452" t="s">
        <v>782</v>
      </c>
      <c r="F460" s="452" t="s">
        <v>2552</v>
      </c>
      <c r="G460" s="459" t="s">
        <v>2553</v>
      </c>
      <c r="H460" s="473" t="s">
        <v>2554</v>
      </c>
      <c r="I460" s="452" t="s">
        <v>64</v>
      </c>
      <c r="J460" s="452" t="s">
        <v>64</v>
      </c>
      <c r="K460" s="458">
        <v>0</v>
      </c>
      <c r="L460" s="458">
        <v>1.4160927634204164E-3</v>
      </c>
    </row>
    <row r="461" spans="2:12" ht="24" customHeight="1" x14ac:dyDescent="0.3">
      <c r="B461" s="463" t="s">
        <v>2555</v>
      </c>
      <c r="C461" s="452" t="s">
        <v>769</v>
      </c>
      <c r="D461" s="453" t="s">
        <v>2556</v>
      </c>
      <c r="E461" s="452" t="s">
        <v>782</v>
      </c>
      <c r="F461" s="452" t="s">
        <v>2557</v>
      </c>
      <c r="G461" s="459" t="s">
        <v>2558</v>
      </c>
      <c r="H461" s="473" t="s">
        <v>2559</v>
      </c>
      <c r="I461" s="452" t="s">
        <v>64</v>
      </c>
      <c r="J461" s="452" t="s">
        <v>64</v>
      </c>
      <c r="K461" s="458">
        <v>6.7305005631956598E-3</v>
      </c>
      <c r="L461" s="458">
        <v>1.3828952890641503E-3</v>
      </c>
    </row>
    <row r="462" spans="2:12" ht="24" customHeight="1" x14ac:dyDescent="0.3">
      <c r="B462" s="463" t="s">
        <v>2560</v>
      </c>
      <c r="C462" s="452" t="s">
        <v>769</v>
      </c>
      <c r="D462" s="453" t="s">
        <v>2561</v>
      </c>
      <c r="E462" s="452" t="s">
        <v>782</v>
      </c>
      <c r="F462" s="452" t="s">
        <v>2562</v>
      </c>
      <c r="G462" s="459" t="s">
        <v>2563</v>
      </c>
      <c r="H462" s="459" t="s">
        <v>2564</v>
      </c>
      <c r="I462" s="452" t="s">
        <v>64</v>
      </c>
      <c r="J462" s="452" t="s">
        <v>64</v>
      </c>
      <c r="K462" s="458">
        <v>0</v>
      </c>
      <c r="L462" s="458">
        <v>1.3605591155552424E-3</v>
      </c>
    </row>
    <row r="463" spans="2:12" ht="24" customHeight="1" x14ac:dyDescent="0.3">
      <c r="B463" s="463" t="s">
        <v>2565</v>
      </c>
      <c r="C463" s="452" t="s">
        <v>769</v>
      </c>
      <c r="D463" s="453" t="s">
        <v>2566</v>
      </c>
      <c r="E463" s="452" t="s">
        <v>771</v>
      </c>
      <c r="F463" s="452" t="s">
        <v>275</v>
      </c>
      <c r="G463" s="459" t="s">
        <v>2567</v>
      </c>
      <c r="H463" s="459" t="s">
        <v>2568</v>
      </c>
      <c r="I463" s="452" t="s">
        <v>64</v>
      </c>
      <c r="J463" s="452" t="s">
        <v>64</v>
      </c>
      <c r="K463" s="458">
        <v>6.4956900063247508E-3</v>
      </c>
      <c r="L463" s="458">
        <v>1.3346494847780671E-3</v>
      </c>
    </row>
    <row r="464" spans="2:12" ht="24" customHeight="1" x14ac:dyDescent="0.3">
      <c r="B464" s="463" t="s">
        <v>2569</v>
      </c>
      <c r="C464" s="452" t="s">
        <v>769</v>
      </c>
      <c r="D464" s="453" t="s">
        <v>2570</v>
      </c>
      <c r="E464" s="452" t="s">
        <v>1165</v>
      </c>
      <c r="F464" s="452" t="s">
        <v>2571</v>
      </c>
      <c r="G464" s="459" t="s">
        <v>2572</v>
      </c>
      <c r="H464" s="459" t="s">
        <v>2573</v>
      </c>
      <c r="I464" s="452" t="s">
        <v>64</v>
      </c>
      <c r="J464" s="452" t="s">
        <v>64</v>
      </c>
      <c r="K464" s="458">
        <v>6.3122581674794629E-3</v>
      </c>
      <c r="L464" s="458">
        <v>1.2969603079595333E-3</v>
      </c>
    </row>
    <row r="465" spans="2:12" ht="24" customHeight="1" x14ac:dyDescent="0.3">
      <c r="B465" s="488" t="s">
        <v>2574</v>
      </c>
      <c r="C465" s="452" t="s">
        <v>769</v>
      </c>
      <c r="D465" s="453" t="s">
        <v>2575</v>
      </c>
      <c r="E465" s="452" t="s">
        <v>782</v>
      </c>
      <c r="F465" s="476" t="s">
        <v>2482</v>
      </c>
      <c r="G465" s="473" t="s">
        <v>2576</v>
      </c>
      <c r="H465" s="473" t="s">
        <v>2577</v>
      </c>
      <c r="I465" s="452" t="s">
        <v>64</v>
      </c>
      <c r="J465" s="452" t="s">
        <v>64</v>
      </c>
      <c r="K465" s="458">
        <v>0</v>
      </c>
      <c r="L465" s="458">
        <v>1.2535431777104897E-3</v>
      </c>
    </row>
    <row r="466" spans="2:12" ht="24" customHeight="1" x14ac:dyDescent="0.3">
      <c r="B466" s="462" t="s">
        <v>2578</v>
      </c>
      <c r="C466" s="452" t="s">
        <v>769</v>
      </c>
      <c r="D466" s="453" t="s">
        <v>2579</v>
      </c>
      <c r="E466" s="452" t="s">
        <v>782</v>
      </c>
      <c r="F466" s="452" t="s">
        <v>2580</v>
      </c>
      <c r="G466" s="459" t="s">
        <v>2581</v>
      </c>
      <c r="H466" s="473" t="s">
        <v>2582</v>
      </c>
      <c r="I466" s="452" t="s">
        <v>64</v>
      </c>
      <c r="J466" s="452" t="s">
        <v>64</v>
      </c>
      <c r="K466" s="458">
        <v>0</v>
      </c>
      <c r="L466" s="458">
        <v>1.2433540830457945E-3</v>
      </c>
    </row>
    <row r="467" spans="2:12" ht="24" customHeight="1" x14ac:dyDescent="0.3">
      <c r="B467" s="463" t="s">
        <v>2583</v>
      </c>
      <c r="C467" s="452" t="s">
        <v>769</v>
      </c>
      <c r="D467" s="453" t="s">
        <v>2584</v>
      </c>
      <c r="E467" s="452" t="s">
        <v>1165</v>
      </c>
      <c r="F467" s="452" t="s">
        <v>2482</v>
      </c>
      <c r="G467" s="459" t="s">
        <v>2585</v>
      </c>
      <c r="H467" s="459" t="s">
        <v>2586</v>
      </c>
      <c r="I467" s="452" t="s">
        <v>64</v>
      </c>
      <c r="J467" s="452" t="s">
        <v>64</v>
      </c>
      <c r="K467" s="458">
        <v>5.8854141913196757E-3</v>
      </c>
      <c r="L467" s="458">
        <v>1.2092579865267703E-3</v>
      </c>
    </row>
    <row r="468" spans="2:12" ht="24" customHeight="1" x14ac:dyDescent="0.3">
      <c r="B468" s="463" t="s">
        <v>2587</v>
      </c>
      <c r="C468" s="452" t="s">
        <v>769</v>
      </c>
      <c r="D468" s="453" t="s">
        <v>2588</v>
      </c>
      <c r="E468" s="452" t="s">
        <v>782</v>
      </c>
      <c r="F468" s="452" t="s">
        <v>2242</v>
      </c>
      <c r="G468" s="459" t="s">
        <v>2589</v>
      </c>
      <c r="H468" s="472" t="s">
        <v>931</v>
      </c>
      <c r="I468" s="452" t="s">
        <v>64</v>
      </c>
      <c r="J468" s="452" t="s">
        <v>64</v>
      </c>
      <c r="K468" s="458">
        <v>0</v>
      </c>
      <c r="L468" s="458">
        <v>1.1289416238293077E-3</v>
      </c>
    </row>
    <row r="469" spans="2:12" ht="24" customHeight="1" x14ac:dyDescent="0.3">
      <c r="B469" s="463" t="s">
        <v>2590</v>
      </c>
      <c r="C469" s="452" t="s">
        <v>769</v>
      </c>
      <c r="D469" s="453" t="s">
        <v>2591</v>
      </c>
      <c r="E469" s="452" t="s">
        <v>2336</v>
      </c>
      <c r="F469" s="452" t="s">
        <v>2592</v>
      </c>
      <c r="G469" s="459" t="s">
        <v>2593</v>
      </c>
      <c r="H469" s="472" t="s">
        <v>931</v>
      </c>
      <c r="I469" s="452" t="s">
        <v>64</v>
      </c>
      <c r="J469" s="452" t="s">
        <v>64</v>
      </c>
      <c r="K469" s="458">
        <v>5.3893024397748219E-3</v>
      </c>
      <c r="L469" s="458">
        <v>1.1073234279276106E-3</v>
      </c>
    </row>
    <row r="470" spans="2:12" ht="24" customHeight="1" x14ac:dyDescent="0.3">
      <c r="B470" s="463" t="s">
        <v>2594</v>
      </c>
      <c r="C470" s="452" t="s">
        <v>769</v>
      </c>
      <c r="D470" s="453" t="s">
        <v>2595</v>
      </c>
      <c r="E470" s="452" t="s">
        <v>782</v>
      </c>
      <c r="F470" s="452" t="s">
        <v>2482</v>
      </c>
      <c r="G470" s="459" t="s">
        <v>2596</v>
      </c>
      <c r="H470" s="459" t="s">
        <v>2597</v>
      </c>
      <c r="I470" s="452" t="s">
        <v>64</v>
      </c>
      <c r="J470" s="452" t="s">
        <v>64</v>
      </c>
      <c r="K470" s="458">
        <v>5.3164516435775652E-3</v>
      </c>
      <c r="L470" s="458">
        <v>1.0923549984742857E-3</v>
      </c>
    </row>
    <row r="471" spans="2:12" ht="24" customHeight="1" x14ac:dyDescent="0.3">
      <c r="B471" s="462" t="s">
        <v>2598</v>
      </c>
      <c r="C471" s="452" t="s">
        <v>769</v>
      </c>
      <c r="D471" s="453" t="s">
        <v>2599</v>
      </c>
      <c r="E471" s="452" t="s">
        <v>771</v>
      </c>
      <c r="F471" s="452" t="s">
        <v>275</v>
      </c>
      <c r="G471" s="459" t="s">
        <v>2600</v>
      </c>
      <c r="H471" s="471" t="s">
        <v>931</v>
      </c>
      <c r="I471" s="452" t="s">
        <v>64</v>
      </c>
      <c r="J471" s="452" t="s">
        <v>64</v>
      </c>
      <c r="K471" s="458">
        <v>0</v>
      </c>
      <c r="L471" s="458">
        <v>1.0799685468159518E-3</v>
      </c>
    </row>
    <row r="472" spans="2:12" ht="24" customHeight="1" x14ac:dyDescent="0.3">
      <c r="B472" s="463" t="s">
        <v>2601</v>
      </c>
      <c r="C472" s="452" t="s">
        <v>769</v>
      </c>
      <c r="D472" s="453" t="s">
        <v>2602</v>
      </c>
      <c r="E472" s="452" t="s">
        <v>901</v>
      </c>
      <c r="F472" s="452" t="s">
        <v>1674</v>
      </c>
      <c r="G472" s="459" t="s">
        <v>2603</v>
      </c>
      <c r="H472" s="472" t="s">
        <v>931</v>
      </c>
      <c r="I472" s="452" t="s">
        <v>64</v>
      </c>
      <c r="J472" s="452" t="s">
        <v>64</v>
      </c>
      <c r="K472" s="458">
        <v>5.1285701598963304E-3</v>
      </c>
      <c r="L472" s="458">
        <v>1.0537515667910706E-3</v>
      </c>
    </row>
    <row r="473" spans="2:12" ht="24" customHeight="1" x14ac:dyDescent="0.3">
      <c r="B473" s="463" t="s">
        <v>2604</v>
      </c>
      <c r="C473" s="452" t="s">
        <v>769</v>
      </c>
      <c r="D473" s="453" t="s">
        <v>2605</v>
      </c>
      <c r="E473" s="452" t="s">
        <v>1165</v>
      </c>
      <c r="F473" s="452" t="s">
        <v>2095</v>
      </c>
      <c r="G473" s="459" t="s">
        <v>2606</v>
      </c>
      <c r="H473" s="471" t="s">
        <v>931</v>
      </c>
      <c r="I473" s="452" t="s">
        <v>64</v>
      </c>
      <c r="J473" s="452" t="s">
        <v>64</v>
      </c>
      <c r="K473" s="458">
        <v>5.0582694271657756E-3</v>
      </c>
      <c r="L473" s="458">
        <v>1.039307091049926E-3</v>
      </c>
    </row>
    <row r="474" spans="2:12" ht="24" customHeight="1" x14ac:dyDescent="0.3">
      <c r="B474" s="463" t="s">
        <v>2607</v>
      </c>
      <c r="C474" s="452" t="s">
        <v>769</v>
      </c>
      <c r="D474" s="453" t="s">
        <v>2608</v>
      </c>
      <c r="E474" s="452" t="s">
        <v>1592</v>
      </c>
      <c r="F474" s="452" t="s">
        <v>1249</v>
      </c>
      <c r="G474" s="459" t="s">
        <v>2609</v>
      </c>
      <c r="H474" s="459" t="s">
        <v>2610</v>
      </c>
      <c r="I474" s="452" t="s">
        <v>64</v>
      </c>
      <c r="J474" s="452" t="s">
        <v>64</v>
      </c>
      <c r="K474" s="458">
        <v>4.9899425317516651E-3</v>
      </c>
      <c r="L474" s="458">
        <v>1.0252681736027979E-3</v>
      </c>
    </row>
    <row r="475" spans="2:12" ht="24" customHeight="1" x14ac:dyDescent="0.3">
      <c r="B475" s="463" t="s">
        <v>2611</v>
      </c>
      <c r="C475" s="452" t="s">
        <v>769</v>
      </c>
      <c r="D475" s="453" t="s">
        <v>2612</v>
      </c>
      <c r="E475" s="452" t="s">
        <v>1453</v>
      </c>
      <c r="F475" s="452" t="s">
        <v>848</v>
      </c>
      <c r="G475" s="459" t="s">
        <v>2613</v>
      </c>
      <c r="H475" s="459" t="s">
        <v>2614</v>
      </c>
      <c r="I475" s="452" t="s">
        <v>64</v>
      </c>
      <c r="J475" s="452" t="s">
        <v>64</v>
      </c>
      <c r="K475" s="458">
        <v>4.9334657431111791E-3</v>
      </c>
      <c r="L475" s="458">
        <v>1.0136640612163461E-3</v>
      </c>
    </row>
    <row r="476" spans="2:12" ht="24" customHeight="1" x14ac:dyDescent="0.3">
      <c r="B476" s="462" t="s">
        <v>2615</v>
      </c>
      <c r="C476" s="452" t="s">
        <v>769</v>
      </c>
      <c r="D476" s="453" t="s">
        <v>2616</v>
      </c>
      <c r="E476" s="452" t="s">
        <v>782</v>
      </c>
      <c r="F476" s="452" t="s">
        <v>2617</v>
      </c>
      <c r="G476" s="459" t="s">
        <v>2618</v>
      </c>
      <c r="H476" s="459" t="s">
        <v>2619</v>
      </c>
      <c r="I476" s="452" t="s">
        <v>64</v>
      </c>
      <c r="J476" s="452" t="s">
        <v>64</v>
      </c>
      <c r="K476" s="458">
        <v>0</v>
      </c>
      <c r="L476" s="458">
        <v>1.0135071708565122E-3</v>
      </c>
    </row>
    <row r="477" spans="2:12" ht="24" customHeight="1" x14ac:dyDescent="0.3">
      <c r="B477" s="462" t="s">
        <v>2620</v>
      </c>
      <c r="C477" s="452" t="s">
        <v>769</v>
      </c>
      <c r="D477" s="453" t="s">
        <v>2621</v>
      </c>
      <c r="E477" s="452" t="s">
        <v>782</v>
      </c>
      <c r="F477" s="452" t="s">
        <v>2482</v>
      </c>
      <c r="G477" s="459" t="s">
        <v>2622</v>
      </c>
      <c r="H477" s="459" t="s">
        <v>2623</v>
      </c>
      <c r="I477" s="452" t="s">
        <v>64</v>
      </c>
      <c r="J477" s="452" t="s">
        <v>64</v>
      </c>
      <c r="K477" s="458">
        <v>0</v>
      </c>
      <c r="L477" s="458">
        <v>9.9815975400793376E-4</v>
      </c>
    </row>
    <row r="478" spans="2:12" ht="24" customHeight="1" x14ac:dyDescent="0.3">
      <c r="B478" s="462" t="s">
        <v>2624</v>
      </c>
      <c r="C478" s="452" t="s">
        <v>769</v>
      </c>
      <c r="D478" s="453" t="s">
        <v>2625</v>
      </c>
      <c r="E478" s="452" t="s">
        <v>782</v>
      </c>
      <c r="F478" s="452" t="s">
        <v>2626</v>
      </c>
      <c r="G478" s="459" t="s">
        <v>2627</v>
      </c>
      <c r="H478" s="459" t="s">
        <v>2628</v>
      </c>
      <c r="I478" s="452" t="s">
        <v>64</v>
      </c>
      <c r="J478" s="452" t="s">
        <v>64</v>
      </c>
      <c r="K478" s="458">
        <v>0</v>
      </c>
      <c r="L478" s="458">
        <v>9.6571133488252E-4</v>
      </c>
    </row>
    <row r="479" spans="2:12" ht="24" customHeight="1" x14ac:dyDescent="0.3">
      <c r="B479" s="462" t="s">
        <v>2629</v>
      </c>
      <c r="C479" s="452" t="s">
        <v>769</v>
      </c>
      <c r="D479" s="453" t="s">
        <v>2630</v>
      </c>
      <c r="E479" s="452" t="s">
        <v>782</v>
      </c>
      <c r="F479" s="452" t="s">
        <v>884</v>
      </c>
      <c r="G479" s="459" t="s">
        <v>2631</v>
      </c>
      <c r="H479" s="459" t="s">
        <v>2632</v>
      </c>
      <c r="I479" s="452" t="s">
        <v>64</v>
      </c>
      <c r="J479" s="452" t="s">
        <v>64</v>
      </c>
      <c r="K479" s="458">
        <v>0</v>
      </c>
      <c r="L479" s="458">
        <v>9.2444726897166862E-4</v>
      </c>
    </row>
    <row r="480" spans="2:12" ht="24" customHeight="1" x14ac:dyDescent="0.3">
      <c r="B480" s="463" t="s">
        <v>2633</v>
      </c>
      <c r="C480" s="452" t="s">
        <v>769</v>
      </c>
      <c r="D480" s="453" t="s">
        <v>2634</v>
      </c>
      <c r="E480" s="452" t="s">
        <v>771</v>
      </c>
      <c r="F480" s="452" t="s">
        <v>275</v>
      </c>
      <c r="G480" s="459" t="s">
        <v>2635</v>
      </c>
      <c r="H480" s="459" t="s">
        <v>2636</v>
      </c>
      <c r="I480" s="452" t="s">
        <v>64</v>
      </c>
      <c r="J480" s="452" t="s">
        <v>64</v>
      </c>
      <c r="K480" s="458">
        <v>0</v>
      </c>
      <c r="L480" s="458">
        <v>8.472760134262845E-4</v>
      </c>
    </row>
    <row r="481" spans="2:12" ht="24" customHeight="1" x14ac:dyDescent="0.3">
      <c r="B481" s="462" t="s">
        <v>2637</v>
      </c>
      <c r="C481" s="452" t="s">
        <v>769</v>
      </c>
      <c r="D481" s="453" t="s">
        <v>2621</v>
      </c>
      <c r="E481" s="452" t="s">
        <v>782</v>
      </c>
      <c r="F481" s="452" t="s">
        <v>2482</v>
      </c>
      <c r="G481" s="459" t="s">
        <v>2638</v>
      </c>
      <c r="H481" s="472" t="s">
        <v>931</v>
      </c>
      <c r="I481" s="452" t="s">
        <v>64</v>
      </c>
      <c r="J481" s="452" t="s">
        <v>64</v>
      </c>
      <c r="K481" s="458">
        <v>0</v>
      </c>
      <c r="L481" s="458">
        <v>8.4456728399408482E-4</v>
      </c>
    </row>
    <row r="482" spans="2:12" ht="24" customHeight="1" x14ac:dyDescent="0.3">
      <c r="B482" s="463" t="s">
        <v>2639</v>
      </c>
      <c r="C482" s="452" t="s">
        <v>769</v>
      </c>
      <c r="D482" s="453" t="s">
        <v>2640</v>
      </c>
      <c r="E482" s="452" t="s">
        <v>2641</v>
      </c>
      <c r="F482" s="452" t="s">
        <v>1175</v>
      </c>
      <c r="G482" s="459" t="s">
        <v>2642</v>
      </c>
      <c r="H482" s="459" t="s">
        <v>2643</v>
      </c>
      <c r="I482" s="452" t="s">
        <v>64</v>
      </c>
      <c r="J482" s="452" t="s">
        <v>64</v>
      </c>
      <c r="K482" s="458">
        <v>3.9231130503527721E-3</v>
      </c>
      <c r="L482" s="458">
        <v>8.0606999507076957E-4</v>
      </c>
    </row>
    <row r="483" spans="2:12" ht="24" customHeight="1" x14ac:dyDescent="0.3">
      <c r="B483" s="462" t="s">
        <v>2644</v>
      </c>
      <c r="C483" s="452" t="s">
        <v>769</v>
      </c>
      <c r="D483" s="453" t="s">
        <v>2645</v>
      </c>
      <c r="E483" s="452" t="s">
        <v>782</v>
      </c>
      <c r="F483" s="452" t="s">
        <v>2397</v>
      </c>
      <c r="G483" s="459" t="s">
        <v>2646</v>
      </c>
      <c r="H483" s="459" t="s">
        <v>2647</v>
      </c>
      <c r="I483" s="452" t="s">
        <v>64</v>
      </c>
      <c r="J483" s="452" t="s">
        <v>64</v>
      </c>
      <c r="K483" s="458">
        <v>0</v>
      </c>
      <c r="L483" s="458">
        <v>8.0541865596319513E-4</v>
      </c>
    </row>
    <row r="484" spans="2:12" ht="24" customHeight="1" x14ac:dyDescent="0.3">
      <c r="B484" s="463" t="s">
        <v>2648</v>
      </c>
      <c r="C484" s="452" t="s">
        <v>769</v>
      </c>
      <c r="D484" s="453" t="s">
        <v>2649</v>
      </c>
      <c r="E484" s="452" t="s">
        <v>2650</v>
      </c>
      <c r="F484" s="452" t="s">
        <v>888</v>
      </c>
      <c r="G484" s="459" t="s">
        <v>2651</v>
      </c>
      <c r="H484" s="473" t="s">
        <v>2652</v>
      </c>
      <c r="I484" s="452" t="s">
        <v>64</v>
      </c>
      <c r="J484" s="452" t="s">
        <v>64</v>
      </c>
      <c r="K484" s="458">
        <v>3.8973747966547295E-3</v>
      </c>
      <c r="L484" s="458">
        <v>8.0078163509611998E-4</v>
      </c>
    </row>
    <row r="485" spans="2:12" ht="24" customHeight="1" x14ac:dyDescent="0.3">
      <c r="B485" s="463" t="s">
        <v>2653</v>
      </c>
      <c r="C485" s="452" t="s">
        <v>769</v>
      </c>
      <c r="D485" s="453" t="s">
        <v>2654</v>
      </c>
      <c r="E485" s="452" t="s">
        <v>782</v>
      </c>
      <c r="F485" s="452" t="s">
        <v>2095</v>
      </c>
      <c r="G485" s="459" t="s">
        <v>2655</v>
      </c>
      <c r="H485" s="459" t="s">
        <v>2656</v>
      </c>
      <c r="I485" s="452" t="s">
        <v>64</v>
      </c>
      <c r="J485" s="452" t="s">
        <v>64</v>
      </c>
      <c r="K485" s="458">
        <v>0</v>
      </c>
      <c r="L485" s="458">
        <v>7.9041851512804263E-4</v>
      </c>
    </row>
    <row r="486" spans="2:12" ht="24" customHeight="1" x14ac:dyDescent="0.3">
      <c r="B486" s="463" t="s">
        <v>2657</v>
      </c>
      <c r="C486" s="452" t="s">
        <v>769</v>
      </c>
      <c r="D486" s="453" t="s">
        <v>2658</v>
      </c>
      <c r="E486" s="452" t="s">
        <v>782</v>
      </c>
      <c r="F486" s="452" t="s">
        <v>1749</v>
      </c>
      <c r="G486" s="474" t="s">
        <v>2659</v>
      </c>
      <c r="H486" s="459" t="s">
        <v>2660</v>
      </c>
      <c r="I486" s="452" t="s">
        <v>64</v>
      </c>
      <c r="J486" s="452" t="s">
        <v>64</v>
      </c>
      <c r="K486" s="458">
        <v>-1.969212397969488E-2</v>
      </c>
      <c r="L486" s="458">
        <v>7.4583010586108949E-4</v>
      </c>
    </row>
    <row r="487" spans="2:12" ht="24" customHeight="1" x14ac:dyDescent="0.3">
      <c r="B487" s="463" t="s">
        <v>2661</v>
      </c>
      <c r="C487" s="452" t="s">
        <v>769</v>
      </c>
      <c r="D487" s="453" t="s">
        <v>2662</v>
      </c>
      <c r="E487" s="452" t="s">
        <v>782</v>
      </c>
      <c r="F487" s="452" t="s">
        <v>2482</v>
      </c>
      <c r="G487" s="474" t="s">
        <v>2663</v>
      </c>
      <c r="H487" s="472" t="s">
        <v>2664</v>
      </c>
      <c r="I487" s="452" t="s">
        <v>64</v>
      </c>
      <c r="J487" s="452" t="s">
        <v>64</v>
      </c>
      <c r="K487" s="458">
        <v>3.6243870867708303E-3</v>
      </c>
      <c r="L487" s="458">
        <v>7.4469168837875267E-4</v>
      </c>
    </row>
    <row r="488" spans="2:12" ht="24" customHeight="1" x14ac:dyDescent="0.3">
      <c r="B488" s="463" t="s">
        <v>2665</v>
      </c>
      <c r="C488" s="452" t="s">
        <v>769</v>
      </c>
      <c r="D488" s="453" t="s">
        <v>2666</v>
      </c>
      <c r="E488" s="452" t="s">
        <v>771</v>
      </c>
      <c r="F488" s="452" t="s">
        <v>275</v>
      </c>
      <c r="G488" s="474" t="s">
        <v>2667</v>
      </c>
      <c r="H488" s="471" t="s">
        <v>931</v>
      </c>
      <c r="I488" s="452" t="s">
        <v>64</v>
      </c>
      <c r="J488" s="452" t="s">
        <v>64</v>
      </c>
      <c r="K488" s="458">
        <v>3.5598758046435125E-3</v>
      </c>
      <c r="L488" s="458">
        <v>7.3143675328028539E-4</v>
      </c>
    </row>
    <row r="489" spans="2:12" ht="24" customHeight="1" x14ac:dyDescent="0.3">
      <c r="B489" s="463" t="s">
        <v>2668</v>
      </c>
      <c r="C489" s="452" t="s">
        <v>769</v>
      </c>
      <c r="D489" s="453" t="s">
        <v>2669</v>
      </c>
      <c r="E489" s="452" t="s">
        <v>2336</v>
      </c>
      <c r="F489" s="452" t="s">
        <v>2670</v>
      </c>
      <c r="G489" s="459" t="s">
        <v>2671</v>
      </c>
      <c r="H489" s="459" t="s">
        <v>2672</v>
      </c>
      <c r="I489" s="452" t="s">
        <v>64</v>
      </c>
      <c r="J489" s="452" t="s">
        <v>64</v>
      </c>
      <c r="K489" s="458">
        <v>3.5414374817546355E-3</v>
      </c>
      <c r="L489" s="458">
        <v>7.2764828767927137E-4</v>
      </c>
    </row>
    <row r="490" spans="2:12" ht="24" customHeight="1" x14ac:dyDescent="0.3">
      <c r="B490" s="463" t="s">
        <v>2673</v>
      </c>
      <c r="C490" s="452" t="s">
        <v>769</v>
      </c>
      <c r="D490" s="453" t="s">
        <v>2674</v>
      </c>
      <c r="E490" s="452" t="s">
        <v>2675</v>
      </c>
      <c r="F490" s="452" t="s">
        <v>1249</v>
      </c>
      <c r="G490" s="459" t="s">
        <v>2676</v>
      </c>
      <c r="H490" s="459" t="s">
        <v>2677</v>
      </c>
      <c r="I490" s="452" t="s">
        <v>64</v>
      </c>
      <c r="J490" s="452" t="s">
        <v>64</v>
      </c>
      <c r="K490" s="458">
        <v>3.4343375579112493E-3</v>
      </c>
      <c r="L490" s="458">
        <v>7.0564279510832567E-4</v>
      </c>
    </row>
    <row r="491" spans="2:12" ht="24" customHeight="1" x14ac:dyDescent="0.3">
      <c r="B491" s="463" t="s">
        <v>2678</v>
      </c>
      <c r="C491" s="452" t="s">
        <v>769</v>
      </c>
      <c r="D491" s="453" t="s">
        <v>2679</v>
      </c>
      <c r="E491" s="452" t="s">
        <v>1487</v>
      </c>
      <c r="F491" s="452" t="s">
        <v>1453</v>
      </c>
      <c r="G491" s="459" t="s">
        <v>2680</v>
      </c>
      <c r="H491" s="459" t="s">
        <v>2681</v>
      </c>
      <c r="I491" s="452" t="s">
        <v>64</v>
      </c>
      <c r="J491" s="452" t="s">
        <v>64</v>
      </c>
      <c r="K491" s="458">
        <v>3.1646628056715724E-3</v>
      </c>
      <c r="L491" s="458">
        <v>6.5023355162781955E-4</v>
      </c>
    </row>
    <row r="492" spans="2:12" ht="24" customHeight="1" x14ac:dyDescent="0.3">
      <c r="B492" s="462" t="s">
        <v>2682</v>
      </c>
      <c r="C492" s="452" t="s">
        <v>769</v>
      </c>
      <c r="D492" s="453" t="s">
        <v>2683</v>
      </c>
      <c r="E492" s="452" t="s">
        <v>782</v>
      </c>
      <c r="F492" s="452" t="s">
        <v>1453</v>
      </c>
      <c r="G492" s="459" t="s">
        <v>2684</v>
      </c>
      <c r="H492" s="459" t="s">
        <v>1583</v>
      </c>
      <c r="I492" s="452" t="s">
        <v>64</v>
      </c>
      <c r="J492" s="452" t="s">
        <v>64</v>
      </c>
      <c r="K492" s="458">
        <v>0</v>
      </c>
      <c r="L492" s="458">
        <v>6.2636199328685769E-4</v>
      </c>
    </row>
    <row r="493" spans="2:12" ht="24" customHeight="1" x14ac:dyDescent="0.3">
      <c r="B493" s="463" t="s">
        <v>2685</v>
      </c>
      <c r="C493" s="452" t="s">
        <v>769</v>
      </c>
      <c r="D493" s="453" t="s">
        <v>2686</v>
      </c>
      <c r="E493" s="452" t="s">
        <v>782</v>
      </c>
      <c r="F493" s="452" t="s">
        <v>2687</v>
      </c>
      <c r="G493" s="459" t="s">
        <v>2688</v>
      </c>
      <c r="H493" s="472" t="s">
        <v>931</v>
      </c>
      <c r="I493" s="452" t="s">
        <v>64</v>
      </c>
      <c r="J493" s="452" t="s">
        <v>64</v>
      </c>
      <c r="K493" s="458">
        <v>2.9771095332769538E-3</v>
      </c>
      <c r="L493" s="458">
        <v>6.1169755651010495E-4</v>
      </c>
    </row>
    <row r="494" spans="2:12" ht="24" customHeight="1" x14ac:dyDescent="0.3">
      <c r="B494" s="463" t="s">
        <v>2689</v>
      </c>
      <c r="C494" s="452" t="s">
        <v>769</v>
      </c>
      <c r="D494" s="453" t="s">
        <v>2690</v>
      </c>
      <c r="E494" s="452" t="s">
        <v>1165</v>
      </c>
      <c r="F494" s="452" t="s">
        <v>1166</v>
      </c>
      <c r="G494" s="459" t="s">
        <v>2691</v>
      </c>
      <c r="H494" s="459" t="s">
        <v>2692</v>
      </c>
      <c r="I494" s="452" t="s">
        <v>64</v>
      </c>
      <c r="J494" s="452" t="s">
        <v>64</v>
      </c>
      <c r="K494" s="458">
        <v>0</v>
      </c>
      <c r="L494" s="458">
        <v>6.0896650470624138E-4</v>
      </c>
    </row>
    <row r="495" spans="2:12" ht="24" customHeight="1" x14ac:dyDescent="0.3">
      <c r="B495" s="463" t="s">
        <v>2693</v>
      </c>
      <c r="C495" s="452" t="s">
        <v>769</v>
      </c>
      <c r="D495" s="453" t="s">
        <v>2694</v>
      </c>
      <c r="E495" s="452" t="s">
        <v>782</v>
      </c>
      <c r="F495" s="452"/>
      <c r="G495" s="459" t="s">
        <v>2695</v>
      </c>
      <c r="H495" s="459" t="s">
        <v>2692</v>
      </c>
      <c r="I495" s="452" t="s">
        <v>64</v>
      </c>
      <c r="J495" s="452" t="s">
        <v>64</v>
      </c>
      <c r="K495" s="458">
        <v>2.9602304710393168E-3</v>
      </c>
      <c r="L495" s="458">
        <v>6.0822946740839851E-4</v>
      </c>
    </row>
    <row r="496" spans="2:12" ht="24" customHeight="1" x14ac:dyDescent="0.3">
      <c r="B496" s="463" t="s">
        <v>2696</v>
      </c>
      <c r="C496" s="452" t="s">
        <v>769</v>
      </c>
      <c r="D496" s="453" t="s">
        <v>2697</v>
      </c>
      <c r="E496" s="452" t="s">
        <v>771</v>
      </c>
      <c r="F496" s="452" t="s">
        <v>2491</v>
      </c>
      <c r="G496" s="459" t="s">
        <v>2698</v>
      </c>
      <c r="H496" s="459" t="s">
        <v>2699</v>
      </c>
      <c r="I496" s="452" t="s">
        <v>64</v>
      </c>
      <c r="J496" s="452" t="s">
        <v>64</v>
      </c>
      <c r="K496" s="458">
        <v>-1.6572894297130403E-3</v>
      </c>
      <c r="L496" s="458">
        <v>5.9176534516348618E-4</v>
      </c>
    </row>
    <row r="497" spans="2:12" ht="24" customHeight="1" x14ac:dyDescent="0.3">
      <c r="B497" s="463" t="s">
        <v>2700</v>
      </c>
      <c r="C497" s="452" t="s">
        <v>769</v>
      </c>
      <c r="D497" s="453" t="s">
        <v>2701</v>
      </c>
      <c r="E497" s="452" t="s">
        <v>1214</v>
      </c>
      <c r="F497" s="452" t="s">
        <v>1911</v>
      </c>
      <c r="G497" s="459" t="s">
        <v>2702</v>
      </c>
      <c r="H497" s="459" t="s">
        <v>2703</v>
      </c>
      <c r="I497" s="452" t="s">
        <v>64</v>
      </c>
      <c r="J497" s="452" t="s">
        <v>64</v>
      </c>
      <c r="K497" s="458">
        <v>2.8110217131386804E-3</v>
      </c>
      <c r="L497" s="458">
        <v>5.7757200197169206E-4</v>
      </c>
    </row>
    <row r="498" spans="2:12" ht="24" customHeight="1" x14ac:dyDescent="0.3">
      <c r="B498" s="463" t="s">
        <v>2704</v>
      </c>
      <c r="C498" s="452" t="s">
        <v>769</v>
      </c>
      <c r="D498" s="453" t="s">
        <v>2705</v>
      </c>
      <c r="E498" s="452" t="s">
        <v>2706</v>
      </c>
      <c r="F498" s="452" t="s">
        <v>884</v>
      </c>
      <c r="G498" s="459" t="s">
        <v>2707</v>
      </c>
      <c r="H498" s="472" t="s">
        <v>931</v>
      </c>
      <c r="I498" s="452" t="s">
        <v>64</v>
      </c>
      <c r="J498" s="452" t="s">
        <v>64</v>
      </c>
      <c r="K498" s="458">
        <v>2.780109076560038E-3</v>
      </c>
      <c r="L498" s="458">
        <v>5.7122047743116675E-4</v>
      </c>
    </row>
    <row r="499" spans="2:12" ht="24" customHeight="1" x14ac:dyDescent="0.3">
      <c r="B499" s="462" t="s">
        <v>2708</v>
      </c>
      <c r="C499" s="452" t="s">
        <v>769</v>
      </c>
      <c r="D499" s="453" t="s">
        <v>2709</v>
      </c>
      <c r="E499" s="452" t="s">
        <v>2650</v>
      </c>
      <c r="F499" s="452" t="s">
        <v>2710</v>
      </c>
      <c r="G499" s="459" t="s">
        <v>2711</v>
      </c>
      <c r="H499" s="459" t="s">
        <v>2712</v>
      </c>
      <c r="I499" s="452" t="s">
        <v>64</v>
      </c>
      <c r="J499" s="452" t="s">
        <v>64</v>
      </c>
      <c r="K499" s="458">
        <v>0</v>
      </c>
      <c r="L499" s="458">
        <v>5.581130671548952E-4</v>
      </c>
    </row>
    <row r="500" spans="2:12" ht="24" customHeight="1" x14ac:dyDescent="0.3">
      <c r="B500" s="463" t="s">
        <v>2713</v>
      </c>
      <c r="C500" s="452" t="s">
        <v>769</v>
      </c>
      <c r="D500" s="453" t="s">
        <v>2714</v>
      </c>
      <c r="E500" s="452" t="s">
        <v>1165</v>
      </c>
      <c r="F500" s="452" t="s">
        <v>1166</v>
      </c>
      <c r="G500" s="459" t="s">
        <v>2715</v>
      </c>
      <c r="H500" s="472" t="s">
        <v>931</v>
      </c>
      <c r="I500" s="452" t="s">
        <v>64</v>
      </c>
      <c r="J500" s="452" t="s">
        <v>64</v>
      </c>
      <c r="K500" s="458">
        <v>2.6438887119836145E-3</v>
      </c>
      <c r="L500" s="458">
        <v>5.4323169729831233E-4</v>
      </c>
    </row>
    <row r="501" spans="2:12" ht="24" customHeight="1" x14ac:dyDescent="0.3">
      <c r="B501" s="463" t="s">
        <v>2716</v>
      </c>
      <c r="C501" s="452" t="s">
        <v>769</v>
      </c>
      <c r="D501" s="453" t="s">
        <v>2717</v>
      </c>
      <c r="E501" s="452" t="s">
        <v>1165</v>
      </c>
      <c r="F501" s="452" t="s">
        <v>2718</v>
      </c>
      <c r="G501" s="459" t="s">
        <v>2719</v>
      </c>
      <c r="H501" s="473" t="s">
        <v>2720</v>
      </c>
      <c r="I501" s="452" t="s">
        <v>64</v>
      </c>
      <c r="J501" s="452" t="s">
        <v>64</v>
      </c>
      <c r="K501" s="458">
        <v>0</v>
      </c>
      <c r="L501" s="458">
        <v>5.30474896134075E-4</v>
      </c>
    </row>
    <row r="502" spans="2:12" ht="24" customHeight="1" x14ac:dyDescent="0.3">
      <c r="B502" s="462" t="s">
        <v>2721</v>
      </c>
      <c r="C502" s="452" t="s">
        <v>769</v>
      </c>
      <c r="D502" s="453" t="s">
        <v>2722</v>
      </c>
      <c r="E502" s="452" t="s">
        <v>782</v>
      </c>
      <c r="F502" s="452" t="s">
        <v>2723</v>
      </c>
      <c r="G502" s="459" t="s">
        <v>2724</v>
      </c>
      <c r="H502" s="459" t="s">
        <v>2725</v>
      </c>
      <c r="I502" s="452" t="s">
        <v>64</v>
      </c>
      <c r="J502" s="452" t="s">
        <v>64</v>
      </c>
      <c r="K502" s="458">
        <v>0</v>
      </c>
      <c r="L502" s="458">
        <v>5.1837429289017202E-4</v>
      </c>
    </row>
    <row r="503" spans="2:12" ht="24" customHeight="1" x14ac:dyDescent="0.3">
      <c r="B503" s="463" t="s">
        <v>2726</v>
      </c>
      <c r="C503" s="452" t="s">
        <v>769</v>
      </c>
      <c r="D503" s="453" t="s">
        <v>2727</v>
      </c>
      <c r="E503" s="452" t="s">
        <v>1165</v>
      </c>
      <c r="F503" s="452" t="s">
        <v>2728</v>
      </c>
      <c r="G503" s="459" t="s">
        <v>2729</v>
      </c>
      <c r="H503" s="459" t="s">
        <v>2730</v>
      </c>
      <c r="I503" s="452" t="s">
        <v>64</v>
      </c>
      <c r="J503" s="452" t="s">
        <v>64</v>
      </c>
      <c r="K503" s="458">
        <v>2.4212236863162613E-3</v>
      </c>
      <c r="L503" s="458">
        <v>4.9748139802361334E-4</v>
      </c>
    </row>
    <row r="504" spans="2:12" ht="24" customHeight="1" x14ac:dyDescent="0.3">
      <c r="B504" s="463" t="s">
        <v>2731</v>
      </c>
      <c r="C504" s="452" t="s">
        <v>769</v>
      </c>
      <c r="D504" s="453" t="s">
        <v>2732</v>
      </c>
      <c r="E504" s="452" t="s">
        <v>2650</v>
      </c>
      <c r="F504" s="452" t="s">
        <v>2733</v>
      </c>
      <c r="G504" s="459" t="s">
        <v>2734</v>
      </c>
      <c r="H504" s="473" t="s">
        <v>2735</v>
      </c>
      <c r="I504" s="452" t="s">
        <v>64</v>
      </c>
      <c r="J504" s="452" t="s">
        <v>64</v>
      </c>
      <c r="K504" s="458">
        <v>2.2681536191613244E-3</v>
      </c>
      <c r="L504" s="458">
        <v>4.6603056122808249E-4</v>
      </c>
    </row>
    <row r="505" spans="2:12" ht="24" customHeight="1" x14ac:dyDescent="0.3">
      <c r="B505" s="463" t="s">
        <v>2736</v>
      </c>
      <c r="C505" s="452" t="s">
        <v>769</v>
      </c>
      <c r="D505" s="453" t="s">
        <v>2737</v>
      </c>
      <c r="E505" s="452" t="s">
        <v>1165</v>
      </c>
      <c r="F505" s="452" t="s">
        <v>820</v>
      </c>
      <c r="G505" s="459" t="s">
        <v>2738</v>
      </c>
      <c r="H505" s="473" t="s">
        <v>2739</v>
      </c>
      <c r="I505" s="452" t="s">
        <v>64</v>
      </c>
      <c r="J505" s="452" t="s">
        <v>64</v>
      </c>
      <c r="K505" s="458">
        <v>2.2615676878444493E-3</v>
      </c>
      <c r="L505" s="458">
        <v>4.6467737013825315E-4</v>
      </c>
    </row>
    <row r="506" spans="2:12" ht="24" customHeight="1" x14ac:dyDescent="0.3">
      <c r="B506" s="463" t="s">
        <v>2740</v>
      </c>
      <c r="C506" s="452" t="s">
        <v>769</v>
      </c>
      <c r="D506" s="453" t="s">
        <v>2741</v>
      </c>
      <c r="E506" s="452" t="s">
        <v>771</v>
      </c>
      <c r="F506" s="452" t="s">
        <v>2742</v>
      </c>
      <c r="G506" s="459" t="s">
        <v>2743</v>
      </c>
      <c r="H506" s="459" t="s">
        <v>2744</v>
      </c>
      <c r="I506" s="452" t="s">
        <v>64</v>
      </c>
      <c r="J506" s="452" t="s">
        <v>64</v>
      </c>
      <c r="K506" s="458">
        <v>2.0506865097978367E-3</v>
      </c>
      <c r="L506" s="458">
        <v>4.2134826185949344E-4</v>
      </c>
    </row>
    <row r="507" spans="2:12" ht="24" customHeight="1" x14ac:dyDescent="0.3">
      <c r="B507" s="463" t="s">
        <v>2745</v>
      </c>
      <c r="C507" s="452" t="s">
        <v>769</v>
      </c>
      <c r="D507" s="453" t="s">
        <v>2746</v>
      </c>
      <c r="E507" s="452" t="s">
        <v>1165</v>
      </c>
      <c r="F507" s="452" t="s">
        <v>2747</v>
      </c>
      <c r="G507" s="459" t="s">
        <v>2748</v>
      </c>
      <c r="H507" s="473" t="s">
        <v>2749</v>
      </c>
      <c r="I507" s="452" t="s">
        <v>64</v>
      </c>
      <c r="J507" s="452" t="s">
        <v>64</v>
      </c>
      <c r="K507" s="458">
        <v>1.9306432031582315E-3</v>
      </c>
      <c r="L507" s="458">
        <v>3.9668333215970702E-4</v>
      </c>
    </row>
    <row r="508" spans="2:12" ht="24" customHeight="1" x14ac:dyDescent="0.3">
      <c r="B508" s="463" t="s">
        <v>2750</v>
      </c>
      <c r="C508" s="452" t="s">
        <v>769</v>
      </c>
      <c r="D508" s="453" t="s">
        <v>2751</v>
      </c>
      <c r="E508" s="452" t="s">
        <v>771</v>
      </c>
      <c r="F508" s="452" t="s">
        <v>2752</v>
      </c>
      <c r="G508" s="459" t="s">
        <v>2753</v>
      </c>
      <c r="H508" s="473" t="s">
        <v>2754</v>
      </c>
      <c r="I508" s="452" t="s">
        <v>64</v>
      </c>
      <c r="J508" s="452" t="s">
        <v>64</v>
      </c>
      <c r="K508" s="458">
        <v>-4.3735944908584585E-5</v>
      </c>
      <c r="L508" s="458">
        <v>3.6504471516090415E-4</v>
      </c>
    </row>
    <row r="509" spans="2:12" ht="24" customHeight="1" x14ac:dyDescent="0.3">
      <c r="B509" s="463" t="s">
        <v>2755</v>
      </c>
      <c r="C509" s="452" t="s">
        <v>769</v>
      </c>
      <c r="D509" s="453" t="s">
        <v>2756</v>
      </c>
      <c r="E509" s="452" t="s">
        <v>782</v>
      </c>
      <c r="F509" s="452" t="s">
        <v>2757</v>
      </c>
      <c r="G509" s="459" t="s">
        <v>2758</v>
      </c>
      <c r="H509" s="459" t="s">
        <v>2759</v>
      </c>
      <c r="I509" s="452" t="s">
        <v>64</v>
      </c>
      <c r="J509" s="452" t="s">
        <v>64</v>
      </c>
      <c r="K509" s="458">
        <v>1.7372692926625516E-3</v>
      </c>
      <c r="L509" s="458">
        <v>3.5695138839987795E-4</v>
      </c>
    </row>
    <row r="510" spans="2:12" ht="24" customHeight="1" x14ac:dyDescent="0.3">
      <c r="B510" s="463" t="s">
        <v>2760</v>
      </c>
      <c r="C510" s="452" t="s">
        <v>769</v>
      </c>
      <c r="D510" s="453" t="s">
        <v>2761</v>
      </c>
      <c r="E510" s="452" t="s">
        <v>1165</v>
      </c>
      <c r="F510" s="452" t="s">
        <v>2762</v>
      </c>
      <c r="G510" s="459" t="s">
        <v>2763</v>
      </c>
      <c r="H510" s="459" t="s">
        <v>2764</v>
      </c>
      <c r="I510" s="452" t="s">
        <v>64</v>
      </c>
      <c r="J510" s="452" t="s">
        <v>64</v>
      </c>
      <c r="K510" s="458">
        <v>1.7364467652474344E-3</v>
      </c>
      <c r="L510" s="458">
        <v>3.567823862169331E-4</v>
      </c>
    </row>
    <row r="511" spans="2:12" ht="24" customHeight="1" x14ac:dyDescent="0.3">
      <c r="B511" s="463" t="s">
        <v>2765</v>
      </c>
      <c r="C511" s="452" t="s">
        <v>769</v>
      </c>
      <c r="D511" s="453" t="s">
        <v>2766</v>
      </c>
      <c r="E511" s="452" t="s">
        <v>1785</v>
      </c>
      <c r="F511" s="452" t="s">
        <v>776</v>
      </c>
      <c r="G511" s="459" t="s">
        <v>2767</v>
      </c>
      <c r="H511" s="472" t="s">
        <v>931</v>
      </c>
      <c r="I511" s="452" t="s">
        <v>64</v>
      </c>
      <c r="J511" s="452" t="s">
        <v>64</v>
      </c>
      <c r="K511" s="458">
        <v>1.6328073970233159E-3</v>
      </c>
      <c r="L511" s="458">
        <v>3.3548792338567698E-4</v>
      </c>
    </row>
    <row r="512" spans="2:12" ht="24" customHeight="1" x14ac:dyDescent="0.3">
      <c r="B512" s="462" t="s">
        <v>2768</v>
      </c>
      <c r="C512" s="452" t="s">
        <v>769</v>
      </c>
      <c r="D512" s="453" t="s">
        <v>2769</v>
      </c>
      <c r="E512" s="452" t="s">
        <v>2650</v>
      </c>
      <c r="F512" s="452" t="s">
        <v>2762</v>
      </c>
      <c r="G512" s="459" t="s">
        <v>2770</v>
      </c>
      <c r="H512" s="459" t="s">
        <v>2771</v>
      </c>
      <c r="I512" s="452" t="s">
        <v>64</v>
      </c>
      <c r="J512" s="452" t="s">
        <v>64</v>
      </c>
      <c r="K512" s="458">
        <v>0</v>
      </c>
      <c r="L512" s="458">
        <v>3.3237095979156395E-4</v>
      </c>
    </row>
    <row r="513" spans="2:12" ht="24" customHeight="1" x14ac:dyDescent="0.3">
      <c r="B513" s="463" t="s">
        <v>2772</v>
      </c>
      <c r="C513" s="452" t="s">
        <v>769</v>
      </c>
      <c r="D513" s="453" t="s">
        <v>2773</v>
      </c>
      <c r="E513" s="452" t="s">
        <v>2650</v>
      </c>
      <c r="F513" s="452" t="s">
        <v>2774</v>
      </c>
      <c r="G513" s="459" t="s">
        <v>2775</v>
      </c>
      <c r="H513" s="459" t="s">
        <v>2776</v>
      </c>
      <c r="I513" s="452" t="s">
        <v>64</v>
      </c>
      <c r="J513" s="452" t="s">
        <v>64</v>
      </c>
      <c r="K513" s="458">
        <v>0</v>
      </c>
      <c r="L513" s="458">
        <v>3.0154683942445364E-4</v>
      </c>
    </row>
    <row r="514" spans="2:12" ht="24" customHeight="1" x14ac:dyDescent="0.3">
      <c r="B514" s="462" t="s">
        <v>2777</v>
      </c>
      <c r="C514" s="452" t="s">
        <v>769</v>
      </c>
      <c r="D514" s="453" t="s">
        <v>2778</v>
      </c>
      <c r="E514" s="452" t="s">
        <v>2650</v>
      </c>
      <c r="F514" s="452" t="s">
        <v>2762</v>
      </c>
      <c r="G514" s="459" t="s">
        <v>2779</v>
      </c>
      <c r="H514" s="459" t="s">
        <v>2780</v>
      </c>
      <c r="I514" s="452" t="s">
        <v>64</v>
      </c>
      <c r="J514" s="452" t="s">
        <v>64</v>
      </c>
      <c r="K514" s="458">
        <v>0</v>
      </c>
      <c r="L514" s="458">
        <v>2.9962678684599677E-4</v>
      </c>
    </row>
    <row r="515" spans="2:12" ht="24" customHeight="1" x14ac:dyDescent="0.3">
      <c r="B515" s="463" t="s">
        <v>2781</v>
      </c>
      <c r="C515" s="452" t="s">
        <v>769</v>
      </c>
      <c r="D515" s="453" t="s">
        <v>2782</v>
      </c>
      <c r="E515" s="452" t="s">
        <v>2783</v>
      </c>
      <c r="F515" s="452" t="s">
        <v>1453</v>
      </c>
      <c r="G515" s="459" t="s">
        <v>2784</v>
      </c>
      <c r="H515" s="472" t="s">
        <v>931</v>
      </c>
      <c r="I515" s="452" t="s">
        <v>64</v>
      </c>
      <c r="J515" s="452" t="s">
        <v>64</v>
      </c>
      <c r="K515" s="458">
        <v>1.302266529984316E-3</v>
      </c>
      <c r="L515" s="458">
        <v>2.6757270614745441E-4</v>
      </c>
    </row>
    <row r="516" spans="2:12" ht="24" customHeight="1" x14ac:dyDescent="0.3">
      <c r="B516" s="462" t="s">
        <v>2785</v>
      </c>
      <c r="C516" s="452" t="s">
        <v>769</v>
      </c>
      <c r="D516" s="453" t="s">
        <v>2786</v>
      </c>
      <c r="E516" s="452" t="s">
        <v>1165</v>
      </c>
      <c r="F516" s="452" t="s">
        <v>884</v>
      </c>
      <c r="G516" s="459" t="s">
        <v>2787</v>
      </c>
      <c r="H516" s="459" t="s">
        <v>2788</v>
      </c>
      <c r="I516" s="452" t="s">
        <v>64</v>
      </c>
      <c r="J516" s="452" t="s">
        <v>64</v>
      </c>
      <c r="K516" s="458">
        <v>0</v>
      </c>
      <c r="L516" s="458">
        <v>2.5947468488134639E-4</v>
      </c>
    </row>
    <row r="517" spans="2:12" ht="24" customHeight="1" x14ac:dyDescent="0.3">
      <c r="B517" s="463" t="s">
        <v>2789</v>
      </c>
      <c r="C517" s="452" t="s">
        <v>769</v>
      </c>
      <c r="D517" s="453" t="s">
        <v>2790</v>
      </c>
      <c r="E517" s="452" t="s">
        <v>901</v>
      </c>
      <c r="F517" s="452" t="s">
        <v>2762</v>
      </c>
      <c r="G517" s="459" t="s">
        <v>2791</v>
      </c>
      <c r="H517" s="459" t="s">
        <v>2792</v>
      </c>
      <c r="I517" s="452" t="s">
        <v>64</v>
      </c>
      <c r="J517" s="452" t="s">
        <v>64</v>
      </c>
      <c r="K517" s="458">
        <v>1.2265940077935331E-3</v>
      </c>
      <c r="L517" s="458">
        <v>2.5202450531652701E-4</v>
      </c>
    </row>
    <row r="518" spans="2:12" ht="24" customHeight="1" x14ac:dyDescent="0.3">
      <c r="B518" s="463" t="s">
        <v>2793</v>
      </c>
      <c r="C518" s="452" t="s">
        <v>769</v>
      </c>
      <c r="D518" s="453" t="s">
        <v>2794</v>
      </c>
      <c r="E518" s="452" t="s">
        <v>771</v>
      </c>
      <c r="F518" s="452" t="s">
        <v>2795</v>
      </c>
      <c r="G518" s="459" t="s">
        <v>2796</v>
      </c>
      <c r="H518" s="459" t="s">
        <v>2797</v>
      </c>
      <c r="I518" s="452" t="s">
        <v>64</v>
      </c>
      <c r="J518" s="452" t="s">
        <v>64</v>
      </c>
      <c r="K518" s="458">
        <v>0</v>
      </c>
      <c r="L518" s="458">
        <v>2.4703894091965354E-4</v>
      </c>
    </row>
    <row r="519" spans="2:12" ht="24" customHeight="1" x14ac:dyDescent="0.3">
      <c r="B519" s="463" t="s">
        <v>2798</v>
      </c>
      <c r="C519" s="452" t="s">
        <v>769</v>
      </c>
      <c r="D519" s="453" t="s">
        <v>2799</v>
      </c>
      <c r="E519" s="452" t="s">
        <v>1165</v>
      </c>
      <c r="F519" s="452" t="s">
        <v>1795</v>
      </c>
      <c r="G519" s="459" t="s">
        <v>2800</v>
      </c>
      <c r="H519" s="459" t="s">
        <v>2801</v>
      </c>
      <c r="I519" s="452" t="s">
        <v>64</v>
      </c>
      <c r="J519" s="452" t="s">
        <v>64</v>
      </c>
      <c r="K519" s="458">
        <v>0</v>
      </c>
      <c r="L519" s="458">
        <v>2.3472525409008757E-4</v>
      </c>
    </row>
    <row r="520" spans="2:12" ht="24" customHeight="1" x14ac:dyDescent="0.3">
      <c r="B520" s="463" t="s">
        <v>2802</v>
      </c>
      <c r="C520" s="452" t="s">
        <v>769</v>
      </c>
      <c r="D520" s="453" t="s">
        <v>2803</v>
      </c>
      <c r="E520" s="452" t="s">
        <v>901</v>
      </c>
      <c r="F520" s="452" t="s">
        <v>848</v>
      </c>
      <c r="G520" s="459" t="s">
        <v>2804</v>
      </c>
      <c r="H520" s="473" t="s">
        <v>2805</v>
      </c>
      <c r="I520" s="452" t="s">
        <v>64</v>
      </c>
      <c r="J520" s="452" t="s">
        <v>64</v>
      </c>
      <c r="K520" s="458">
        <v>1.0739956372631824E-3</v>
      </c>
      <c r="L520" s="458">
        <v>2.2067058657840999E-4</v>
      </c>
    </row>
    <row r="521" spans="2:12" ht="24" customHeight="1" x14ac:dyDescent="0.3">
      <c r="B521" s="463" t="s">
        <v>2806</v>
      </c>
      <c r="C521" s="452" t="s">
        <v>769</v>
      </c>
      <c r="D521" s="453" t="s">
        <v>2807</v>
      </c>
      <c r="E521" s="452" t="s">
        <v>782</v>
      </c>
      <c r="F521" s="452" t="s">
        <v>2397</v>
      </c>
      <c r="G521" s="459" t="s">
        <v>2808</v>
      </c>
      <c r="H521" s="473" t="s">
        <v>1476</v>
      </c>
      <c r="I521" s="452" t="s">
        <v>64</v>
      </c>
      <c r="J521" s="452" t="s">
        <v>64</v>
      </c>
      <c r="K521" s="458">
        <v>0</v>
      </c>
      <c r="L521" s="458">
        <v>2.1706922047743117E-4</v>
      </c>
    </row>
    <row r="522" spans="2:12" ht="24" customHeight="1" x14ac:dyDescent="0.3">
      <c r="B522" s="463" t="s">
        <v>2809</v>
      </c>
      <c r="C522" s="452" t="s">
        <v>769</v>
      </c>
      <c r="D522" s="453" t="s">
        <v>2810</v>
      </c>
      <c r="E522" s="452" t="s">
        <v>1841</v>
      </c>
      <c r="F522" s="452" t="s">
        <v>2397</v>
      </c>
      <c r="G522" s="459" t="s">
        <v>2811</v>
      </c>
      <c r="H522" s="459" t="s">
        <v>2812</v>
      </c>
      <c r="I522" s="452" t="s">
        <v>64</v>
      </c>
      <c r="J522" s="452" t="s">
        <v>64</v>
      </c>
      <c r="K522" s="458">
        <v>-1.3681304492069259E-2</v>
      </c>
      <c r="L522" s="458">
        <v>2.162989460836091E-4</v>
      </c>
    </row>
    <row r="523" spans="2:12" ht="24" customHeight="1" x14ac:dyDescent="0.3">
      <c r="B523" s="463" t="s">
        <v>2813</v>
      </c>
      <c r="C523" s="452" t="s">
        <v>787</v>
      </c>
      <c r="D523" s="453" t="s">
        <v>2814</v>
      </c>
      <c r="E523" s="452" t="s">
        <v>782</v>
      </c>
      <c r="F523" s="452" t="s">
        <v>2774</v>
      </c>
      <c r="G523" s="459" t="s">
        <v>2815</v>
      </c>
      <c r="H523" s="459" t="s">
        <v>2816</v>
      </c>
      <c r="I523" s="452" t="s">
        <v>64</v>
      </c>
      <c r="J523" s="452" t="s">
        <v>64</v>
      </c>
      <c r="K523" s="458">
        <v>1.039583260773135E-3</v>
      </c>
      <c r="L523" s="458">
        <v>2.1359998122197967E-4</v>
      </c>
    </row>
    <row r="524" spans="2:12" ht="24" customHeight="1" x14ac:dyDescent="0.3">
      <c r="B524" s="462" t="s">
        <v>2817</v>
      </c>
      <c r="C524" s="452" t="s">
        <v>769</v>
      </c>
      <c r="D524" s="453" t="s">
        <v>2818</v>
      </c>
      <c r="E524" s="452" t="s">
        <v>2650</v>
      </c>
      <c r="F524" s="452" t="s">
        <v>2752</v>
      </c>
      <c r="G524" s="459" t="s">
        <v>2819</v>
      </c>
      <c r="H524" s="473" t="s">
        <v>2820</v>
      </c>
      <c r="I524" s="452" t="s">
        <v>64</v>
      </c>
      <c r="J524" s="452" t="s">
        <v>64</v>
      </c>
      <c r="K524" s="458">
        <v>0</v>
      </c>
      <c r="L524" s="458">
        <v>2.1225500551604344E-4</v>
      </c>
    </row>
    <row r="525" spans="2:12" ht="24" customHeight="1" x14ac:dyDescent="0.3">
      <c r="B525" s="462" t="s">
        <v>2821</v>
      </c>
      <c r="C525" s="452" t="s">
        <v>769</v>
      </c>
      <c r="D525" s="453" t="s">
        <v>2822</v>
      </c>
      <c r="E525" s="452" t="s">
        <v>782</v>
      </c>
      <c r="F525" s="452" t="s">
        <v>888</v>
      </c>
      <c r="G525" s="459" t="s">
        <v>2823</v>
      </c>
      <c r="H525" s="473" t="s">
        <v>2824</v>
      </c>
      <c r="I525" s="452" t="s">
        <v>64</v>
      </c>
      <c r="J525" s="452" t="s">
        <v>64</v>
      </c>
      <c r="K525" s="458">
        <v>0</v>
      </c>
      <c r="L525" s="458">
        <v>1.874328098960167E-4</v>
      </c>
    </row>
    <row r="526" spans="2:12" ht="24" customHeight="1" x14ac:dyDescent="0.3">
      <c r="B526" s="462" t="s">
        <v>2825</v>
      </c>
      <c r="C526" s="452" t="s">
        <v>769</v>
      </c>
      <c r="D526" s="453" t="s">
        <v>2826</v>
      </c>
      <c r="E526" s="452" t="s">
        <v>782</v>
      </c>
      <c r="F526" s="452" t="s">
        <v>820</v>
      </c>
      <c r="G526" s="459" t="s">
        <v>2827</v>
      </c>
      <c r="H526" s="459" t="s">
        <v>2828</v>
      </c>
      <c r="I526" s="452" t="s">
        <v>64</v>
      </c>
      <c r="J526" s="452" t="s">
        <v>64</v>
      </c>
      <c r="K526" s="458">
        <v>0</v>
      </c>
      <c r="L526" s="458">
        <v>1.8610015726592023E-4</v>
      </c>
    </row>
    <row r="527" spans="2:12" ht="24" customHeight="1" x14ac:dyDescent="0.3">
      <c r="B527" s="463" t="s">
        <v>2829</v>
      </c>
      <c r="C527" s="452" t="s">
        <v>769</v>
      </c>
      <c r="D527" s="453" t="s">
        <v>2830</v>
      </c>
      <c r="E527" s="452" t="s">
        <v>771</v>
      </c>
      <c r="F527" s="452" t="s">
        <v>275</v>
      </c>
      <c r="G527" s="459" t="s">
        <v>2831</v>
      </c>
      <c r="H527" s="472" t="s">
        <v>931</v>
      </c>
      <c r="I527" s="452" t="s">
        <v>64</v>
      </c>
      <c r="J527" s="452" t="s">
        <v>64</v>
      </c>
      <c r="K527" s="458">
        <v>9.1580130524276538E-3</v>
      </c>
      <c r="L527" s="458">
        <v>1.7742647231415627E-4</v>
      </c>
    </row>
    <row r="528" spans="2:12" ht="24" customHeight="1" x14ac:dyDescent="0.3">
      <c r="B528" s="463" t="s">
        <v>2832</v>
      </c>
      <c r="C528" s="452" t="s">
        <v>769</v>
      </c>
      <c r="D528" s="453" t="s">
        <v>2826</v>
      </c>
      <c r="E528" s="452" t="s">
        <v>2650</v>
      </c>
      <c r="F528" s="452" t="s">
        <v>2774</v>
      </c>
      <c r="G528" s="459" t="s">
        <v>2833</v>
      </c>
      <c r="H528" s="459" t="s">
        <v>2834</v>
      </c>
      <c r="I528" s="452" t="s">
        <v>64</v>
      </c>
      <c r="J528" s="452" t="s">
        <v>64</v>
      </c>
      <c r="K528" s="458">
        <v>0</v>
      </c>
      <c r="L528" s="458">
        <v>1.772527756261296E-4</v>
      </c>
    </row>
    <row r="529" spans="2:12" ht="24" customHeight="1" x14ac:dyDescent="0.3">
      <c r="B529" s="463" t="s">
        <v>2835</v>
      </c>
      <c r="C529" s="452" t="s">
        <v>769</v>
      </c>
      <c r="D529" s="453" t="s">
        <v>2836</v>
      </c>
      <c r="E529" s="452" t="s">
        <v>1841</v>
      </c>
      <c r="F529" s="452" t="s">
        <v>2837</v>
      </c>
      <c r="G529" s="459" t="s">
        <v>2838</v>
      </c>
      <c r="H529" s="472" t="s">
        <v>931</v>
      </c>
      <c r="I529" s="452" t="s">
        <v>64</v>
      </c>
      <c r="J529" s="452" t="s">
        <v>64</v>
      </c>
      <c r="K529" s="458">
        <v>0</v>
      </c>
      <c r="L529" s="458">
        <v>1.7596281951975208E-4</v>
      </c>
    </row>
    <row r="530" spans="2:12" ht="24" customHeight="1" x14ac:dyDescent="0.3">
      <c r="B530" s="462" t="s">
        <v>2839</v>
      </c>
      <c r="C530" s="452" t="s">
        <v>769</v>
      </c>
      <c r="D530" s="453" t="s">
        <v>2840</v>
      </c>
      <c r="E530" s="452" t="s">
        <v>2650</v>
      </c>
      <c r="F530" s="452" t="s">
        <v>2774</v>
      </c>
      <c r="G530" s="459" t="s">
        <v>2841</v>
      </c>
      <c r="H530" s="459" t="s">
        <v>2842</v>
      </c>
      <c r="I530" s="452" t="s">
        <v>64</v>
      </c>
      <c r="J530" s="452" t="s">
        <v>64</v>
      </c>
      <c r="K530" s="458">
        <v>0</v>
      </c>
      <c r="L530" s="458">
        <v>1.7482806375137899E-4</v>
      </c>
    </row>
    <row r="531" spans="2:12" ht="24" customHeight="1" x14ac:dyDescent="0.3">
      <c r="B531" s="463" t="s">
        <v>2843</v>
      </c>
      <c r="C531" s="452" t="s">
        <v>769</v>
      </c>
      <c r="D531" s="453" t="s">
        <v>2844</v>
      </c>
      <c r="E531" s="452" t="s">
        <v>1785</v>
      </c>
      <c r="F531" s="452" t="s">
        <v>884</v>
      </c>
      <c r="G531" s="459" t="s">
        <v>2845</v>
      </c>
      <c r="H531" s="473" t="s">
        <v>2846</v>
      </c>
      <c r="I531" s="452" t="s">
        <v>64</v>
      </c>
      <c r="J531" s="452" t="s">
        <v>64</v>
      </c>
      <c r="K531" s="458">
        <v>8.0527718738349758E-4</v>
      </c>
      <c r="L531" s="458">
        <v>1.654578316081027E-4</v>
      </c>
    </row>
    <row r="532" spans="2:12" ht="24" customHeight="1" x14ac:dyDescent="0.3">
      <c r="B532" s="463" t="s">
        <v>2847</v>
      </c>
      <c r="C532" s="452" t="s">
        <v>769</v>
      </c>
      <c r="D532" s="453" t="s">
        <v>2848</v>
      </c>
      <c r="E532" s="452" t="s">
        <v>901</v>
      </c>
      <c r="F532" s="452" t="s">
        <v>2849</v>
      </c>
      <c r="G532" s="459" t="s">
        <v>2850</v>
      </c>
      <c r="H532" s="472" t="s">
        <v>931</v>
      </c>
      <c r="I532" s="452" t="s">
        <v>64</v>
      </c>
      <c r="J532" s="452" t="s">
        <v>64</v>
      </c>
      <c r="K532" s="458">
        <v>7.8697595239713986E-4</v>
      </c>
      <c r="L532" s="458">
        <v>1.616975330375795E-4</v>
      </c>
    </row>
    <row r="533" spans="2:12" ht="24" customHeight="1" x14ac:dyDescent="0.3">
      <c r="B533" s="463" t="s">
        <v>2851</v>
      </c>
      <c r="C533" s="452" t="s">
        <v>769</v>
      </c>
      <c r="D533" s="453" t="s">
        <v>2852</v>
      </c>
      <c r="E533" s="452" t="s">
        <v>1785</v>
      </c>
      <c r="F533" s="452" t="s">
        <v>1166</v>
      </c>
      <c r="G533" s="459" t="s">
        <v>2853</v>
      </c>
      <c r="H533" s="471" t="s">
        <v>931</v>
      </c>
      <c r="I533" s="452" t="s">
        <v>64</v>
      </c>
      <c r="J533" s="452" t="s">
        <v>64</v>
      </c>
      <c r="K533" s="458">
        <v>0</v>
      </c>
      <c r="L533" s="458">
        <v>1.6150505832922564E-4</v>
      </c>
    </row>
    <row r="534" spans="2:12" ht="24" customHeight="1" x14ac:dyDescent="0.3">
      <c r="B534" s="462" t="s">
        <v>2854</v>
      </c>
      <c r="C534" s="452" t="s">
        <v>769</v>
      </c>
      <c r="D534" s="453" t="s">
        <v>2855</v>
      </c>
      <c r="E534" s="452" t="s">
        <v>1165</v>
      </c>
      <c r="F534" s="452" t="s">
        <v>1166</v>
      </c>
      <c r="G534" s="459" t="s">
        <v>2856</v>
      </c>
      <c r="H534" s="459" t="s">
        <v>2857</v>
      </c>
      <c r="I534" s="452" t="s">
        <v>64</v>
      </c>
      <c r="J534" s="452" t="s">
        <v>64</v>
      </c>
      <c r="K534" s="458">
        <v>0</v>
      </c>
      <c r="L534" s="458">
        <v>1.6085017487031431E-4</v>
      </c>
    </row>
    <row r="535" spans="2:12" ht="24" customHeight="1" x14ac:dyDescent="0.3">
      <c r="B535" s="462" t="s">
        <v>2858</v>
      </c>
      <c r="C535" s="452" t="s">
        <v>769</v>
      </c>
      <c r="D535" s="453" t="s">
        <v>2859</v>
      </c>
      <c r="E535" s="452" t="s">
        <v>1165</v>
      </c>
      <c r="F535" s="452" t="s">
        <v>888</v>
      </c>
      <c r="G535" s="459" t="s">
        <v>2860</v>
      </c>
      <c r="H535" s="471" t="s">
        <v>931</v>
      </c>
      <c r="I535" s="452" t="s">
        <v>64</v>
      </c>
      <c r="J535" s="452" t="s">
        <v>64</v>
      </c>
      <c r="K535" s="458">
        <v>0</v>
      </c>
      <c r="L535" s="458">
        <v>1.6055207379761987E-4</v>
      </c>
    </row>
    <row r="536" spans="2:12" ht="24" customHeight="1" x14ac:dyDescent="0.3">
      <c r="B536" s="463" t="s">
        <v>2861</v>
      </c>
      <c r="C536" s="452" t="s">
        <v>769</v>
      </c>
      <c r="D536" s="453" t="s">
        <v>2862</v>
      </c>
      <c r="E536" s="452" t="s">
        <v>771</v>
      </c>
      <c r="F536" s="452" t="s">
        <v>2863</v>
      </c>
      <c r="G536" s="459" t="s">
        <v>2864</v>
      </c>
      <c r="H536" s="472" t="s">
        <v>931</v>
      </c>
      <c r="I536" s="452" t="s">
        <v>64</v>
      </c>
      <c r="J536" s="452" t="s">
        <v>64</v>
      </c>
      <c r="K536" s="458">
        <v>0</v>
      </c>
      <c r="L536" s="458">
        <v>1.5920709809168367E-4</v>
      </c>
    </row>
    <row r="537" spans="2:12" ht="24" customHeight="1" x14ac:dyDescent="0.3">
      <c r="B537" s="462" t="s">
        <v>2865</v>
      </c>
      <c r="C537" s="452" t="s">
        <v>769</v>
      </c>
      <c r="D537" s="453" t="s">
        <v>2866</v>
      </c>
      <c r="E537" s="452" t="s">
        <v>782</v>
      </c>
      <c r="F537" s="452" t="s">
        <v>884</v>
      </c>
      <c r="G537" s="459" t="s">
        <v>2867</v>
      </c>
      <c r="H537" s="473" t="s">
        <v>2868</v>
      </c>
      <c r="I537" s="452" t="s">
        <v>64</v>
      </c>
      <c r="J537" s="452" t="s">
        <v>64</v>
      </c>
      <c r="K537" s="458">
        <v>0</v>
      </c>
      <c r="L537" s="458">
        <v>1.579700960026289E-4</v>
      </c>
    </row>
    <row r="538" spans="2:12" ht="24" customHeight="1" x14ac:dyDescent="0.3">
      <c r="B538" s="469" t="s">
        <v>2869</v>
      </c>
      <c r="C538" s="452" t="s">
        <v>769</v>
      </c>
      <c r="D538" s="453" t="s">
        <v>2870</v>
      </c>
      <c r="E538" s="452" t="s">
        <v>1453</v>
      </c>
      <c r="F538" s="452" t="s">
        <v>848</v>
      </c>
      <c r="G538" s="459" t="s">
        <v>2871</v>
      </c>
      <c r="H538" s="473" t="s">
        <v>2872</v>
      </c>
      <c r="I538" s="452" t="s">
        <v>64</v>
      </c>
      <c r="J538" s="452" t="s">
        <v>64</v>
      </c>
      <c r="K538" s="458">
        <v>0</v>
      </c>
      <c r="L538" s="458">
        <v>1.5679646973217848E-4</v>
      </c>
    </row>
    <row r="539" spans="2:12" ht="24" customHeight="1" x14ac:dyDescent="0.3">
      <c r="B539" s="463" t="s">
        <v>2873</v>
      </c>
      <c r="C539" s="452" t="s">
        <v>769</v>
      </c>
      <c r="D539" s="453" t="s">
        <v>2874</v>
      </c>
      <c r="E539" s="452" t="s">
        <v>782</v>
      </c>
      <c r="F539" s="452" t="s">
        <v>2747</v>
      </c>
      <c r="G539" s="459" t="s">
        <v>2875</v>
      </c>
      <c r="H539" s="459" t="s">
        <v>2876</v>
      </c>
      <c r="I539" s="452" t="s">
        <v>64</v>
      </c>
      <c r="J539" s="452" t="s">
        <v>64</v>
      </c>
      <c r="K539" s="458">
        <v>7.4823719594349473E-4</v>
      </c>
      <c r="L539" s="458">
        <v>1.5373799967138463E-4</v>
      </c>
    </row>
    <row r="540" spans="2:12" ht="24" customHeight="1" x14ac:dyDescent="0.3">
      <c r="B540" s="463" t="s">
        <v>2877</v>
      </c>
      <c r="C540" s="452" t="s">
        <v>769</v>
      </c>
      <c r="D540" s="465" t="s">
        <v>2878</v>
      </c>
      <c r="E540" s="452" t="s">
        <v>782</v>
      </c>
      <c r="F540" s="452" t="s">
        <v>2397</v>
      </c>
      <c r="G540" s="459" t="s">
        <v>2879</v>
      </c>
      <c r="H540" s="473" t="s">
        <v>2880</v>
      </c>
      <c r="I540" s="452" t="s">
        <v>64</v>
      </c>
      <c r="J540" s="452" t="s">
        <v>64</v>
      </c>
      <c r="K540" s="458">
        <v>7.4732955978889669E-4</v>
      </c>
      <c r="L540" s="458">
        <v>1.5355151045701006E-4</v>
      </c>
    </row>
    <row r="541" spans="2:12" ht="24" customHeight="1" x14ac:dyDescent="0.3">
      <c r="B541" s="462" t="s">
        <v>2881</v>
      </c>
      <c r="C541" s="452" t="s">
        <v>769</v>
      </c>
      <c r="D541" s="453" t="s">
        <v>2882</v>
      </c>
      <c r="E541" s="452" t="s">
        <v>782</v>
      </c>
      <c r="F541" s="452" t="s">
        <v>2883</v>
      </c>
      <c r="G541" s="459" t="s">
        <v>2884</v>
      </c>
      <c r="H541" s="459" t="s">
        <v>2885</v>
      </c>
      <c r="I541" s="452" t="s">
        <v>64</v>
      </c>
      <c r="J541" s="452" t="s">
        <v>64</v>
      </c>
      <c r="K541" s="458">
        <v>7.3570507685483393E-4</v>
      </c>
      <c r="L541" s="458">
        <v>1.5116306363401635E-4</v>
      </c>
    </row>
    <row r="542" spans="2:12" ht="24" customHeight="1" x14ac:dyDescent="0.3">
      <c r="B542" s="463" t="s">
        <v>2886</v>
      </c>
      <c r="C542" s="452" t="s">
        <v>769</v>
      </c>
      <c r="D542" s="453" t="s">
        <v>2887</v>
      </c>
      <c r="E542" s="452" t="s">
        <v>1558</v>
      </c>
      <c r="F542" s="452" t="s">
        <v>888</v>
      </c>
      <c r="G542" s="459" t="s">
        <v>2888</v>
      </c>
      <c r="H542" s="459" t="s">
        <v>2889</v>
      </c>
      <c r="I542" s="452" t="s">
        <v>64</v>
      </c>
      <c r="J542" s="452" t="s">
        <v>64</v>
      </c>
      <c r="K542" s="458">
        <v>7.1021815097807724E-4</v>
      </c>
      <c r="L542" s="458">
        <v>1.4592634321526651E-4</v>
      </c>
    </row>
    <row r="543" spans="2:12" ht="24" customHeight="1" x14ac:dyDescent="0.3">
      <c r="B543" s="463" t="s">
        <v>2890</v>
      </c>
      <c r="C543" s="452" t="s">
        <v>769</v>
      </c>
      <c r="D543" s="453" t="s">
        <v>2891</v>
      </c>
      <c r="E543" s="452" t="s">
        <v>901</v>
      </c>
      <c r="F543" s="452" t="s">
        <v>1175</v>
      </c>
      <c r="G543" s="459" t="s">
        <v>2892</v>
      </c>
      <c r="H543" s="459" t="s">
        <v>2893</v>
      </c>
      <c r="I543" s="452" t="s">
        <v>64</v>
      </c>
      <c r="J543" s="452" t="s">
        <v>64</v>
      </c>
      <c r="K543" s="458">
        <v>7.0010791816726156E-4</v>
      </c>
      <c r="L543" s="458">
        <v>1.4384902471656927E-4</v>
      </c>
    </row>
    <row r="544" spans="2:12" ht="24" customHeight="1" x14ac:dyDescent="0.3">
      <c r="B544" s="463" t="s">
        <v>2894</v>
      </c>
      <c r="C544" s="452" t="s">
        <v>769</v>
      </c>
      <c r="D544" s="453" t="s">
        <v>2895</v>
      </c>
      <c r="E544" s="452" t="s">
        <v>782</v>
      </c>
      <c r="F544" s="452" t="s">
        <v>2397</v>
      </c>
      <c r="G544" s="459" t="s">
        <v>2896</v>
      </c>
      <c r="H544" s="459" t="s">
        <v>2897</v>
      </c>
      <c r="I544" s="452" t="s">
        <v>64</v>
      </c>
      <c r="J544" s="452" t="s">
        <v>64</v>
      </c>
      <c r="K544" s="458">
        <v>-2.1342002663760746E-5</v>
      </c>
      <c r="L544" s="458">
        <v>1.4106987770814262E-4</v>
      </c>
    </row>
    <row r="545" spans="2:12" ht="24" customHeight="1" x14ac:dyDescent="0.3">
      <c r="B545" s="463" t="s">
        <v>2898</v>
      </c>
      <c r="C545" s="452" t="s">
        <v>769</v>
      </c>
      <c r="D545" s="453" t="s">
        <v>2899</v>
      </c>
      <c r="E545" s="452" t="s">
        <v>771</v>
      </c>
      <c r="F545" s="452" t="s">
        <v>2900</v>
      </c>
      <c r="G545" s="459" t="s">
        <v>2901</v>
      </c>
      <c r="H545" s="473" t="s">
        <v>2902</v>
      </c>
      <c r="I545" s="452" t="s">
        <v>64</v>
      </c>
      <c r="J545" s="452" t="s">
        <v>64</v>
      </c>
      <c r="K545" s="458">
        <v>6.6624720624493651E-4</v>
      </c>
      <c r="L545" s="458">
        <v>1.3689176818533906E-4</v>
      </c>
    </row>
    <row r="546" spans="2:12" ht="24" customHeight="1" x14ac:dyDescent="0.3">
      <c r="B546" s="463" t="s">
        <v>2903</v>
      </c>
      <c r="C546" s="452" t="s">
        <v>769</v>
      </c>
      <c r="D546" s="453" t="s">
        <v>2904</v>
      </c>
      <c r="E546" s="452" t="s">
        <v>901</v>
      </c>
      <c r="F546" s="452" t="s">
        <v>2905</v>
      </c>
      <c r="G546" s="459" t="s">
        <v>2906</v>
      </c>
      <c r="H546" s="459" t="s">
        <v>2907</v>
      </c>
      <c r="I546" s="452" t="s">
        <v>64</v>
      </c>
      <c r="J546" s="452" t="s">
        <v>64</v>
      </c>
      <c r="K546" s="458">
        <v>6.2831955321453214E-4</v>
      </c>
      <c r="L546" s="458">
        <v>1.2909888974954814E-4</v>
      </c>
    </row>
    <row r="547" spans="2:12" ht="24" customHeight="1" x14ac:dyDescent="0.3">
      <c r="B547" s="463" t="s">
        <v>2908</v>
      </c>
      <c r="C547" s="452" t="s">
        <v>769</v>
      </c>
      <c r="D547" s="453" t="s">
        <v>2909</v>
      </c>
      <c r="E547" s="452" t="s">
        <v>901</v>
      </c>
      <c r="F547" s="452" t="s">
        <v>815</v>
      </c>
      <c r="G547" s="459" t="s">
        <v>2910</v>
      </c>
      <c r="H547" s="459" t="s">
        <v>2911</v>
      </c>
      <c r="I547" s="452" t="s">
        <v>64</v>
      </c>
      <c r="J547" s="452" t="s">
        <v>64</v>
      </c>
      <c r="K547" s="458">
        <v>6.1578743412587134E-4</v>
      </c>
      <c r="L547" s="458">
        <v>1.2652395371217989E-4</v>
      </c>
    </row>
    <row r="548" spans="2:12" ht="24" customHeight="1" x14ac:dyDescent="0.3">
      <c r="B548" s="463" t="s">
        <v>2912</v>
      </c>
      <c r="C548" s="452" t="s">
        <v>769</v>
      </c>
      <c r="D548" s="453" t="s">
        <v>2913</v>
      </c>
      <c r="E548" s="452" t="s">
        <v>1165</v>
      </c>
      <c r="F548" s="452" t="s">
        <v>2900</v>
      </c>
      <c r="G548" s="459" t="s">
        <v>2914</v>
      </c>
      <c r="H548" s="471" t="s">
        <v>931</v>
      </c>
      <c r="I548" s="452" t="s">
        <v>64</v>
      </c>
      <c r="J548" s="452" t="s">
        <v>64</v>
      </c>
      <c r="K548" s="458">
        <v>6.0805339162539444E-4</v>
      </c>
      <c r="L548" s="458">
        <v>1.2493486374199001E-4</v>
      </c>
    </row>
    <row r="549" spans="2:12" ht="24" customHeight="1" x14ac:dyDescent="0.3">
      <c r="B549" s="463" t="s">
        <v>2915</v>
      </c>
      <c r="C549" s="452" t="s">
        <v>769</v>
      </c>
      <c r="D549" s="453" t="s">
        <v>2916</v>
      </c>
      <c r="E549" s="452" t="s">
        <v>771</v>
      </c>
      <c r="F549" s="452" t="s">
        <v>2900</v>
      </c>
      <c r="G549" s="459" t="s">
        <v>2917</v>
      </c>
      <c r="H549" s="472" t="s">
        <v>931</v>
      </c>
      <c r="I549" s="452" t="s">
        <v>64</v>
      </c>
      <c r="J549" s="452" t="s">
        <v>64</v>
      </c>
      <c r="K549" s="458">
        <v>5.8539961573404124E-4</v>
      </c>
      <c r="L549" s="458">
        <v>1.2028026195338355E-4</v>
      </c>
    </row>
    <row r="550" spans="2:12" ht="24" customHeight="1" x14ac:dyDescent="0.3">
      <c r="B550" s="461" t="s">
        <v>2918</v>
      </c>
      <c r="C550" s="452" t="s">
        <v>769</v>
      </c>
      <c r="D550" s="453" t="s">
        <v>2919</v>
      </c>
      <c r="E550" s="452" t="s">
        <v>782</v>
      </c>
      <c r="F550" s="452" t="s">
        <v>884</v>
      </c>
      <c r="G550" s="459" t="s">
        <v>2920</v>
      </c>
      <c r="H550" s="459" t="s">
        <v>2921</v>
      </c>
      <c r="I550" s="452" t="s">
        <v>64</v>
      </c>
      <c r="J550" s="452" t="s">
        <v>64</v>
      </c>
      <c r="K550" s="458">
        <v>0</v>
      </c>
      <c r="L550" s="458">
        <v>1.0576278665821656E-4</v>
      </c>
    </row>
    <row r="551" spans="2:12" ht="24" customHeight="1" x14ac:dyDescent="0.3">
      <c r="B551" s="463" t="s">
        <v>2922</v>
      </c>
      <c r="C551" s="452" t="s">
        <v>769</v>
      </c>
      <c r="D551" s="453" t="s">
        <v>2923</v>
      </c>
      <c r="E551" s="452" t="s">
        <v>771</v>
      </c>
      <c r="F551" s="452" t="s">
        <v>276</v>
      </c>
      <c r="G551" s="459" t="s">
        <v>2924</v>
      </c>
      <c r="H551" s="473" t="s">
        <v>2925</v>
      </c>
      <c r="I551" s="452" t="s">
        <v>64</v>
      </c>
      <c r="J551" s="452" t="s">
        <v>64</v>
      </c>
      <c r="K551" s="458">
        <v>5.0933867781945206E-4</v>
      </c>
      <c r="L551" s="458">
        <v>1.0465225453606554E-4</v>
      </c>
    </row>
    <row r="552" spans="2:12" ht="24" customHeight="1" x14ac:dyDescent="0.3">
      <c r="B552" s="463" t="s">
        <v>2926</v>
      </c>
      <c r="C552" s="452" t="s">
        <v>787</v>
      </c>
      <c r="D552" s="453" t="s">
        <v>2927</v>
      </c>
      <c r="E552" s="452" t="s">
        <v>901</v>
      </c>
      <c r="F552" s="452" t="s">
        <v>1605</v>
      </c>
      <c r="G552" s="459" t="s">
        <v>2928</v>
      </c>
      <c r="H552" s="471" t="s">
        <v>931</v>
      </c>
      <c r="I552" s="452" t="s">
        <v>64</v>
      </c>
      <c r="J552" s="452" t="s">
        <v>64</v>
      </c>
      <c r="K552" s="458">
        <v>5.0682140120943814E-4</v>
      </c>
      <c r="L552" s="458">
        <v>1.0413503743867803E-4</v>
      </c>
    </row>
    <row r="553" spans="2:12" ht="24" customHeight="1" x14ac:dyDescent="0.3">
      <c r="B553" s="463" t="s">
        <v>2929</v>
      </c>
      <c r="C553" s="452" t="s">
        <v>769</v>
      </c>
      <c r="D553" s="453" t="s">
        <v>2930</v>
      </c>
      <c r="E553" s="452" t="s">
        <v>2931</v>
      </c>
      <c r="F553" s="452" t="s">
        <v>970</v>
      </c>
      <c r="G553" s="459" t="s">
        <v>2932</v>
      </c>
      <c r="H553" s="472" t="s">
        <v>931</v>
      </c>
      <c r="I553" s="452" t="s">
        <v>64</v>
      </c>
      <c r="J553" s="452" t="s">
        <v>64</v>
      </c>
      <c r="K553" s="458">
        <v>0</v>
      </c>
      <c r="L553" s="458">
        <v>8.8148721920991476E-5</v>
      </c>
    </row>
    <row r="554" spans="2:12" ht="24" customHeight="1" x14ac:dyDescent="0.3">
      <c r="B554" s="462" t="s">
        <v>2933</v>
      </c>
      <c r="C554" s="452" t="s">
        <v>769</v>
      </c>
      <c r="D554" s="453" t="s">
        <v>2934</v>
      </c>
      <c r="E554" s="452" t="s">
        <v>782</v>
      </c>
      <c r="F554" s="452" t="s">
        <v>2533</v>
      </c>
      <c r="G554" s="459" t="s">
        <v>2935</v>
      </c>
      <c r="H554" s="459" t="s">
        <v>2936</v>
      </c>
      <c r="I554" s="452" t="s">
        <v>64</v>
      </c>
      <c r="J554" s="452" t="s">
        <v>64</v>
      </c>
      <c r="K554" s="458">
        <v>0</v>
      </c>
      <c r="L554" s="458">
        <v>8.2564608126188299E-5</v>
      </c>
    </row>
    <row r="555" spans="2:12" ht="24" customHeight="1" x14ac:dyDescent="0.3">
      <c r="B555" s="463" t="s">
        <v>2937</v>
      </c>
      <c r="C555" s="452" t="s">
        <v>769</v>
      </c>
      <c r="D555" s="465" t="s">
        <v>2938</v>
      </c>
      <c r="E555" s="452" t="s">
        <v>901</v>
      </c>
      <c r="F555" s="452" t="s">
        <v>2939</v>
      </c>
      <c r="G555" s="459" t="s">
        <v>2940</v>
      </c>
      <c r="H555" s="459" t="s">
        <v>2941</v>
      </c>
      <c r="I555" s="452" t="s">
        <v>64</v>
      </c>
      <c r="J555" s="452" t="s">
        <v>64</v>
      </c>
      <c r="K555" s="458">
        <v>3.9602410239518134E-4</v>
      </c>
      <c r="L555" s="458">
        <v>8.1369856582869752E-5</v>
      </c>
    </row>
    <row r="556" spans="2:12" ht="24" customHeight="1" x14ac:dyDescent="0.3">
      <c r="B556" s="462" t="s">
        <v>2942</v>
      </c>
      <c r="C556" s="452" t="s">
        <v>769</v>
      </c>
      <c r="D556" s="453" t="s">
        <v>2943</v>
      </c>
      <c r="E556" s="452" t="s">
        <v>782</v>
      </c>
      <c r="F556" s="452" t="s">
        <v>2626</v>
      </c>
      <c r="G556" s="459" t="s">
        <v>2944</v>
      </c>
      <c r="H556" s="473" t="s">
        <v>2945</v>
      </c>
      <c r="I556" s="452" t="s">
        <v>64</v>
      </c>
      <c r="J556" s="452" t="s">
        <v>64</v>
      </c>
      <c r="K556" s="458">
        <v>0</v>
      </c>
      <c r="L556" s="458">
        <v>7.9492054550149043E-5</v>
      </c>
    </row>
    <row r="557" spans="2:12" ht="24" customHeight="1" x14ac:dyDescent="0.35">
      <c r="B557" s="463" t="s">
        <v>2946</v>
      </c>
      <c r="C557" s="452" t="s">
        <v>769</v>
      </c>
      <c r="D557" s="483" t="s">
        <v>2947</v>
      </c>
      <c r="E557" s="452" t="s">
        <v>782</v>
      </c>
      <c r="F557" s="452" t="s">
        <v>2948</v>
      </c>
      <c r="G557" s="459" t="s">
        <v>2949</v>
      </c>
      <c r="H557" s="473" t="s">
        <v>2950</v>
      </c>
      <c r="I557" s="452" t="s">
        <v>64</v>
      </c>
      <c r="J557" s="452" t="s">
        <v>64</v>
      </c>
      <c r="K557" s="458">
        <v>0</v>
      </c>
      <c r="L557" s="458">
        <v>7.8787878787878773E-5</v>
      </c>
    </row>
    <row r="558" spans="2:12" ht="24" customHeight="1" x14ac:dyDescent="0.3">
      <c r="B558" s="463" t="s">
        <v>2951</v>
      </c>
      <c r="C558" s="452" t="s">
        <v>769</v>
      </c>
      <c r="D558" s="453" t="s">
        <v>2952</v>
      </c>
      <c r="E558" s="452" t="s">
        <v>782</v>
      </c>
      <c r="F558" s="452" t="s">
        <v>2626</v>
      </c>
      <c r="G558" s="459" t="s">
        <v>2953</v>
      </c>
      <c r="H558" s="473" t="s">
        <v>2954</v>
      </c>
      <c r="I558" s="452" t="s">
        <v>64</v>
      </c>
      <c r="J558" s="452" t="s">
        <v>64</v>
      </c>
      <c r="K558" s="458">
        <v>0</v>
      </c>
      <c r="L558" s="458">
        <v>7.6088538365842785E-5</v>
      </c>
    </row>
    <row r="559" spans="2:12" ht="24" customHeight="1" x14ac:dyDescent="0.3">
      <c r="B559" s="463" t="s">
        <v>2955</v>
      </c>
      <c r="C559" s="452" t="s">
        <v>769</v>
      </c>
      <c r="D559" s="453" t="s">
        <v>2956</v>
      </c>
      <c r="E559" s="452" t="s">
        <v>901</v>
      </c>
      <c r="F559" s="452" t="s">
        <v>884</v>
      </c>
      <c r="G559" s="459" t="s">
        <v>2957</v>
      </c>
      <c r="H559" s="472" t="s">
        <v>931</v>
      </c>
      <c r="I559" s="452" t="s">
        <v>64</v>
      </c>
      <c r="J559" s="452" t="s">
        <v>64</v>
      </c>
      <c r="K559" s="458">
        <v>3.4957415142481237E-4</v>
      </c>
      <c r="L559" s="458">
        <v>7.1825927751566784E-5</v>
      </c>
    </row>
    <row r="560" spans="2:12" ht="24" customHeight="1" x14ac:dyDescent="0.3">
      <c r="B560" s="463" t="s">
        <v>2958</v>
      </c>
      <c r="C560" s="452" t="s">
        <v>769</v>
      </c>
      <c r="D560" s="453" t="s">
        <v>2959</v>
      </c>
      <c r="E560" s="452" t="s">
        <v>901</v>
      </c>
      <c r="F560" s="452" t="s">
        <v>776</v>
      </c>
      <c r="G560" s="459" t="s">
        <v>1786</v>
      </c>
      <c r="H560" s="459" t="s">
        <v>1787</v>
      </c>
      <c r="I560" s="452" t="s">
        <v>64</v>
      </c>
      <c r="J560" s="452" t="s">
        <v>64</v>
      </c>
      <c r="K560" s="458">
        <v>3.3334260104674328E-4</v>
      </c>
      <c r="L560" s="458">
        <v>6.8490880923878592E-5</v>
      </c>
    </row>
    <row r="561" spans="2:12" ht="24" customHeight="1" x14ac:dyDescent="0.3">
      <c r="B561" s="463" t="s">
        <v>2960</v>
      </c>
      <c r="C561" s="452" t="s">
        <v>769</v>
      </c>
      <c r="D561" s="453" t="s">
        <v>2961</v>
      </c>
      <c r="E561" s="452" t="s">
        <v>782</v>
      </c>
      <c r="F561" s="452" t="s">
        <v>884</v>
      </c>
      <c r="G561" s="459" t="s">
        <v>2962</v>
      </c>
      <c r="H561" s="471" t="s">
        <v>931</v>
      </c>
      <c r="I561" s="452" t="s">
        <v>64</v>
      </c>
      <c r="J561" s="452" t="s">
        <v>64</v>
      </c>
      <c r="K561" s="458">
        <v>0</v>
      </c>
      <c r="L561" s="458">
        <v>6.8469356618078531E-5</v>
      </c>
    </row>
    <row r="562" spans="2:12" ht="24" customHeight="1" x14ac:dyDescent="0.3">
      <c r="B562" s="463" t="s">
        <v>2963</v>
      </c>
      <c r="C562" s="452" t="s">
        <v>769</v>
      </c>
      <c r="D562" s="453" t="s">
        <v>2964</v>
      </c>
      <c r="E562" s="452" t="s">
        <v>901</v>
      </c>
      <c r="F562" s="452" t="s">
        <v>1749</v>
      </c>
      <c r="G562" s="459" t="s">
        <v>2965</v>
      </c>
      <c r="H562" s="473" t="s">
        <v>2966</v>
      </c>
      <c r="I562" s="452" t="s">
        <v>64</v>
      </c>
      <c r="J562" s="452" t="s">
        <v>64</v>
      </c>
      <c r="K562" s="458">
        <v>3.2044297213941144E-4</v>
      </c>
      <c r="L562" s="458">
        <v>6.5840433772269561E-5</v>
      </c>
    </row>
    <row r="563" spans="2:12" ht="24" customHeight="1" x14ac:dyDescent="0.3">
      <c r="B563" s="475" t="s">
        <v>2967</v>
      </c>
      <c r="C563" s="452" t="s">
        <v>769</v>
      </c>
      <c r="D563" s="489" t="s">
        <v>2968</v>
      </c>
      <c r="E563" s="476" t="s">
        <v>2969</v>
      </c>
      <c r="F563" s="476" t="s">
        <v>2970</v>
      </c>
      <c r="G563" s="473" t="s">
        <v>2971</v>
      </c>
      <c r="H563" s="471" t="s">
        <v>931</v>
      </c>
      <c r="I563" s="452" t="s">
        <v>64</v>
      </c>
      <c r="J563" s="452" t="s">
        <v>64</v>
      </c>
      <c r="K563" s="458">
        <v>2.9998260268837091E-4</v>
      </c>
      <c r="L563" s="458">
        <v>6.1636504471516092E-5</v>
      </c>
    </row>
    <row r="564" spans="2:12" ht="24" customHeight="1" x14ac:dyDescent="0.3">
      <c r="B564" s="463" t="s">
        <v>2972</v>
      </c>
      <c r="C564" s="452" t="s">
        <v>769</v>
      </c>
      <c r="D564" s="453" t="s">
        <v>2973</v>
      </c>
      <c r="E564" s="452" t="s">
        <v>1165</v>
      </c>
      <c r="F564" s="452" t="s">
        <v>2974</v>
      </c>
      <c r="G564" s="459" t="s">
        <v>2975</v>
      </c>
      <c r="H564" s="459" t="s">
        <v>2976</v>
      </c>
      <c r="I564" s="452" t="s">
        <v>64</v>
      </c>
      <c r="J564" s="452" t="s">
        <v>64</v>
      </c>
      <c r="K564" s="458">
        <v>2.9702378879232426E-4</v>
      </c>
      <c r="L564" s="458">
        <v>6.1028566063422758E-5</v>
      </c>
    </row>
    <row r="565" spans="2:12" ht="24" customHeight="1" x14ac:dyDescent="0.3">
      <c r="B565" s="462" t="s">
        <v>2977</v>
      </c>
      <c r="C565" s="452" t="s">
        <v>769</v>
      </c>
      <c r="D565" s="453" t="s">
        <v>2978</v>
      </c>
      <c r="E565" s="452" t="s">
        <v>782</v>
      </c>
      <c r="F565" s="452" t="s">
        <v>2979</v>
      </c>
      <c r="G565" s="459" t="s">
        <v>2980</v>
      </c>
      <c r="H565" s="471" t="s">
        <v>931</v>
      </c>
      <c r="I565" s="452" t="s">
        <v>64</v>
      </c>
      <c r="J565" s="452" t="s">
        <v>64</v>
      </c>
      <c r="K565" s="458">
        <v>0</v>
      </c>
      <c r="L565" s="458">
        <v>5.8515597493134292E-5</v>
      </c>
    </row>
    <row r="566" spans="2:12" ht="24" customHeight="1" x14ac:dyDescent="0.3">
      <c r="B566" s="463" t="s">
        <v>2981</v>
      </c>
      <c r="C566" s="452" t="s">
        <v>769</v>
      </c>
      <c r="D566" s="453" t="s">
        <v>2982</v>
      </c>
      <c r="E566" s="452" t="s">
        <v>1165</v>
      </c>
      <c r="F566" s="452" t="s">
        <v>2297</v>
      </c>
      <c r="G566" s="459" t="s">
        <v>2983</v>
      </c>
      <c r="H566" s="471" t="s">
        <v>2984</v>
      </c>
      <c r="I566" s="452" t="s">
        <v>64</v>
      </c>
      <c r="J566" s="452" t="s">
        <v>64</v>
      </c>
      <c r="K566" s="458">
        <v>0</v>
      </c>
      <c r="L566" s="458">
        <v>4.4597798277116637E-5</v>
      </c>
    </row>
    <row r="567" spans="2:12" ht="24" customHeight="1" x14ac:dyDescent="0.3">
      <c r="B567" s="461" t="s">
        <v>2985</v>
      </c>
      <c r="C567" s="452" t="s">
        <v>769</v>
      </c>
      <c r="D567" s="453" t="s">
        <v>2986</v>
      </c>
      <c r="E567" s="452" t="s">
        <v>782</v>
      </c>
      <c r="F567" s="452" t="s">
        <v>2987</v>
      </c>
      <c r="G567" s="459" t="s">
        <v>2983</v>
      </c>
      <c r="H567" s="459" t="s">
        <v>2984</v>
      </c>
      <c r="I567" s="452" t="s">
        <v>64</v>
      </c>
      <c r="J567" s="452" t="s">
        <v>64</v>
      </c>
      <c r="K567" s="458">
        <v>0</v>
      </c>
      <c r="L567" s="458">
        <v>4.3492031077623639E-5</v>
      </c>
    </row>
    <row r="568" spans="2:12" ht="24" customHeight="1" x14ac:dyDescent="0.3">
      <c r="B568" s="463" t="s">
        <v>2988</v>
      </c>
      <c r="C568" s="452" t="s">
        <v>769</v>
      </c>
      <c r="D568" s="453" t="s">
        <v>2989</v>
      </c>
      <c r="E568" s="452" t="s">
        <v>782</v>
      </c>
      <c r="F568" s="452" t="s">
        <v>884</v>
      </c>
      <c r="G568" s="459" t="s">
        <v>2990</v>
      </c>
      <c r="H568" s="471" t="s">
        <v>931</v>
      </c>
      <c r="I568" s="452" t="s">
        <v>64</v>
      </c>
      <c r="J568" s="452" t="s">
        <v>64</v>
      </c>
      <c r="K568" s="458">
        <v>2.1061271423751117E-4</v>
      </c>
      <c r="L568" s="458">
        <v>4.327394784404854E-5</v>
      </c>
    </row>
    <row r="569" spans="2:12" ht="24" customHeight="1" x14ac:dyDescent="0.3">
      <c r="B569" s="462" t="s">
        <v>2991</v>
      </c>
      <c r="C569" s="452" t="s">
        <v>769</v>
      </c>
      <c r="D569" s="453" t="s">
        <v>2992</v>
      </c>
      <c r="E569" s="452" t="s">
        <v>782</v>
      </c>
      <c r="F569" s="452" t="s">
        <v>884</v>
      </c>
      <c r="G569" s="459" t="s">
        <v>2993</v>
      </c>
      <c r="H569" s="473" t="s">
        <v>2994</v>
      </c>
      <c r="I569" s="452" t="s">
        <v>64</v>
      </c>
      <c r="J569" s="452" t="s">
        <v>64</v>
      </c>
      <c r="K569" s="458">
        <v>0</v>
      </c>
      <c r="L569" s="458">
        <v>4.2928901720536109E-5</v>
      </c>
    </row>
    <row r="570" spans="2:12" ht="24" customHeight="1" x14ac:dyDescent="0.3">
      <c r="B570" s="463" t="s">
        <v>2995</v>
      </c>
      <c r="C570" s="452" t="s">
        <v>769</v>
      </c>
      <c r="D570" s="453" t="s">
        <v>2996</v>
      </c>
      <c r="E570" s="452" t="s">
        <v>1165</v>
      </c>
      <c r="F570" s="452" t="s">
        <v>2997</v>
      </c>
      <c r="G570" s="459" t="s">
        <v>2998</v>
      </c>
      <c r="H570" s="459" t="s">
        <v>2999</v>
      </c>
      <c r="I570" s="452" t="s">
        <v>64</v>
      </c>
      <c r="J570" s="452" t="s">
        <v>64</v>
      </c>
      <c r="K570" s="458">
        <v>0</v>
      </c>
      <c r="L570" s="458">
        <v>4.1433701851982254E-5</v>
      </c>
    </row>
    <row r="571" spans="2:12" ht="24" customHeight="1" x14ac:dyDescent="0.3">
      <c r="B571" s="463" t="s">
        <v>3000</v>
      </c>
      <c r="C571" s="452" t="s">
        <v>769</v>
      </c>
      <c r="D571" s="453" t="s">
        <v>3001</v>
      </c>
      <c r="E571" s="452" t="s">
        <v>1165</v>
      </c>
      <c r="F571" s="452" t="s">
        <v>3002</v>
      </c>
      <c r="G571" s="459" t="s">
        <v>3003</v>
      </c>
      <c r="H571" s="459" t="s">
        <v>3004</v>
      </c>
      <c r="I571" s="452" t="s">
        <v>64</v>
      </c>
      <c r="J571" s="452" t="s">
        <v>64</v>
      </c>
      <c r="K571" s="458">
        <v>0</v>
      </c>
      <c r="L571" s="458">
        <v>2.8215008332746521E-5</v>
      </c>
    </row>
    <row r="572" spans="2:12" ht="24" customHeight="1" x14ac:dyDescent="0.3">
      <c r="B572" s="463" t="s">
        <v>3005</v>
      </c>
      <c r="C572" s="452" t="s">
        <v>769</v>
      </c>
      <c r="D572" s="453" t="s">
        <v>3006</v>
      </c>
      <c r="E572" s="452" t="s">
        <v>1165</v>
      </c>
      <c r="F572" s="452" t="s">
        <v>3007</v>
      </c>
      <c r="G572" s="459" t="s">
        <v>3008</v>
      </c>
      <c r="H572" s="459" t="s">
        <v>3009</v>
      </c>
      <c r="I572" s="452" t="s">
        <v>64</v>
      </c>
      <c r="J572" s="452" t="s">
        <v>64</v>
      </c>
      <c r="K572" s="458">
        <v>1.2785731708321899E-4</v>
      </c>
      <c r="L572" s="458">
        <v>2.6270450437762601E-5</v>
      </c>
    </row>
    <row r="573" spans="2:12" ht="24" customHeight="1" x14ac:dyDescent="0.3">
      <c r="B573" s="463" t="s">
        <v>3010</v>
      </c>
      <c r="C573" s="452" t="s">
        <v>769</v>
      </c>
      <c r="D573" s="453" t="s">
        <v>3011</v>
      </c>
      <c r="E573" s="452" t="s">
        <v>1785</v>
      </c>
      <c r="F573" s="452" t="s">
        <v>2116</v>
      </c>
      <c r="G573" s="459" t="s">
        <v>3012</v>
      </c>
      <c r="H573" s="472" t="s">
        <v>931</v>
      </c>
      <c r="I573" s="452" t="s">
        <v>64</v>
      </c>
      <c r="J573" s="452" t="s">
        <v>64</v>
      </c>
      <c r="K573" s="458">
        <v>1.2566391064290641E-4</v>
      </c>
      <c r="L573" s="458">
        <v>2.5819777949909629E-5</v>
      </c>
    </row>
    <row r="574" spans="2:12" ht="24" customHeight="1" x14ac:dyDescent="0.3">
      <c r="B574" s="463" t="s">
        <v>3013</v>
      </c>
      <c r="C574" s="452" t="s">
        <v>769</v>
      </c>
      <c r="D574" s="453" t="s">
        <v>3014</v>
      </c>
      <c r="E574" s="452" t="s">
        <v>771</v>
      </c>
      <c r="F574" s="452" t="s">
        <v>275</v>
      </c>
      <c r="G574" s="459" t="s">
        <v>3015</v>
      </c>
      <c r="H574" s="473" t="s">
        <v>3016</v>
      </c>
      <c r="I574" s="452" t="s">
        <v>64</v>
      </c>
      <c r="J574" s="452" t="s">
        <v>64</v>
      </c>
      <c r="K574" s="458">
        <v>-4.2165734350405619E-5</v>
      </c>
      <c r="L574" s="458">
        <v>2.3493533319249816E-5</v>
      </c>
    </row>
    <row r="575" spans="2:12" ht="24" customHeight="1" x14ac:dyDescent="0.3">
      <c r="B575" s="461" t="s">
        <v>3017</v>
      </c>
      <c r="C575" s="452" t="s">
        <v>769</v>
      </c>
      <c r="D575" s="453" t="s">
        <v>3018</v>
      </c>
      <c r="E575" s="452" t="s">
        <v>782</v>
      </c>
      <c r="F575" s="452" t="s">
        <v>3019</v>
      </c>
      <c r="G575" s="459" t="s">
        <v>3020</v>
      </c>
      <c r="H575" s="459" t="s">
        <v>3021</v>
      </c>
      <c r="I575" s="452" t="s">
        <v>64</v>
      </c>
      <c r="J575" s="452" t="s">
        <v>64</v>
      </c>
      <c r="K575" s="458">
        <v>0</v>
      </c>
      <c r="L575" s="458">
        <v>2.1929206863366429E-5</v>
      </c>
    </row>
    <row r="576" spans="2:12" ht="24" customHeight="1" x14ac:dyDescent="0.3">
      <c r="B576" s="463" t="s">
        <v>3022</v>
      </c>
      <c r="C576" s="452" t="s">
        <v>769</v>
      </c>
      <c r="D576" s="453" t="s">
        <v>3023</v>
      </c>
      <c r="E576" s="452" t="s">
        <v>782</v>
      </c>
      <c r="F576" s="452" t="s">
        <v>3024</v>
      </c>
      <c r="G576" s="459" t="s">
        <v>3025</v>
      </c>
      <c r="H576" s="472" t="s">
        <v>931</v>
      </c>
      <c r="I576" s="452" t="s">
        <v>64</v>
      </c>
      <c r="J576" s="452" t="s">
        <v>64</v>
      </c>
      <c r="K576" s="458">
        <v>0</v>
      </c>
      <c r="L576" s="458">
        <v>1.8286036194634178E-5</v>
      </c>
    </row>
    <row r="577" spans="2:12" ht="24" customHeight="1" x14ac:dyDescent="0.3">
      <c r="B577" s="475" t="s">
        <v>3026</v>
      </c>
      <c r="C577" s="452" t="s">
        <v>769</v>
      </c>
      <c r="D577" s="453" t="s">
        <v>3027</v>
      </c>
      <c r="E577" s="476" t="s">
        <v>771</v>
      </c>
      <c r="F577" s="476" t="s">
        <v>1175</v>
      </c>
      <c r="G577" s="473" t="s">
        <v>3028</v>
      </c>
      <c r="H577" s="473" t="s">
        <v>3029</v>
      </c>
      <c r="I577" s="452" t="s">
        <v>64</v>
      </c>
      <c r="J577" s="452" t="s">
        <v>64</v>
      </c>
      <c r="K577" s="458">
        <v>5.8119215952587928E-5</v>
      </c>
      <c r="L577" s="458">
        <v>1.1941576884256978E-5</v>
      </c>
    </row>
    <row r="578" spans="2:12" ht="24" customHeight="1" x14ac:dyDescent="0.3">
      <c r="B578" s="462" t="s">
        <v>3030</v>
      </c>
      <c r="C578" s="452" t="s">
        <v>769</v>
      </c>
      <c r="D578" s="453" t="s">
        <v>3031</v>
      </c>
      <c r="E578" s="452" t="s">
        <v>782</v>
      </c>
      <c r="F578" s="452" t="s">
        <v>1520</v>
      </c>
      <c r="G578" s="459" t="s">
        <v>3032</v>
      </c>
      <c r="H578" s="473" t="s">
        <v>3033</v>
      </c>
      <c r="I578" s="452" t="s">
        <v>64</v>
      </c>
      <c r="J578" s="452" t="s">
        <v>64</v>
      </c>
      <c r="K578" s="458">
        <v>0</v>
      </c>
      <c r="L578" s="458">
        <v>8.4688871675703582E-6</v>
      </c>
    </row>
    <row r="579" spans="2:12" ht="24" customHeight="1" x14ac:dyDescent="0.3">
      <c r="B579" s="462" t="s">
        <v>3034</v>
      </c>
      <c r="C579" s="452" t="s">
        <v>769</v>
      </c>
      <c r="D579" s="453" t="s">
        <v>3035</v>
      </c>
      <c r="E579" s="452" t="s">
        <v>782</v>
      </c>
      <c r="F579" s="452" t="s">
        <v>2116</v>
      </c>
      <c r="G579" s="459" t="s">
        <v>3036</v>
      </c>
      <c r="H579" s="472" t="s">
        <v>931</v>
      </c>
      <c r="I579" s="452" t="s">
        <v>64</v>
      </c>
      <c r="J579" s="452" t="s">
        <v>64</v>
      </c>
      <c r="K579" s="458">
        <v>0</v>
      </c>
      <c r="L579" s="458">
        <v>7.0417576227026264E-6</v>
      </c>
    </row>
    <row r="580" spans="2:12" ht="24" customHeight="1" x14ac:dyDescent="0.3">
      <c r="B580" s="463" t="s">
        <v>3037</v>
      </c>
      <c r="C580" s="452" t="s">
        <v>769</v>
      </c>
      <c r="D580" s="453" t="s">
        <v>3038</v>
      </c>
      <c r="E580" s="452" t="s">
        <v>1165</v>
      </c>
      <c r="F580" s="452" t="s">
        <v>1795</v>
      </c>
      <c r="G580" s="459" t="s">
        <v>3039</v>
      </c>
      <c r="H580" s="471" t="s">
        <v>931</v>
      </c>
      <c r="I580" s="452" t="s">
        <v>64</v>
      </c>
      <c r="J580" s="452" t="s">
        <v>64</v>
      </c>
      <c r="K580" s="458">
        <v>3.3506568174149508E-5</v>
      </c>
      <c r="L580" s="458">
        <v>6.8844917024622679E-6</v>
      </c>
    </row>
    <row r="581" spans="2:12" ht="24" customHeight="1" x14ac:dyDescent="0.3">
      <c r="B581" s="463" t="s">
        <v>3040</v>
      </c>
      <c r="C581" s="452" t="s">
        <v>769</v>
      </c>
      <c r="D581" s="453" t="s">
        <v>3041</v>
      </c>
      <c r="E581" s="452" t="s">
        <v>1165</v>
      </c>
      <c r="F581" s="452" t="s">
        <v>884</v>
      </c>
      <c r="G581" s="459" t="s">
        <v>3042</v>
      </c>
      <c r="H581" s="459" t="s">
        <v>3042</v>
      </c>
      <c r="I581" s="452" t="s">
        <v>64</v>
      </c>
      <c r="J581" s="452" t="s">
        <v>64</v>
      </c>
      <c r="K581" s="458">
        <v>3.3323784304123464E-5</v>
      </c>
      <c r="L581" s="458">
        <v>6.8469356618078544E-6</v>
      </c>
    </row>
    <row r="582" spans="2:12" ht="24" customHeight="1" x14ac:dyDescent="0.3">
      <c r="B582" s="461" t="s">
        <v>3043</v>
      </c>
      <c r="C582" s="452" t="s">
        <v>769</v>
      </c>
      <c r="D582" s="453" t="s">
        <v>3044</v>
      </c>
      <c r="E582" s="452" t="s">
        <v>771</v>
      </c>
      <c r="F582" s="452" t="s">
        <v>1175</v>
      </c>
      <c r="G582" s="459" t="s">
        <v>3045</v>
      </c>
      <c r="H582" s="459" t="s">
        <v>3046</v>
      </c>
      <c r="I582" s="452" t="s">
        <v>64</v>
      </c>
      <c r="J582" s="452" t="s">
        <v>64</v>
      </c>
      <c r="K582" s="458">
        <v>0</v>
      </c>
      <c r="L582" s="458">
        <v>6.2086003333098612E-6</v>
      </c>
    </row>
    <row r="583" spans="2:12" ht="24" customHeight="1" x14ac:dyDescent="0.3">
      <c r="B583" s="462" t="s">
        <v>3047</v>
      </c>
      <c r="C583" s="452" t="s">
        <v>769</v>
      </c>
      <c r="D583" s="453" t="s">
        <v>3048</v>
      </c>
      <c r="E583" s="452" t="s">
        <v>782</v>
      </c>
      <c r="F583" s="452" t="s">
        <v>884</v>
      </c>
      <c r="G583" s="459" t="s">
        <v>3049</v>
      </c>
      <c r="H583" s="459" t="s">
        <v>3050</v>
      </c>
      <c r="I583" s="452" t="s">
        <v>64</v>
      </c>
      <c r="J583" s="452" t="s">
        <v>64</v>
      </c>
      <c r="K583" s="458">
        <v>0</v>
      </c>
      <c r="L583" s="458">
        <v>5.9854939792972323E-6</v>
      </c>
    </row>
    <row r="584" spans="2:12" ht="24" customHeight="1" x14ac:dyDescent="0.3">
      <c r="B584" s="475" t="s">
        <v>3051</v>
      </c>
      <c r="C584" s="452" t="s">
        <v>769</v>
      </c>
      <c r="D584" s="453" t="s">
        <v>3052</v>
      </c>
      <c r="E584" s="476" t="s">
        <v>3053</v>
      </c>
      <c r="F584" s="476" t="s">
        <v>2297</v>
      </c>
      <c r="G584" s="473" t="s">
        <v>3054</v>
      </c>
      <c r="H584" s="471" t="s">
        <v>931</v>
      </c>
      <c r="I584" s="452" t="s">
        <v>64</v>
      </c>
      <c r="J584" s="452" t="s">
        <v>64</v>
      </c>
      <c r="K584" s="458">
        <v>2.3998722454988438E-5</v>
      </c>
      <c r="L584" s="458">
        <v>4.9309438302466963E-6</v>
      </c>
    </row>
    <row r="585" spans="2:12" ht="24" customHeight="1" x14ac:dyDescent="0.3">
      <c r="B585" s="475" t="s">
        <v>3055</v>
      </c>
      <c r="C585" s="452" t="s">
        <v>769</v>
      </c>
      <c r="D585" s="489" t="s">
        <v>3056</v>
      </c>
      <c r="E585" s="476" t="s">
        <v>1165</v>
      </c>
      <c r="F585" s="476" t="s">
        <v>1166</v>
      </c>
      <c r="G585" s="473" t="s">
        <v>3057</v>
      </c>
      <c r="H585" s="471" t="s">
        <v>931</v>
      </c>
      <c r="I585" s="452" t="s">
        <v>64</v>
      </c>
      <c r="J585" s="452" t="s">
        <v>64</v>
      </c>
      <c r="K585" s="458">
        <v>1.7273075717461322E-5</v>
      </c>
      <c r="L585" s="458">
        <v>3.5490458418421239E-6</v>
      </c>
    </row>
    <row r="586" spans="2:12" ht="24" customHeight="1" x14ac:dyDescent="0.3">
      <c r="B586" s="475" t="s">
        <v>3058</v>
      </c>
      <c r="C586" s="452" t="s">
        <v>769</v>
      </c>
      <c r="D586" s="489" t="s">
        <v>3059</v>
      </c>
      <c r="E586" s="476" t="s">
        <v>782</v>
      </c>
      <c r="F586" s="476" t="s">
        <v>848</v>
      </c>
      <c r="G586" s="473" t="s">
        <v>3060</v>
      </c>
      <c r="H586" s="471" t="s">
        <v>931</v>
      </c>
      <c r="I586" s="452" t="s">
        <v>64</v>
      </c>
      <c r="J586" s="452" t="s">
        <v>64</v>
      </c>
      <c r="K586" s="458">
        <v>0</v>
      </c>
      <c r="L586" s="458">
        <v>3.4246414571743771E-6</v>
      </c>
    </row>
    <row r="587" spans="2:12" ht="24" customHeight="1" x14ac:dyDescent="0.3">
      <c r="B587" s="466" t="s">
        <v>3061</v>
      </c>
      <c r="C587" s="452" t="s">
        <v>769</v>
      </c>
      <c r="D587" s="453" t="s">
        <v>3062</v>
      </c>
      <c r="E587" s="452" t="s">
        <v>771</v>
      </c>
      <c r="F587" s="452" t="s">
        <v>275</v>
      </c>
      <c r="G587" s="459" t="s">
        <v>3063</v>
      </c>
      <c r="H587" s="473" t="s">
        <v>3064</v>
      </c>
      <c r="I587" s="452" t="s">
        <v>64</v>
      </c>
      <c r="J587" s="452" t="s">
        <v>64</v>
      </c>
      <c r="K587" s="458">
        <v>-3.7003264497396812E-4</v>
      </c>
      <c r="L587" s="458">
        <v>3.4234678309039272E-6</v>
      </c>
    </row>
    <row r="588" spans="2:12" ht="24" customHeight="1" x14ac:dyDescent="0.3">
      <c r="B588" s="475" t="s">
        <v>3065</v>
      </c>
      <c r="C588" s="452" t="s">
        <v>769</v>
      </c>
      <c r="D588" s="489" t="s">
        <v>3066</v>
      </c>
      <c r="E588" s="476" t="s">
        <v>782</v>
      </c>
      <c r="F588" s="476" t="s">
        <v>815</v>
      </c>
      <c r="G588" s="473" t="s">
        <v>3067</v>
      </c>
      <c r="H588" s="473" t="s">
        <v>3068</v>
      </c>
      <c r="I588" s="452" t="s">
        <v>64</v>
      </c>
      <c r="J588" s="452" t="s">
        <v>64</v>
      </c>
      <c r="K588" s="458">
        <v>0</v>
      </c>
      <c r="L588" s="458">
        <v>2.9458019388305987E-6</v>
      </c>
    </row>
    <row r="589" spans="2:12" ht="24" customHeight="1" x14ac:dyDescent="0.3">
      <c r="B589" s="475" t="s">
        <v>3069</v>
      </c>
      <c r="C589" s="452" t="s">
        <v>769</v>
      </c>
      <c r="D589" s="489" t="s">
        <v>3070</v>
      </c>
      <c r="E589" s="476"/>
      <c r="F589" s="476" t="s">
        <v>1166</v>
      </c>
      <c r="G589" s="473" t="s">
        <v>3071</v>
      </c>
      <c r="H589" s="471" t="s">
        <v>931</v>
      </c>
      <c r="I589" s="452" t="s">
        <v>64</v>
      </c>
      <c r="J589" s="452" t="s">
        <v>64</v>
      </c>
      <c r="K589" s="458">
        <v>0</v>
      </c>
      <c r="L589" s="458">
        <v>2.164166842710607E-6</v>
      </c>
    </row>
    <row r="590" spans="2:12" ht="24" customHeight="1" x14ac:dyDescent="0.3">
      <c r="B590" s="488" t="s">
        <v>3072</v>
      </c>
      <c r="C590" s="452" t="s">
        <v>769</v>
      </c>
      <c r="D590" s="489" t="s">
        <v>3073</v>
      </c>
      <c r="E590" s="476" t="s">
        <v>782</v>
      </c>
      <c r="F590" s="476" t="s">
        <v>2297</v>
      </c>
      <c r="G590" s="473" t="s">
        <v>3074</v>
      </c>
      <c r="H590" s="471" t="s">
        <v>931</v>
      </c>
      <c r="I590" s="452" t="s">
        <v>64</v>
      </c>
      <c r="J590" s="452" t="s">
        <v>64</v>
      </c>
      <c r="K590" s="458">
        <v>0</v>
      </c>
      <c r="L590" s="458">
        <v>2.3472525409008754E-7</v>
      </c>
    </row>
    <row r="591" spans="2:12" ht="24" customHeight="1" x14ac:dyDescent="0.3">
      <c r="B591" s="475" t="s">
        <v>3075</v>
      </c>
      <c r="C591" s="452" t="s">
        <v>769</v>
      </c>
      <c r="D591" s="489" t="s">
        <v>3076</v>
      </c>
      <c r="E591" s="476" t="s">
        <v>771</v>
      </c>
      <c r="F591" s="476" t="s">
        <v>1175</v>
      </c>
      <c r="G591" s="473" t="s">
        <v>3077</v>
      </c>
      <c r="H591" s="471" t="s">
        <v>931</v>
      </c>
      <c r="I591" s="452" t="s">
        <v>64</v>
      </c>
      <c r="J591" s="452" t="s">
        <v>64</v>
      </c>
      <c r="K591" s="458">
        <v>-7.2696646040440731E-4</v>
      </c>
      <c r="L591" s="458">
        <v>0</v>
      </c>
    </row>
    <row r="592" spans="2:12" ht="24" customHeight="1" x14ac:dyDescent="0.3">
      <c r="B592" s="475" t="s">
        <v>3078</v>
      </c>
      <c r="C592" s="452" t="s">
        <v>769</v>
      </c>
      <c r="D592" s="489" t="s">
        <v>2503</v>
      </c>
      <c r="E592" s="476" t="s">
        <v>782</v>
      </c>
      <c r="F592" s="476" t="s">
        <v>2056</v>
      </c>
      <c r="G592" s="473" t="s">
        <v>2504</v>
      </c>
      <c r="H592" s="473" t="s">
        <v>3079</v>
      </c>
      <c r="I592" s="452" t="s">
        <v>64</v>
      </c>
      <c r="J592" s="452" t="s">
        <v>64</v>
      </c>
      <c r="K592" s="458">
        <v>0</v>
      </c>
      <c r="L592" s="458">
        <v>0</v>
      </c>
    </row>
    <row r="593" spans="2:12" ht="24" customHeight="1" x14ac:dyDescent="0.3">
      <c r="B593" s="475" t="s">
        <v>3080</v>
      </c>
      <c r="C593" s="452" t="s">
        <v>769</v>
      </c>
      <c r="D593" s="489" t="s">
        <v>3081</v>
      </c>
      <c r="E593" s="476" t="s">
        <v>782</v>
      </c>
      <c r="F593" s="476" t="s">
        <v>815</v>
      </c>
      <c r="G593" s="473" t="s">
        <v>3082</v>
      </c>
      <c r="H593" s="471" t="s">
        <v>931</v>
      </c>
      <c r="I593" s="452" t="s">
        <v>64</v>
      </c>
      <c r="J593" s="452" t="s">
        <v>64</v>
      </c>
      <c r="K593" s="458">
        <v>0</v>
      </c>
      <c r="L593" s="458">
        <v>0</v>
      </c>
    </row>
    <row r="594" spans="2:12" ht="24" customHeight="1" x14ac:dyDescent="0.3">
      <c r="B594" s="475" t="s">
        <v>3083</v>
      </c>
      <c r="C594" s="452" t="s">
        <v>769</v>
      </c>
      <c r="D594" s="489" t="s">
        <v>3084</v>
      </c>
      <c r="E594" s="476" t="s">
        <v>782</v>
      </c>
      <c r="F594" s="476" t="s">
        <v>1674</v>
      </c>
      <c r="G594" s="473" t="s">
        <v>3085</v>
      </c>
      <c r="H594" s="471" t="s">
        <v>931</v>
      </c>
      <c r="I594" s="452" t="s">
        <v>64</v>
      </c>
      <c r="J594" s="452" t="s">
        <v>64</v>
      </c>
      <c r="K594" s="458">
        <v>0</v>
      </c>
      <c r="L594" s="458">
        <v>0</v>
      </c>
    </row>
    <row r="595" spans="2:12" ht="24" customHeight="1" x14ac:dyDescent="0.3">
      <c r="B595" s="475" t="s">
        <v>3086</v>
      </c>
      <c r="C595" s="452" t="s">
        <v>769</v>
      </c>
      <c r="D595" s="489" t="s">
        <v>3087</v>
      </c>
      <c r="E595" s="476" t="s">
        <v>782</v>
      </c>
      <c r="F595" s="476" t="s">
        <v>2482</v>
      </c>
      <c r="G595" s="473" t="s">
        <v>3088</v>
      </c>
      <c r="H595" s="471" t="s">
        <v>931</v>
      </c>
      <c r="I595" s="452" t="s">
        <v>64</v>
      </c>
      <c r="J595" s="452" t="s">
        <v>64</v>
      </c>
      <c r="K595" s="458">
        <v>0</v>
      </c>
      <c r="L595" s="458">
        <v>0</v>
      </c>
    </row>
    <row r="596" spans="2:12" ht="24" customHeight="1" x14ac:dyDescent="0.3">
      <c r="B596" s="475" t="s">
        <v>3089</v>
      </c>
      <c r="C596" s="452" t="s">
        <v>769</v>
      </c>
      <c r="D596" s="489" t="s">
        <v>3090</v>
      </c>
      <c r="E596" s="476" t="s">
        <v>782</v>
      </c>
      <c r="F596" s="476" t="s">
        <v>2482</v>
      </c>
      <c r="G596" s="473" t="s">
        <v>3091</v>
      </c>
      <c r="H596" s="471" t="s">
        <v>931</v>
      </c>
      <c r="I596" s="452" t="s">
        <v>64</v>
      </c>
      <c r="J596" s="452" t="s">
        <v>64</v>
      </c>
      <c r="K596" s="458">
        <v>0</v>
      </c>
      <c r="L596" s="458">
        <v>0</v>
      </c>
    </row>
    <row r="597" spans="2:12" ht="24" customHeight="1" x14ac:dyDescent="0.3">
      <c r="B597" s="475" t="s">
        <v>3092</v>
      </c>
      <c r="C597" s="452" t="s">
        <v>769</v>
      </c>
      <c r="D597" s="489" t="s">
        <v>3093</v>
      </c>
      <c r="E597" s="476" t="s">
        <v>3094</v>
      </c>
      <c r="F597" s="476" t="s">
        <v>1166</v>
      </c>
      <c r="G597" s="473" t="s">
        <v>3095</v>
      </c>
      <c r="H597" s="471" t="s">
        <v>931</v>
      </c>
      <c r="I597" s="452" t="s">
        <v>64</v>
      </c>
      <c r="J597" s="452" t="s">
        <v>64</v>
      </c>
      <c r="K597" s="458">
        <v>0</v>
      </c>
      <c r="L597" s="458">
        <v>0</v>
      </c>
    </row>
    <row r="598" spans="2:12" ht="24" customHeight="1" x14ac:dyDescent="0.3">
      <c r="B598" s="475" t="s">
        <v>3096</v>
      </c>
      <c r="C598" s="452" t="s">
        <v>769</v>
      </c>
      <c r="D598" s="489" t="s">
        <v>3097</v>
      </c>
      <c r="E598" s="476" t="s">
        <v>782</v>
      </c>
      <c r="F598" s="476" t="s">
        <v>3098</v>
      </c>
      <c r="G598" s="473" t="s">
        <v>3099</v>
      </c>
      <c r="H598" s="471" t="s">
        <v>931</v>
      </c>
      <c r="I598" s="452" t="s">
        <v>64</v>
      </c>
      <c r="J598" s="452" t="s">
        <v>64</v>
      </c>
      <c r="K598" s="458">
        <v>0</v>
      </c>
      <c r="L598" s="458">
        <v>0</v>
      </c>
    </row>
    <row r="599" spans="2:12" ht="24" customHeight="1" x14ac:dyDescent="0.3">
      <c r="B599" s="475" t="s">
        <v>3100</v>
      </c>
      <c r="C599" s="452" t="s">
        <v>769</v>
      </c>
      <c r="D599" s="489" t="s">
        <v>3101</v>
      </c>
      <c r="E599" s="476" t="s">
        <v>782</v>
      </c>
      <c r="F599" s="476" t="s">
        <v>3102</v>
      </c>
      <c r="G599" s="473" t="s">
        <v>3103</v>
      </c>
      <c r="H599" s="471" t="s">
        <v>931</v>
      </c>
      <c r="I599" s="452" t="s">
        <v>64</v>
      </c>
      <c r="J599" s="452" t="s">
        <v>64</v>
      </c>
      <c r="K599" s="458">
        <v>0</v>
      </c>
      <c r="L599" s="458">
        <v>0</v>
      </c>
    </row>
    <row r="600" spans="2:12" ht="24" customHeight="1" x14ac:dyDescent="0.3">
      <c r="B600" s="475" t="s">
        <v>3104</v>
      </c>
      <c r="C600" s="452" t="s">
        <v>769</v>
      </c>
      <c r="D600" s="489" t="s">
        <v>3105</v>
      </c>
      <c r="E600" s="476" t="s">
        <v>782</v>
      </c>
      <c r="F600" s="476" t="s">
        <v>884</v>
      </c>
      <c r="G600" s="473" t="s">
        <v>3106</v>
      </c>
      <c r="H600" s="471" t="s">
        <v>931</v>
      </c>
      <c r="I600" s="452" t="s">
        <v>64</v>
      </c>
      <c r="J600" s="452" t="s">
        <v>64</v>
      </c>
      <c r="K600" s="458">
        <v>0</v>
      </c>
      <c r="L600" s="458">
        <v>0</v>
      </c>
    </row>
    <row r="601" spans="2:12" ht="24" customHeight="1" x14ac:dyDescent="0.3">
      <c r="B601" s="475" t="s">
        <v>3107</v>
      </c>
      <c r="C601" s="452" t="s">
        <v>769</v>
      </c>
      <c r="D601" s="489" t="s">
        <v>3108</v>
      </c>
      <c r="E601" s="476" t="s">
        <v>782</v>
      </c>
      <c r="F601" s="476" t="s">
        <v>2482</v>
      </c>
      <c r="G601" s="473" t="s">
        <v>3109</v>
      </c>
      <c r="H601" s="473" t="s">
        <v>3110</v>
      </c>
      <c r="I601" s="452" t="s">
        <v>64</v>
      </c>
      <c r="J601" s="452" t="s">
        <v>64</v>
      </c>
      <c r="K601" s="458">
        <v>0</v>
      </c>
      <c r="L601" s="458">
        <v>0</v>
      </c>
    </row>
    <row r="602" spans="2:12" ht="24" customHeight="1" x14ac:dyDescent="0.3">
      <c r="B602" s="475" t="s">
        <v>3111</v>
      </c>
      <c r="C602" s="452" t="s">
        <v>769</v>
      </c>
      <c r="D602" s="489" t="s">
        <v>3112</v>
      </c>
      <c r="E602" s="476" t="s">
        <v>782</v>
      </c>
      <c r="F602" s="476" t="s">
        <v>2247</v>
      </c>
      <c r="G602" s="473" t="s">
        <v>3113</v>
      </c>
      <c r="H602" s="473" t="s">
        <v>3114</v>
      </c>
      <c r="I602" s="452" t="s">
        <v>64</v>
      </c>
      <c r="J602" s="452" t="s">
        <v>64</v>
      </c>
      <c r="K602" s="458">
        <v>0</v>
      </c>
      <c r="L602" s="458">
        <v>0</v>
      </c>
    </row>
    <row r="603" spans="2:12" ht="24" customHeight="1" x14ac:dyDescent="0.3">
      <c r="B603" s="475" t="s">
        <v>3115</v>
      </c>
      <c r="C603" s="452" t="s">
        <v>769</v>
      </c>
      <c r="D603" s="489" t="s">
        <v>3116</v>
      </c>
      <c r="E603" s="476" t="s">
        <v>782</v>
      </c>
      <c r="F603" s="476" t="s">
        <v>2482</v>
      </c>
      <c r="G603" s="473" t="s">
        <v>3117</v>
      </c>
      <c r="H603" s="471" t="s">
        <v>931</v>
      </c>
      <c r="I603" s="452" t="s">
        <v>64</v>
      </c>
      <c r="J603" s="452" t="s">
        <v>64</v>
      </c>
      <c r="K603" s="458">
        <v>0</v>
      </c>
      <c r="L603" s="458">
        <v>0</v>
      </c>
    </row>
    <row r="604" spans="2:12" ht="24" customHeight="1" x14ac:dyDescent="0.3">
      <c r="B604" s="475" t="s">
        <v>3118</v>
      </c>
      <c r="C604" s="452" t="s">
        <v>769</v>
      </c>
      <c r="D604" s="489" t="s">
        <v>3119</v>
      </c>
      <c r="E604" s="476" t="s">
        <v>782</v>
      </c>
      <c r="F604" s="476" t="s">
        <v>888</v>
      </c>
      <c r="G604" s="473" t="s">
        <v>3120</v>
      </c>
      <c r="H604" s="471" t="s">
        <v>931</v>
      </c>
      <c r="I604" s="452" t="s">
        <v>64</v>
      </c>
      <c r="J604" s="452" t="s">
        <v>64</v>
      </c>
      <c r="K604" s="458">
        <v>0</v>
      </c>
      <c r="L604" s="458">
        <v>0</v>
      </c>
    </row>
    <row r="605" spans="2:12" ht="24" customHeight="1" x14ac:dyDescent="0.3">
      <c r="B605" s="475" t="s">
        <v>3121</v>
      </c>
      <c r="C605" s="452" t="s">
        <v>769</v>
      </c>
      <c r="D605" s="489" t="s">
        <v>3122</v>
      </c>
      <c r="E605" s="476" t="s">
        <v>782</v>
      </c>
      <c r="F605" s="476" t="s">
        <v>2247</v>
      </c>
      <c r="G605" s="473" t="s">
        <v>3123</v>
      </c>
      <c r="H605" s="471" t="s">
        <v>931</v>
      </c>
      <c r="I605" s="452" t="s">
        <v>64</v>
      </c>
      <c r="J605" s="452" t="s">
        <v>64</v>
      </c>
      <c r="K605" s="458">
        <v>0</v>
      </c>
      <c r="L605" s="458">
        <v>0</v>
      </c>
    </row>
    <row r="606" spans="2:12" ht="24" customHeight="1" x14ac:dyDescent="0.3">
      <c r="B606" s="475" t="s">
        <v>3124</v>
      </c>
      <c r="C606" s="452" t="s">
        <v>769</v>
      </c>
      <c r="D606" s="489" t="s">
        <v>3125</v>
      </c>
      <c r="E606" s="476" t="s">
        <v>782</v>
      </c>
      <c r="F606" s="476" t="s">
        <v>1749</v>
      </c>
      <c r="G606" s="473" t="s">
        <v>3126</v>
      </c>
      <c r="H606" s="471" t="s">
        <v>931</v>
      </c>
      <c r="I606" s="452" t="s">
        <v>64</v>
      </c>
      <c r="J606" s="452" t="s">
        <v>64</v>
      </c>
      <c r="K606" s="458">
        <v>0</v>
      </c>
      <c r="L606" s="458">
        <v>0</v>
      </c>
    </row>
    <row r="607" spans="2:12" ht="24" customHeight="1" x14ac:dyDescent="0.3">
      <c r="B607" s="475" t="s">
        <v>3127</v>
      </c>
      <c r="C607" s="452" t="s">
        <v>769</v>
      </c>
      <c r="D607" s="489" t="s">
        <v>3128</v>
      </c>
      <c r="E607" s="476" t="s">
        <v>782</v>
      </c>
      <c r="F607" s="476" t="s">
        <v>3129</v>
      </c>
      <c r="G607" s="489" t="s">
        <v>3130</v>
      </c>
      <c r="H607" s="471" t="s">
        <v>931</v>
      </c>
      <c r="I607" s="452" t="s">
        <v>64</v>
      </c>
      <c r="J607" s="452" t="s">
        <v>64</v>
      </c>
      <c r="K607" s="458">
        <v>0</v>
      </c>
      <c r="L607" s="458">
        <v>0</v>
      </c>
    </row>
    <row r="608" spans="2:12" ht="24" customHeight="1" x14ac:dyDescent="0.3">
      <c r="B608" s="475" t="s">
        <v>3131</v>
      </c>
      <c r="C608" s="452" t="s">
        <v>769</v>
      </c>
      <c r="D608" s="489" t="s">
        <v>3132</v>
      </c>
      <c r="E608" s="476" t="s">
        <v>782</v>
      </c>
      <c r="F608" s="476" t="s">
        <v>2562</v>
      </c>
      <c r="G608" s="473" t="s">
        <v>3133</v>
      </c>
      <c r="H608" s="473" t="s">
        <v>3134</v>
      </c>
      <c r="I608" s="452" t="s">
        <v>64</v>
      </c>
      <c r="J608" s="452" t="s">
        <v>64</v>
      </c>
      <c r="K608" s="458">
        <v>0</v>
      </c>
      <c r="L608" s="458">
        <v>0</v>
      </c>
    </row>
    <row r="609" spans="2:12" ht="24" customHeight="1" x14ac:dyDescent="0.3">
      <c r="B609" s="475" t="s">
        <v>3135</v>
      </c>
      <c r="C609" s="452" t="s">
        <v>769</v>
      </c>
      <c r="D609" s="489" t="s">
        <v>3136</v>
      </c>
      <c r="E609" s="476" t="s">
        <v>1461</v>
      </c>
      <c r="F609" s="476" t="s">
        <v>1166</v>
      </c>
      <c r="G609" s="473" t="s">
        <v>3137</v>
      </c>
      <c r="H609" s="471" t="s">
        <v>931</v>
      </c>
      <c r="I609" s="452" t="s">
        <v>64</v>
      </c>
      <c r="J609" s="452" t="s">
        <v>64</v>
      </c>
      <c r="K609" s="458">
        <v>0</v>
      </c>
      <c r="L609" s="458">
        <v>0</v>
      </c>
    </row>
    <row r="610" spans="2:12" ht="24" customHeight="1" x14ac:dyDescent="0.3">
      <c r="B610" s="475" t="s">
        <v>3138</v>
      </c>
      <c r="C610" s="452" t="s">
        <v>769</v>
      </c>
      <c r="D610" s="489" t="s">
        <v>3139</v>
      </c>
      <c r="E610" s="476" t="s">
        <v>1461</v>
      </c>
      <c r="F610" s="476" t="s">
        <v>884</v>
      </c>
      <c r="G610" s="473" t="s">
        <v>3140</v>
      </c>
      <c r="H610" s="473" t="s">
        <v>3141</v>
      </c>
      <c r="I610" s="452" t="s">
        <v>64</v>
      </c>
      <c r="J610" s="452" t="s">
        <v>64</v>
      </c>
      <c r="K610" s="458">
        <v>0</v>
      </c>
      <c r="L610" s="458">
        <v>0</v>
      </c>
    </row>
    <row r="611" spans="2:12" ht="24" customHeight="1" x14ac:dyDescent="0.3">
      <c r="B611" s="475" t="s">
        <v>3142</v>
      </c>
      <c r="C611" s="452" t="s">
        <v>769</v>
      </c>
      <c r="D611" s="489" t="s">
        <v>3143</v>
      </c>
      <c r="E611" s="476" t="s">
        <v>782</v>
      </c>
      <c r="F611" s="476" t="s">
        <v>2341</v>
      </c>
      <c r="G611" s="473" t="s">
        <v>3144</v>
      </c>
      <c r="H611" s="473" t="s">
        <v>3145</v>
      </c>
      <c r="I611" s="452" t="s">
        <v>64</v>
      </c>
      <c r="J611" s="452" t="s">
        <v>64</v>
      </c>
      <c r="K611" s="458">
        <v>0</v>
      </c>
      <c r="L611" s="458">
        <v>0</v>
      </c>
    </row>
    <row r="612" spans="2:12" ht="24" customHeight="1" x14ac:dyDescent="0.3">
      <c r="B612" s="475" t="s">
        <v>3146</v>
      </c>
      <c r="C612" s="452" t="s">
        <v>769</v>
      </c>
      <c r="D612" s="489" t="s">
        <v>3147</v>
      </c>
      <c r="E612" s="476" t="s">
        <v>782</v>
      </c>
      <c r="F612" s="476" t="s">
        <v>2341</v>
      </c>
      <c r="G612" s="473" t="s">
        <v>3148</v>
      </c>
      <c r="H612" s="473" t="s">
        <v>3149</v>
      </c>
      <c r="I612" s="452" t="s">
        <v>64</v>
      </c>
      <c r="J612" s="452" t="s">
        <v>64</v>
      </c>
      <c r="K612" s="458">
        <v>0</v>
      </c>
      <c r="L612" s="458">
        <v>0</v>
      </c>
    </row>
    <row r="613" spans="2:12" ht="24" customHeight="1" x14ac:dyDescent="0.3">
      <c r="B613" s="475" t="s">
        <v>3150</v>
      </c>
      <c r="C613" s="452" t="s">
        <v>769</v>
      </c>
      <c r="D613" s="489" t="s">
        <v>3151</v>
      </c>
      <c r="E613" s="476" t="s">
        <v>782</v>
      </c>
      <c r="F613" s="476" t="s">
        <v>2482</v>
      </c>
      <c r="G613" s="473" t="s">
        <v>3152</v>
      </c>
      <c r="H613" s="473" t="s">
        <v>3153</v>
      </c>
      <c r="I613" s="452" t="s">
        <v>64</v>
      </c>
      <c r="J613" s="452" t="s">
        <v>64</v>
      </c>
      <c r="K613" s="458">
        <v>0</v>
      </c>
      <c r="L613" s="458">
        <v>0</v>
      </c>
    </row>
    <row r="614" spans="2:12" ht="24" customHeight="1" x14ac:dyDescent="0.3">
      <c r="B614" s="475" t="s">
        <v>3154</v>
      </c>
      <c r="C614" s="452" t="s">
        <v>769</v>
      </c>
      <c r="D614" s="489" t="s">
        <v>3155</v>
      </c>
      <c r="E614" s="476" t="s">
        <v>782</v>
      </c>
      <c r="F614" s="476" t="s">
        <v>848</v>
      </c>
      <c r="G614" s="473" t="s">
        <v>3156</v>
      </c>
      <c r="H614" s="473" t="s">
        <v>3157</v>
      </c>
      <c r="I614" s="452" t="s">
        <v>64</v>
      </c>
      <c r="J614" s="452" t="s">
        <v>64</v>
      </c>
      <c r="K614" s="458">
        <v>0</v>
      </c>
      <c r="L614" s="458">
        <v>0</v>
      </c>
    </row>
    <row r="615" spans="2:12" ht="24" customHeight="1" x14ac:dyDescent="0.3">
      <c r="B615" s="475" t="s">
        <v>3158</v>
      </c>
      <c r="C615" s="452" t="s">
        <v>769</v>
      </c>
      <c r="D615" s="489" t="s">
        <v>3159</v>
      </c>
      <c r="E615" s="476" t="s">
        <v>782</v>
      </c>
      <c r="F615" s="476" t="s">
        <v>2482</v>
      </c>
      <c r="G615" s="473" t="s">
        <v>3160</v>
      </c>
      <c r="H615" s="473" t="s">
        <v>3161</v>
      </c>
      <c r="I615" s="452" t="s">
        <v>64</v>
      </c>
      <c r="J615" s="452" t="s">
        <v>64</v>
      </c>
      <c r="K615" s="458">
        <v>0</v>
      </c>
      <c r="L615" s="458">
        <v>0</v>
      </c>
    </row>
    <row r="616" spans="2:12" ht="24" customHeight="1" x14ac:dyDescent="0.3">
      <c r="B616" s="475" t="s">
        <v>3162</v>
      </c>
      <c r="C616" s="452" t="s">
        <v>769</v>
      </c>
      <c r="D616" s="489" t="s">
        <v>3163</v>
      </c>
      <c r="E616" s="476" t="s">
        <v>782</v>
      </c>
      <c r="F616" s="476" t="s">
        <v>2562</v>
      </c>
      <c r="G616" s="473" t="s">
        <v>3164</v>
      </c>
      <c r="H616" s="473" t="s">
        <v>3165</v>
      </c>
      <c r="I616" s="452" t="s">
        <v>64</v>
      </c>
      <c r="J616" s="452" t="s">
        <v>64</v>
      </c>
      <c r="K616" s="458">
        <v>0</v>
      </c>
      <c r="L616" s="458">
        <v>0</v>
      </c>
    </row>
    <row r="617" spans="2:12" ht="24" customHeight="1" x14ac:dyDescent="0.3">
      <c r="B617" s="475" t="s">
        <v>3166</v>
      </c>
      <c r="C617" s="452" t="s">
        <v>769</v>
      </c>
      <c r="D617" s="489" t="s">
        <v>3167</v>
      </c>
      <c r="E617" s="476" t="s">
        <v>1461</v>
      </c>
      <c r="F617" s="476" t="s">
        <v>1166</v>
      </c>
      <c r="G617" s="473" t="s">
        <v>3168</v>
      </c>
      <c r="H617" s="471" t="s">
        <v>931</v>
      </c>
      <c r="I617" s="452" t="s">
        <v>64</v>
      </c>
      <c r="J617" s="452" t="s">
        <v>64</v>
      </c>
      <c r="K617" s="458">
        <v>0</v>
      </c>
      <c r="L617" s="458">
        <v>0</v>
      </c>
    </row>
    <row r="618" spans="2:12" ht="24" customHeight="1" x14ac:dyDescent="0.3">
      <c r="B618" s="475" t="s">
        <v>3169</v>
      </c>
      <c r="C618" s="452" t="s">
        <v>769</v>
      </c>
      <c r="D618" s="489" t="s">
        <v>3170</v>
      </c>
      <c r="E618" s="476" t="s">
        <v>1461</v>
      </c>
      <c r="F618" s="476" t="s">
        <v>2351</v>
      </c>
      <c r="G618" s="473" t="s">
        <v>3171</v>
      </c>
      <c r="H618" s="471" t="s">
        <v>931</v>
      </c>
      <c r="I618" s="452" t="s">
        <v>64</v>
      </c>
      <c r="J618" s="452" t="s">
        <v>64</v>
      </c>
      <c r="K618" s="458">
        <v>0</v>
      </c>
      <c r="L618" s="458">
        <v>0</v>
      </c>
    </row>
    <row r="619" spans="2:12" ht="24" customHeight="1" x14ac:dyDescent="0.3">
      <c r="B619" s="475" t="s">
        <v>3172</v>
      </c>
      <c r="C619" s="452" t="s">
        <v>769</v>
      </c>
      <c r="D619" s="489" t="s">
        <v>3173</v>
      </c>
      <c r="E619" s="476" t="s">
        <v>782</v>
      </c>
      <c r="F619" s="476" t="s">
        <v>2116</v>
      </c>
      <c r="G619" s="473" t="s">
        <v>3174</v>
      </c>
      <c r="H619" s="471" t="s">
        <v>931</v>
      </c>
      <c r="I619" s="452" t="s">
        <v>64</v>
      </c>
      <c r="J619" s="452" t="s">
        <v>64</v>
      </c>
      <c r="K619" s="458">
        <v>0</v>
      </c>
      <c r="L619" s="458">
        <v>0</v>
      </c>
    </row>
    <row r="620" spans="2:12" ht="24" customHeight="1" x14ac:dyDescent="0.3">
      <c r="B620" s="475" t="s">
        <v>3175</v>
      </c>
      <c r="C620" s="452" t="s">
        <v>769</v>
      </c>
      <c r="D620" s="489" t="s">
        <v>3176</v>
      </c>
      <c r="E620" s="476" t="s">
        <v>1461</v>
      </c>
      <c r="F620" s="476" t="s">
        <v>2592</v>
      </c>
      <c r="G620" s="473" t="s">
        <v>3177</v>
      </c>
      <c r="H620" s="473" t="s">
        <v>3178</v>
      </c>
      <c r="I620" s="452" t="s">
        <v>64</v>
      </c>
      <c r="J620" s="452" t="s">
        <v>64</v>
      </c>
      <c r="K620" s="458">
        <v>0</v>
      </c>
      <c r="L620" s="458">
        <v>0</v>
      </c>
    </row>
    <row r="621" spans="2:12" ht="24" customHeight="1" x14ac:dyDescent="0.3">
      <c r="B621" s="475" t="s">
        <v>3179</v>
      </c>
      <c r="C621" s="452" t="s">
        <v>769</v>
      </c>
      <c r="D621" s="489" t="s">
        <v>3180</v>
      </c>
      <c r="E621" s="476" t="s">
        <v>782</v>
      </c>
      <c r="F621" s="476" t="s">
        <v>2482</v>
      </c>
      <c r="G621" s="473" t="s">
        <v>3181</v>
      </c>
      <c r="H621" s="473" t="s">
        <v>3182</v>
      </c>
      <c r="I621" s="452" t="s">
        <v>64</v>
      </c>
      <c r="J621" s="452" t="s">
        <v>64</v>
      </c>
      <c r="K621" s="458">
        <v>0</v>
      </c>
      <c r="L621" s="458">
        <v>0</v>
      </c>
    </row>
    <row r="622" spans="2:12" ht="24" customHeight="1" x14ac:dyDescent="0.3">
      <c r="B622" s="475" t="s">
        <v>3183</v>
      </c>
      <c r="C622" s="452" t="s">
        <v>769</v>
      </c>
      <c r="D622" s="489" t="s">
        <v>3184</v>
      </c>
      <c r="E622" s="476" t="s">
        <v>1461</v>
      </c>
      <c r="F622" s="476" t="s">
        <v>3185</v>
      </c>
      <c r="G622" s="473" t="s">
        <v>3186</v>
      </c>
      <c r="H622" s="471" t="s">
        <v>931</v>
      </c>
      <c r="I622" s="452" t="s">
        <v>64</v>
      </c>
      <c r="J622" s="452" t="s">
        <v>64</v>
      </c>
      <c r="K622" s="458">
        <v>0</v>
      </c>
      <c r="L622" s="458">
        <v>0</v>
      </c>
    </row>
    <row r="623" spans="2:12" ht="24" customHeight="1" x14ac:dyDescent="0.3">
      <c r="B623" s="475" t="s">
        <v>3187</v>
      </c>
      <c r="C623" s="452" t="s">
        <v>769</v>
      </c>
      <c r="D623" s="489" t="s">
        <v>3188</v>
      </c>
      <c r="E623" s="476" t="s">
        <v>782</v>
      </c>
      <c r="F623" s="476" t="s">
        <v>2482</v>
      </c>
      <c r="G623" s="473" t="s">
        <v>3189</v>
      </c>
      <c r="H623" s="473" t="s">
        <v>3190</v>
      </c>
      <c r="I623" s="452" t="s">
        <v>64</v>
      </c>
      <c r="J623" s="452" t="s">
        <v>64</v>
      </c>
      <c r="K623" s="458">
        <v>0</v>
      </c>
      <c r="L623" s="458">
        <v>0</v>
      </c>
    </row>
    <row r="624" spans="2:12" ht="24" customHeight="1" x14ac:dyDescent="0.3">
      <c r="B624" s="475" t="s">
        <v>3191</v>
      </c>
      <c r="C624" s="452" t="s">
        <v>769</v>
      </c>
      <c r="D624" s="489" t="s">
        <v>3192</v>
      </c>
      <c r="E624" s="476" t="s">
        <v>782</v>
      </c>
      <c r="F624" s="476" t="s">
        <v>2979</v>
      </c>
      <c r="G624" s="473" t="s">
        <v>3193</v>
      </c>
      <c r="H624" s="473" t="s">
        <v>3194</v>
      </c>
      <c r="I624" s="452" t="s">
        <v>64</v>
      </c>
      <c r="J624" s="452" t="s">
        <v>64</v>
      </c>
      <c r="K624" s="458">
        <v>0</v>
      </c>
      <c r="L624" s="458">
        <v>0</v>
      </c>
    </row>
    <row r="625" spans="2:12" ht="24" customHeight="1" x14ac:dyDescent="0.3">
      <c r="B625" s="475" t="s">
        <v>3195</v>
      </c>
      <c r="C625" s="452" t="s">
        <v>769</v>
      </c>
      <c r="D625" s="489" t="s">
        <v>3196</v>
      </c>
      <c r="E625" s="476" t="s">
        <v>782</v>
      </c>
      <c r="F625" s="476" t="s">
        <v>2116</v>
      </c>
      <c r="G625" s="473" t="s">
        <v>3197</v>
      </c>
      <c r="H625" s="471" t="s">
        <v>931</v>
      </c>
      <c r="I625" s="452" t="s">
        <v>64</v>
      </c>
      <c r="J625" s="452" t="s">
        <v>64</v>
      </c>
      <c r="K625" s="458">
        <v>0</v>
      </c>
      <c r="L625" s="458">
        <v>0</v>
      </c>
    </row>
    <row r="626" spans="2:12" ht="24" customHeight="1" x14ac:dyDescent="0.3">
      <c r="B626" s="475" t="s">
        <v>3198</v>
      </c>
      <c r="C626" s="452" t="s">
        <v>769</v>
      </c>
      <c r="D626" s="489" t="s">
        <v>3199</v>
      </c>
      <c r="E626" s="476" t="s">
        <v>782</v>
      </c>
      <c r="F626" s="476" t="s">
        <v>2987</v>
      </c>
      <c r="G626" s="473" t="s">
        <v>3200</v>
      </c>
      <c r="H626" s="473" t="s">
        <v>3201</v>
      </c>
      <c r="I626" s="452" t="s">
        <v>64</v>
      </c>
      <c r="J626" s="452" t="s">
        <v>64</v>
      </c>
      <c r="K626" s="458">
        <v>0</v>
      </c>
      <c r="L626" s="458">
        <v>0</v>
      </c>
    </row>
    <row r="627" spans="2:12" ht="24" customHeight="1" x14ac:dyDescent="0.3">
      <c r="B627" s="475" t="s">
        <v>3202</v>
      </c>
      <c r="C627" s="452" t="s">
        <v>769</v>
      </c>
      <c r="D627" s="489" t="s">
        <v>3203</v>
      </c>
      <c r="E627" s="476" t="s">
        <v>3204</v>
      </c>
      <c r="F627" s="476" t="s">
        <v>776</v>
      </c>
      <c r="G627" s="473" t="s">
        <v>3205</v>
      </c>
      <c r="H627" s="471" t="s">
        <v>931</v>
      </c>
      <c r="I627" s="452" t="s">
        <v>64</v>
      </c>
      <c r="J627" s="452" t="s">
        <v>64</v>
      </c>
      <c r="K627" s="458">
        <v>0</v>
      </c>
      <c r="L627" s="458">
        <v>0</v>
      </c>
    </row>
    <row r="628" spans="2:12" ht="24" customHeight="1" x14ac:dyDescent="0.3">
      <c r="B628" s="475" t="s">
        <v>3206</v>
      </c>
      <c r="C628" s="452" t="s">
        <v>769</v>
      </c>
      <c r="D628" s="489" t="s">
        <v>3207</v>
      </c>
      <c r="E628" s="476" t="s">
        <v>3208</v>
      </c>
      <c r="F628" s="476" t="s">
        <v>776</v>
      </c>
      <c r="G628" s="473" t="s">
        <v>3209</v>
      </c>
      <c r="H628" s="471" t="s">
        <v>931</v>
      </c>
      <c r="I628" s="452" t="s">
        <v>64</v>
      </c>
      <c r="J628" s="452" t="s">
        <v>64</v>
      </c>
      <c r="K628" s="458">
        <v>0</v>
      </c>
      <c r="L628" s="458">
        <v>0</v>
      </c>
    </row>
    <row r="629" spans="2:12" ht="24" customHeight="1" x14ac:dyDescent="0.3">
      <c r="B629" s="475" t="s">
        <v>3210</v>
      </c>
      <c r="C629" s="452" t="s">
        <v>769</v>
      </c>
      <c r="D629" s="489" t="s">
        <v>3211</v>
      </c>
      <c r="E629" s="476" t="s">
        <v>3212</v>
      </c>
      <c r="F629" s="476" t="s">
        <v>1498</v>
      </c>
      <c r="G629" s="473" t="s">
        <v>3213</v>
      </c>
      <c r="H629" s="471" t="s">
        <v>931</v>
      </c>
      <c r="I629" s="452" t="s">
        <v>64</v>
      </c>
      <c r="J629" s="452" t="s">
        <v>64</v>
      </c>
      <c r="K629" s="458">
        <v>0</v>
      </c>
      <c r="L629" s="458">
        <v>0</v>
      </c>
    </row>
    <row r="630" spans="2:12" ht="24" customHeight="1" x14ac:dyDescent="0.3">
      <c r="B630" s="475" t="s">
        <v>3214</v>
      </c>
      <c r="C630" s="452" t="s">
        <v>769</v>
      </c>
      <c r="D630" s="489" t="s">
        <v>3215</v>
      </c>
      <c r="E630" s="476" t="s">
        <v>782</v>
      </c>
      <c r="F630" s="476" t="s">
        <v>2482</v>
      </c>
      <c r="G630" s="473" t="s">
        <v>3216</v>
      </c>
      <c r="H630" s="471" t="s">
        <v>931</v>
      </c>
      <c r="I630" s="452" t="s">
        <v>64</v>
      </c>
      <c r="J630" s="452" t="s">
        <v>64</v>
      </c>
      <c r="K630" s="458">
        <v>0</v>
      </c>
      <c r="L630" s="458">
        <v>0</v>
      </c>
    </row>
    <row r="631" spans="2:12" ht="24" customHeight="1" x14ac:dyDescent="0.3">
      <c r="B631" s="475" t="s">
        <v>3217</v>
      </c>
      <c r="C631" s="452" t="s">
        <v>769</v>
      </c>
      <c r="D631" s="489" t="s">
        <v>3218</v>
      </c>
      <c r="E631" s="476" t="s">
        <v>3219</v>
      </c>
      <c r="F631" s="476" t="s">
        <v>776</v>
      </c>
      <c r="G631" s="473" t="s">
        <v>3220</v>
      </c>
      <c r="H631" s="471" t="s">
        <v>931</v>
      </c>
      <c r="I631" s="452" t="s">
        <v>64</v>
      </c>
      <c r="J631" s="452" t="s">
        <v>64</v>
      </c>
      <c r="K631" s="458">
        <v>0</v>
      </c>
      <c r="L631" s="458">
        <v>0</v>
      </c>
    </row>
    <row r="632" spans="2:12" ht="24" customHeight="1" x14ac:dyDescent="0.3">
      <c r="B632" s="475" t="s">
        <v>3221</v>
      </c>
      <c r="C632" s="476" t="s">
        <v>769</v>
      </c>
      <c r="D632" s="489" t="s">
        <v>3222</v>
      </c>
      <c r="E632" s="476" t="s">
        <v>1461</v>
      </c>
      <c r="F632" s="476" t="s">
        <v>776</v>
      </c>
      <c r="G632" s="473" t="s">
        <v>3223</v>
      </c>
      <c r="H632" s="471" t="s">
        <v>931</v>
      </c>
      <c r="I632" s="452" t="s">
        <v>64</v>
      </c>
      <c r="J632" s="452" t="s">
        <v>64</v>
      </c>
      <c r="K632" s="458">
        <v>0</v>
      </c>
      <c r="L632" s="458">
        <v>0</v>
      </c>
    </row>
    <row r="633" spans="2:12" ht="24" customHeight="1" x14ac:dyDescent="0.3">
      <c r="B633" s="475" t="s">
        <v>3224</v>
      </c>
      <c r="C633" s="476" t="s">
        <v>769</v>
      </c>
      <c r="D633" s="489" t="s">
        <v>3225</v>
      </c>
      <c r="E633" s="476" t="s">
        <v>3226</v>
      </c>
      <c r="F633" s="476" t="s">
        <v>776</v>
      </c>
      <c r="G633" s="473" t="s">
        <v>3227</v>
      </c>
      <c r="H633" s="471" t="s">
        <v>931</v>
      </c>
      <c r="I633" s="452" t="s">
        <v>64</v>
      </c>
      <c r="J633" s="452" t="s">
        <v>64</v>
      </c>
      <c r="K633" s="458">
        <v>0</v>
      </c>
      <c r="L633" s="458">
        <v>0</v>
      </c>
    </row>
    <row r="634" spans="2:12" ht="24" customHeight="1" x14ac:dyDescent="0.3">
      <c r="B634" s="475" t="s">
        <v>3228</v>
      </c>
      <c r="C634" s="476" t="s">
        <v>769</v>
      </c>
      <c r="D634" s="489" t="s">
        <v>3229</v>
      </c>
      <c r="E634" s="476" t="s">
        <v>1461</v>
      </c>
      <c r="F634" s="476" t="s">
        <v>776</v>
      </c>
      <c r="G634" s="473" t="s">
        <v>3230</v>
      </c>
      <c r="H634" s="471" t="s">
        <v>931</v>
      </c>
      <c r="I634" s="452" t="s">
        <v>64</v>
      </c>
      <c r="J634" s="452" t="s">
        <v>64</v>
      </c>
      <c r="K634" s="458">
        <v>0</v>
      </c>
      <c r="L634" s="458">
        <v>0</v>
      </c>
    </row>
    <row r="635" spans="2:12" ht="24" customHeight="1" x14ac:dyDescent="0.3">
      <c r="B635" s="475" t="s">
        <v>3231</v>
      </c>
      <c r="C635" s="476" t="s">
        <v>769</v>
      </c>
      <c r="D635" s="489" t="s">
        <v>3232</v>
      </c>
      <c r="E635" s="476" t="s">
        <v>782</v>
      </c>
      <c r="F635" s="476" t="s">
        <v>2482</v>
      </c>
      <c r="G635" s="473" t="s">
        <v>3233</v>
      </c>
      <c r="H635" s="473" t="s">
        <v>3234</v>
      </c>
      <c r="I635" s="452" t="s">
        <v>64</v>
      </c>
      <c r="J635" s="452" t="s">
        <v>64</v>
      </c>
      <c r="K635" s="458">
        <v>0</v>
      </c>
      <c r="L635" s="458">
        <v>0</v>
      </c>
    </row>
    <row r="636" spans="2:12" ht="24" customHeight="1" x14ac:dyDescent="0.3">
      <c r="B636" s="475" t="s">
        <v>3235</v>
      </c>
      <c r="C636" s="476" t="s">
        <v>769</v>
      </c>
      <c r="D636" s="489" t="s">
        <v>3236</v>
      </c>
      <c r="E636" s="476" t="s">
        <v>782</v>
      </c>
      <c r="F636" s="476" t="s">
        <v>1749</v>
      </c>
      <c r="G636" s="473" t="s">
        <v>3237</v>
      </c>
      <c r="H636" s="473" t="s">
        <v>3238</v>
      </c>
      <c r="I636" s="452" t="s">
        <v>64</v>
      </c>
      <c r="J636" s="452" t="s">
        <v>64</v>
      </c>
      <c r="K636" s="458">
        <v>0</v>
      </c>
      <c r="L636" s="458">
        <v>0</v>
      </c>
    </row>
    <row r="637" spans="2:12" ht="24" customHeight="1" x14ac:dyDescent="0.3">
      <c r="B637" s="475" t="s">
        <v>3239</v>
      </c>
      <c r="C637" s="476" t="s">
        <v>769</v>
      </c>
      <c r="D637" s="489" t="s">
        <v>3240</v>
      </c>
      <c r="E637" s="476" t="s">
        <v>782</v>
      </c>
      <c r="F637" s="476" t="s">
        <v>2482</v>
      </c>
      <c r="G637" s="473" t="s">
        <v>3241</v>
      </c>
      <c r="H637" s="473" t="s">
        <v>3242</v>
      </c>
      <c r="I637" s="452" t="s">
        <v>64</v>
      </c>
      <c r="J637" s="452" t="s">
        <v>64</v>
      </c>
      <c r="K637" s="458">
        <v>0</v>
      </c>
      <c r="L637" s="458">
        <v>0</v>
      </c>
    </row>
    <row r="638" spans="2:12" ht="24" customHeight="1" x14ac:dyDescent="0.3">
      <c r="B638" s="475" t="s">
        <v>3243</v>
      </c>
      <c r="C638" s="476" t="s">
        <v>769</v>
      </c>
      <c r="D638" s="489" t="s">
        <v>3244</v>
      </c>
      <c r="E638" s="476" t="s">
        <v>782</v>
      </c>
      <c r="F638" s="476" t="s">
        <v>2482</v>
      </c>
      <c r="G638" s="473" t="s">
        <v>3245</v>
      </c>
      <c r="H638" s="473" t="s">
        <v>3246</v>
      </c>
      <c r="I638" s="452" t="s">
        <v>64</v>
      </c>
      <c r="J638" s="452" t="s">
        <v>64</v>
      </c>
      <c r="K638" s="458">
        <v>0</v>
      </c>
      <c r="L638" s="458">
        <v>0</v>
      </c>
    </row>
    <row r="639" spans="2:12" ht="24" customHeight="1" x14ac:dyDescent="0.3">
      <c r="B639" s="475" t="s">
        <v>3247</v>
      </c>
      <c r="C639" s="476" t="s">
        <v>769</v>
      </c>
      <c r="D639" s="489" t="s">
        <v>3248</v>
      </c>
      <c r="E639" s="476" t="s">
        <v>771</v>
      </c>
      <c r="F639" s="476" t="s">
        <v>2397</v>
      </c>
      <c r="G639" s="473" t="s">
        <v>3249</v>
      </c>
      <c r="H639" s="473" t="s">
        <v>3250</v>
      </c>
      <c r="I639" s="452" t="s">
        <v>64</v>
      </c>
      <c r="J639" s="452" t="s">
        <v>64</v>
      </c>
      <c r="K639" s="458">
        <v>0</v>
      </c>
      <c r="L639" s="458">
        <v>0</v>
      </c>
    </row>
    <row r="640" spans="2:12" ht="24" customHeight="1" x14ac:dyDescent="0.3">
      <c r="B640" s="475" t="s">
        <v>3251</v>
      </c>
      <c r="C640" s="476" t="s">
        <v>769</v>
      </c>
      <c r="D640" s="489" t="s">
        <v>3252</v>
      </c>
      <c r="E640" s="476" t="s">
        <v>3212</v>
      </c>
      <c r="F640" s="476" t="s">
        <v>776</v>
      </c>
      <c r="G640" s="473" t="s">
        <v>3253</v>
      </c>
      <c r="H640" s="471" t="s">
        <v>931</v>
      </c>
      <c r="I640" s="452" t="s">
        <v>64</v>
      </c>
      <c r="J640" s="452" t="s">
        <v>64</v>
      </c>
      <c r="K640" s="458">
        <v>0</v>
      </c>
      <c r="L640" s="458">
        <v>0</v>
      </c>
    </row>
    <row r="641" spans="2:12" ht="24" customHeight="1" x14ac:dyDescent="0.3">
      <c r="B641" s="475" t="s">
        <v>3254</v>
      </c>
      <c r="C641" s="476" t="s">
        <v>769</v>
      </c>
      <c r="D641" s="489" t="s">
        <v>3255</v>
      </c>
      <c r="E641" s="476" t="s">
        <v>782</v>
      </c>
      <c r="F641" s="476" t="s">
        <v>848</v>
      </c>
      <c r="G641" s="473" t="s">
        <v>3256</v>
      </c>
      <c r="H641" s="471" t="s">
        <v>931</v>
      </c>
      <c r="I641" s="452" t="s">
        <v>64</v>
      </c>
      <c r="J641" s="452" t="s">
        <v>64</v>
      </c>
      <c r="K641" s="458">
        <v>0</v>
      </c>
      <c r="L641" s="458">
        <v>0</v>
      </c>
    </row>
    <row r="642" spans="2:12" ht="24" customHeight="1" x14ac:dyDescent="0.3">
      <c r="B642" s="475" t="s">
        <v>3257</v>
      </c>
      <c r="C642" s="476" t="s">
        <v>769</v>
      </c>
      <c r="D642" s="489" t="s">
        <v>3258</v>
      </c>
      <c r="E642" s="476" t="s">
        <v>782</v>
      </c>
      <c r="F642" s="476" t="s">
        <v>942</v>
      </c>
      <c r="G642" s="473" t="s">
        <v>3259</v>
      </c>
      <c r="H642" s="471" t="s">
        <v>931</v>
      </c>
      <c r="I642" s="452" t="s">
        <v>64</v>
      </c>
      <c r="J642" s="452" t="s">
        <v>64</v>
      </c>
      <c r="K642" s="458">
        <v>0</v>
      </c>
      <c r="L642" s="458">
        <v>0</v>
      </c>
    </row>
    <row r="643" spans="2:12" ht="24" customHeight="1" x14ac:dyDescent="0.3">
      <c r="B643" s="475" t="s">
        <v>3260</v>
      </c>
      <c r="C643" s="476" t="s">
        <v>769</v>
      </c>
      <c r="D643" s="489" t="s">
        <v>3261</v>
      </c>
      <c r="E643" s="476" t="s">
        <v>782</v>
      </c>
      <c r="F643" s="476" t="s">
        <v>848</v>
      </c>
      <c r="G643" s="473" t="s">
        <v>3262</v>
      </c>
      <c r="H643" s="473" t="s">
        <v>3263</v>
      </c>
      <c r="I643" s="452" t="s">
        <v>64</v>
      </c>
      <c r="J643" s="452" t="s">
        <v>64</v>
      </c>
      <c r="K643" s="458">
        <v>0</v>
      </c>
      <c r="L643" s="458">
        <v>0</v>
      </c>
    </row>
    <row r="644" spans="2:12" ht="24" customHeight="1" x14ac:dyDescent="0.3">
      <c r="B644" s="475" t="s">
        <v>3264</v>
      </c>
      <c r="C644" s="476" t="s">
        <v>769</v>
      </c>
      <c r="D644" s="489" t="s">
        <v>3265</v>
      </c>
      <c r="E644" s="476" t="s">
        <v>782</v>
      </c>
      <c r="F644" s="476" t="s">
        <v>888</v>
      </c>
      <c r="G644" s="473" t="s">
        <v>3266</v>
      </c>
      <c r="H644" s="471" t="s">
        <v>931</v>
      </c>
      <c r="I644" s="452" t="s">
        <v>64</v>
      </c>
      <c r="J644" s="452" t="s">
        <v>64</v>
      </c>
      <c r="K644" s="458">
        <v>0</v>
      </c>
      <c r="L644" s="458">
        <v>0</v>
      </c>
    </row>
    <row r="645" spans="2:12" ht="24" customHeight="1" x14ac:dyDescent="0.3">
      <c r="B645" s="475" t="s">
        <v>3267</v>
      </c>
      <c r="C645" s="476" t="s">
        <v>769</v>
      </c>
      <c r="D645" s="489" t="s">
        <v>3268</v>
      </c>
      <c r="E645" s="476" t="s">
        <v>782</v>
      </c>
      <c r="F645" s="476" t="s">
        <v>2247</v>
      </c>
      <c r="G645" s="473" t="s">
        <v>3269</v>
      </c>
      <c r="H645" s="473" t="s">
        <v>3270</v>
      </c>
      <c r="I645" s="452" t="s">
        <v>64</v>
      </c>
      <c r="J645" s="452" t="s">
        <v>64</v>
      </c>
      <c r="K645" s="458">
        <v>0</v>
      </c>
      <c r="L645" s="458">
        <v>0</v>
      </c>
    </row>
    <row r="646" spans="2:12" ht="24" customHeight="1" x14ac:dyDescent="0.3">
      <c r="B646" s="475" t="s">
        <v>3271</v>
      </c>
      <c r="C646" s="476" t="s">
        <v>769</v>
      </c>
      <c r="D646" s="489" t="s">
        <v>3272</v>
      </c>
      <c r="E646" s="476" t="s">
        <v>782</v>
      </c>
      <c r="F646" s="476" t="s">
        <v>848</v>
      </c>
      <c r="G646" s="473" t="s">
        <v>3273</v>
      </c>
      <c r="H646" s="473" t="s">
        <v>3274</v>
      </c>
      <c r="I646" s="452" t="s">
        <v>64</v>
      </c>
      <c r="J646" s="452" t="s">
        <v>64</v>
      </c>
      <c r="K646" s="458">
        <v>0</v>
      </c>
      <c r="L646" s="458">
        <v>0</v>
      </c>
    </row>
    <row r="647" spans="2:12" ht="24" customHeight="1" x14ac:dyDescent="0.3">
      <c r="B647" s="475" t="s">
        <v>3275</v>
      </c>
      <c r="C647" s="476" t="s">
        <v>769</v>
      </c>
      <c r="D647" s="489" t="s">
        <v>3276</v>
      </c>
      <c r="E647" s="476" t="s">
        <v>771</v>
      </c>
      <c r="F647" s="476" t="s">
        <v>1175</v>
      </c>
      <c r="G647" s="473" t="s">
        <v>3277</v>
      </c>
      <c r="H647" s="471" t="s">
        <v>931</v>
      </c>
      <c r="I647" s="452" t="s">
        <v>64</v>
      </c>
      <c r="J647" s="452" t="s">
        <v>64</v>
      </c>
      <c r="K647" s="458">
        <v>0</v>
      </c>
      <c r="L647" s="458">
        <v>0</v>
      </c>
    </row>
    <row r="648" spans="2:12" ht="24" customHeight="1" x14ac:dyDescent="0.3">
      <c r="B648" s="475" t="s">
        <v>3278</v>
      </c>
      <c r="C648" s="476" t="s">
        <v>769</v>
      </c>
      <c r="D648" s="489" t="s">
        <v>3279</v>
      </c>
      <c r="E648" s="476" t="s">
        <v>782</v>
      </c>
      <c r="F648" s="476" t="s">
        <v>884</v>
      </c>
      <c r="G648" s="473" t="s">
        <v>3280</v>
      </c>
      <c r="H648" s="471" t="s">
        <v>931</v>
      </c>
      <c r="I648" s="452" t="s">
        <v>64</v>
      </c>
      <c r="J648" s="452" t="s">
        <v>64</v>
      </c>
      <c r="K648" s="458">
        <v>0</v>
      </c>
      <c r="L648" s="458">
        <v>0</v>
      </c>
    </row>
    <row r="649" spans="2:12" ht="24" customHeight="1" x14ac:dyDescent="0.3">
      <c r="B649" s="475" t="s">
        <v>3281</v>
      </c>
      <c r="C649" s="476" t="s">
        <v>769</v>
      </c>
      <c r="D649" s="489" t="s">
        <v>3282</v>
      </c>
      <c r="E649" s="476" t="s">
        <v>771</v>
      </c>
      <c r="F649" s="476" t="s">
        <v>1175</v>
      </c>
      <c r="G649" s="473" t="s">
        <v>3283</v>
      </c>
      <c r="H649" s="473" t="s">
        <v>3284</v>
      </c>
      <c r="I649" s="452" t="s">
        <v>64</v>
      </c>
      <c r="J649" s="452" t="s">
        <v>64</v>
      </c>
      <c r="K649" s="458">
        <v>0</v>
      </c>
      <c r="L649" s="458">
        <v>0</v>
      </c>
    </row>
    <row r="650" spans="2:12" ht="24" customHeight="1" x14ac:dyDescent="0.3">
      <c r="B650" s="475" t="s">
        <v>3285</v>
      </c>
      <c r="C650" s="476" t="s">
        <v>769</v>
      </c>
      <c r="D650" s="489" t="s">
        <v>3286</v>
      </c>
      <c r="E650" s="476" t="s">
        <v>782</v>
      </c>
      <c r="F650" s="476" t="s">
        <v>888</v>
      </c>
      <c r="G650" s="473" t="s">
        <v>3287</v>
      </c>
      <c r="H650" s="473" t="s">
        <v>3288</v>
      </c>
      <c r="I650" s="452" t="s">
        <v>64</v>
      </c>
      <c r="J650" s="452" t="s">
        <v>64</v>
      </c>
      <c r="K650" s="458">
        <v>0</v>
      </c>
      <c r="L650" s="458">
        <v>0</v>
      </c>
    </row>
    <row r="651" spans="2:12" ht="24" customHeight="1" x14ac:dyDescent="0.3">
      <c r="B651" s="475" t="s">
        <v>3289</v>
      </c>
      <c r="C651" s="476" t="s">
        <v>769</v>
      </c>
      <c r="D651" s="489" t="s">
        <v>3290</v>
      </c>
      <c r="E651" s="476" t="s">
        <v>782</v>
      </c>
      <c r="F651" s="476" t="s">
        <v>1593</v>
      </c>
      <c r="G651" s="473" t="s">
        <v>3291</v>
      </c>
      <c r="H651" s="471" t="s">
        <v>931</v>
      </c>
      <c r="I651" s="452" t="s">
        <v>64</v>
      </c>
      <c r="J651" s="452" t="s">
        <v>64</v>
      </c>
      <c r="K651" s="458">
        <v>0</v>
      </c>
      <c r="L651" s="458">
        <v>0</v>
      </c>
    </row>
    <row r="652" spans="2:12" ht="24" customHeight="1" x14ac:dyDescent="0.3">
      <c r="B652" s="475" t="s">
        <v>3292</v>
      </c>
      <c r="C652" s="476" t="s">
        <v>769</v>
      </c>
      <c r="D652" s="489" t="s">
        <v>3293</v>
      </c>
      <c r="E652" s="476" t="s">
        <v>782</v>
      </c>
      <c r="F652" s="476" t="s">
        <v>1795</v>
      </c>
      <c r="G652" s="473" t="s">
        <v>3294</v>
      </c>
      <c r="H652" s="471" t="s">
        <v>931</v>
      </c>
      <c r="I652" s="452" t="s">
        <v>64</v>
      </c>
      <c r="J652" s="452" t="s">
        <v>64</v>
      </c>
      <c r="K652" s="458">
        <v>0</v>
      </c>
      <c r="L652" s="458">
        <v>0</v>
      </c>
    </row>
    <row r="653" spans="2:12" ht="24" customHeight="1" x14ac:dyDescent="0.3">
      <c r="B653" s="475" t="s">
        <v>3295</v>
      </c>
      <c r="C653" s="476" t="s">
        <v>769</v>
      </c>
      <c r="D653" s="489" t="s">
        <v>3296</v>
      </c>
      <c r="E653" s="476" t="s">
        <v>782</v>
      </c>
      <c r="F653" s="476" t="s">
        <v>884</v>
      </c>
      <c r="G653" s="473" t="s">
        <v>3297</v>
      </c>
      <c r="H653" s="473" t="s">
        <v>3298</v>
      </c>
      <c r="I653" s="452" t="s">
        <v>64</v>
      </c>
      <c r="J653" s="452" t="s">
        <v>64</v>
      </c>
      <c r="K653" s="458">
        <v>0</v>
      </c>
      <c r="L653" s="458">
        <v>0</v>
      </c>
    </row>
    <row r="654" spans="2:12" ht="24" customHeight="1" x14ac:dyDescent="0.3">
      <c r="B654" s="475" t="s">
        <v>3299</v>
      </c>
      <c r="C654" s="476" t="s">
        <v>769</v>
      </c>
      <c r="D654" s="489" t="s">
        <v>3300</v>
      </c>
      <c r="E654" s="476" t="s">
        <v>3301</v>
      </c>
      <c r="F654" s="476" t="s">
        <v>1795</v>
      </c>
      <c r="G654" s="473" t="s">
        <v>3302</v>
      </c>
      <c r="H654" s="471" t="s">
        <v>931</v>
      </c>
      <c r="I654" s="452" t="s">
        <v>64</v>
      </c>
      <c r="J654" s="452" t="s">
        <v>64</v>
      </c>
      <c r="K654" s="458">
        <v>0</v>
      </c>
      <c r="L654" s="458">
        <v>0</v>
      </c>
    </row>
    <row r="655" spans="2:12" ht="24" customHeight="1" x14ac:dyDescent="0.3">
      <c r="B655" s="475" t="s">
        <v>3303</v>
      </c>
      <c r="C655" s="476" t="s">
        <v>769</v>
      </c>
      <c r="D655" s="489" t="s">
        <v>3304</v>
      </c>
      <c r="E655" s="476" t="s">
        <v>3212</v>
      </c>
      <c r="F655" s="476"/>
      <c r="G655" s="473" t="s">
        <v>3305</v>
      </c>
      <c r="H655" s="471" t="s">
        <v>931</v>
      </c>
      <c r="I655" s="452" t="s">
        <v>64</v>
      </c>
      <c r="J655" s="452" t="s">
        <v>64</v>
      </c>
      <c r="K655" s="458">
        <v>0</v>
      </c>
      <c r="L655" s="458">
        <v>0</v>
      </c>
    </row>
    <row r="656" spans="2:12" ht="24" customHeight="1" x14ac:dyDescent="0.3">
      <c r="B656" s="475" t="s">
        <v>3306</v>
      </c>
      <c r="C656" s="476" t="s">
        <v>769</v>
      </c>
      <c r="D656" s="489" t="s">
        <v>3307</v>
      </c>
      <c r="E656" s="476" t="s">
        <v>782</v>
      </c>
      <c r="F656" s="476" t="s">
        <v>884</v>
      </c>
      <c r="G656" s="473" t="s">
        <v>3308</v>
      </c>
      <c r="H656" s="473" t="s">
        <v>3309</v>
      </c>
      <c r="I656" s="452" t="s">
        <v>64</v>
      </c>
      <c r="J656" s="452" t="s">
        <v>64</v>
      </c>
      <c r="K656" s="458">
        <v>0</v>
      </c>
      <c r="L656" s="458">
        <v>0</v>
      </c>
    </row>
    <row r="657" spans="2:12" ht="24" customHeight="1" x14ac:dyDescent="0.3">
      <c r="B657" s="475" t="s">
        <v>3310</v>
      </c>
      <c r="C657" s="476" t="s">
        <v>769</v>
      </c>
      <c r="D657" s="489" t="s">
        <v>3311</v>
      </c>
      <c r="E657" s="476" t="s">
        <v>771</v>
      </c>
      <c r="F657" s="476" t="s">
        <v>1175</v>
      </c>
      <c r="G657" s="473" t="s">
        <v>3312</v>
      </c>
      <c r="H657" s="473" t="s">
        <v>3313</v>
      </c>
      <c r="I657" s="452" t="s">
        <v>64</v>
      </c>
      <c r="J657" s="452" t="s">
        <v>64</v>
      </c>
      <c r="K657" s="458">
        <v>0</v>
      </c>
      <c r="L657" s="458">
        <v>0</v>
      </c>
    </row>
    <row r="658" spans="2:12" ht="24" customHeight="1" x14ac:dyDescent="0.3">
      <c r="B658" s="475" t="s">
        <v>3314</v>
      </c>
      <c r="C658" s="476" t="s">
        <v>769</v>
      </c>
      <c r="D658" s="489" t="s">
        <v>3315</v>
      </c>
      <c r="E658" s="476" t="s">
        <v>782</v>
      </c>
      <c r="F658" s="476" t="s">
        <v>884</v>
      </c>
      <c r="G658" s="473" t="s">
        <v>3316</v>
      </c>
      <c r="H658" s="473" t="s">
        <v>3317</v>
      </c>
      <c r="I658" s="452" t="s">
        <v>64</v>
      </c>
      <c r="J658" s="452" t="s">
        <v>64</v>
      </c>
      <c r="K658" s="458">
        <v>0</v>
      </c>
      <c r="L658" s="458">
        <v>0</v>
      </c>
    </row>
    <row r="659" spans="2:12" ht="24" customHeight="1" x14ac:dyDescent="0.3">
      <c r="B659" s="475" t="s">
        <v>3318</v>
      </c>
      <c r="C659" s="476" t="s">
        <v>769</v>
      </c>
      <c r="D659" s="489" t="s">
        <v>3319</v>
      </c>
      <c r="E659" s="476" t="s">
        <v>782</v>
      </c>
      <c r="F659" s="476" t="s">
        <v>2592</v>
      </c>
      <c r="G659" s="473" t="s">
        <v>3320</v>
      </c>
      <c r="H659" s="471" t="s">
        <v>931</v>
      </c>
      <c r="I659" s="452" t="s">
        <v>64</v>
      </c>
      <c r="J659" s="452" t="s">
        <v>64</v>
      </c>
      <c r="K659" s="458">
        <v>0</v>
      </c>
      <c r="L659" s="458">
        <v>0</v>
      </c>
    </row>
    <row r="660" spans="2:12" ht="24" customHeight="1" x14ac:dyDescent="0.3">
      <c r="B660" s="475" t="s">
        <v>3321</v>
      </c>
      <c r="C660" s="476" t="s">
        <v>769</v>
      </c>
      <c r="D660" s="489" t="s">
        <v>3322</v>
      </c>
      <c r="E660" s="476" t="s">
        <v>782</v>
      </c>
      <c r="F660" s="476" t="s">
        <v>888</v>
      </c>
      <c r="G660" s="473" t="s">
        <v>3323</v>
      </c>
      <c r="H660" s="471" t="s">
        <v>931</v>
      </c>
      <c r="I660" s="452" t="s">
        <v>64</v>
      </c>
      <c r="J660" s="452" t="s">
        <v>64</v>
      </c>
      <c r="K660" s="458">
        <v>0</v>
      </c>
      <c r="L660" s="458">
        <v>0</v>
      </c>
    </row>
    <row r="661" spans="2:12" ht="24" customHeight="1" x14ac:dyDescent="0.3">
      <c r="B661" s="475" t="s">
        <v>3324</v>
      </c>
      <c r="C661" s="476" t="s">
        <v>769</v>
      </c>
      <c r="D661" s="489" t="s">
        <v>3325</v>
      </c>
      <c r="E661" s="476" t="s">
        <v>782</v>
      </c>
      <c r="F661" s="476" t="s">
        <v>1674</v>
      </c>
      <c r="G661" s="473" t="s">
        <v>3326</v>
      </c>
      <c r="H661" s="471" t="s">
        <v>931</v>
      </c>
      <c r="I661" s="452" t="s">
        <v>64</v>
      </c>
      <c r="J661" s="452" t="s">
        <v>64</v>
      </c>
      <c r="K661" s="458">
        <v>0</v>
      </c>
      <c r="L661" s="458">
        <v>0</v>
      </c>
    </row>
    <row r="662" spans="2:12" ht="24" customHeight="1" x14ac:dyDescent="0.3">
      <c r="B662" s="475" t="s">
        <v>3327</v>
      </c>
      <c r="C662" s="476"/>
      <c r="D662" s="489" t="s">
        <v>3328</v>
      </c>
      <c r="E662" s="476" t="s">
        <v>3212</v>
      </c>
      <c r="F662" s="476" t="s">
        <v>3329</v>
      </c>
      <c r="G662" s="473" t="s">
        <v>3330</v>
      </c>
      <c r="H662" s="471" t="s">
        <v>931</v>
      </c>
      <c r="I662" s="452" t="s">
        <v>64</v>
      </c>
      <c r="J662" s="452" t="s">
        <v>64</v>
      </c>
      <c r="K662" s="458">
        <v>0</v>
      </c>
      <c r="L662" s="458">
        <v>0</v>
      </c>
    </row>
    <row r="663" spans="2:12" ht="24" customHeight="1" x14ac:dyDescent="0.3">
      <c r="B663" s="475" t="s">
        <v>3331</v>
      </c>
      <c r="C663" s="476" t="s">
        <v>769</v>
      </c>
      <c r="D663" s="489" t="s">
        <v>3332</v>
      </c>
      <c r="E663" s="476" t="s">
        <v>771</v>
      </c>
      <c r="F663" s="476" t="s">
        <v>275</v>
      </c>
      <c r="G663" s="473" t="s">
        <v>3333</v>
      </c>
      <c r="H663" s="473" t="s">
        <v>3334</v>
      </c>
      <c r="I663" s="452" t="s">
        <v>64</v>
      </c>
      <c r="J663" s="452" t="s">
        <v>64</v>
      </c>
      <c r="K663" s="458">
        <v>0</v>
      </c>
      <c r="L663" s="458">
        <v>0</v>
      </c>
    </row>
    <row r="664" spans="2:12" ht="24" customHeight="1" x14ac:dyDescent="0.3">
      <c r="B664" s="475" t="s">
        <v>3335</v>
      </c>
      <c r="C664" s="476" t="s">
        <v>769</v>
      </c>
      <c r="D664" s="489" t="s">
        <v>3336</v>
      </c>
      <c r="E664" s="476" t="s">
        <v>782</v>
      </c>
      <c r="F664" s="476" t="s">
        <v>820</v>
      </c>
      <c r="G664" s="473" t="s">
        <v>3337</v>
      </c>
      <c r="H664" s="473" t="s">
        <v>3338</v>
      </c>
      <c r="I664" s="452" t="s">
        <v>64</v>
      </c>
      <c r="J664" s="452" t="s">
        <v>64</v>
      </c>
      <c r="K664" s="458">
        <v>0</v>
      </c>
      <c r="L664" s="458">
        <v>0</v>
      </c>
    </row>
    <row r="665" spans="2:12" ht="24" customHeight="1" x14ac:dyDescent="0.3">
      <c r="B665" s="490" t="s">
        <v>3339</v>
      </c>
      <c r="C665" s="476" t="s">
        <v>769</v>
      </c>
      <c r="D665" s="489" t="s">
        <v>3340</v>
      </c>
      <c r="E665" s="476" t="s">
        <v>782</v>
      </c>
      <c r="F665" s="476" t="s">
        <v>2482</v>
      </c>
      <c r="G665" s="473" t="s">
        <v>3341</v>
      </c>
      <c r="H665" s="471" t="s">
        <v>931</v>
      </c>
      <c r="I665" s="452" t="s">
        <v>64</v>
      </c>
      <c r="J665" s="452" t="s">
        <v>64</v>
      </c>
      <c r="K665" s="458">
        <v>0</v>
      </c>
      <c r="L665" s="458">
        <v>0</v>
      </c>
    </row>
    <row r="666" spans="2:12" ht="24" customHeight="1" x14ac:dyDescent="0.3">
      <c r="B666" s="488" t="s">
        <v>3342</v>
      </c>
      <c r="C666" s="476" t="s">
        <v>769</v>
      </c>
      <c r="D666" s="489" t="s">
        <v>3343</v>
      </c>
      <c r="E666" s="476" t="s">
        <v>3212</v>
      </c>
      <c r="F666" s="476" t="s">
        <v>1166</v>
      </c>
      <c r="G666" s="473" t="s">
        <v>3344</v>
      </c>
      <c r="H666" s="471" t="s">
        <v>931</v>
      </c>
      <c r="I666" s="452" t="s">
        <v>64</v>
      </c>
      <c r="J666" s="452" t="s">
        <v>64</v>
      </c>
      <c r="K666" s="458">
        <v>0</v>
      </c>
      <c r="L666" s="458">
        <v>0</v>
      </c>
    </row>
    <row r="667" spans="2:12" ht="24" customHeight="1" x14ac:dyDescent="0.3">
      <c r="B667" s="490" t="s">
        <v>3345</v>
      </c>
      <c r="C667" s="476" t="s">
        <v>769</v>
      </c>
      <c r="D667" s="489" t="s">
        <v>3346</v>
      </c>
      <c r="E667" s="476" t="s">
        <v>1461</v>
      </c>
      <c r="F667" s="476" t="s">
        <v>275</v>
      </c>
      <c r="G667" s="473" t="s">
        <v>3347</v>
      </c>
      <c r="H667" s="471" t="s">
        <v>931</v>
      </c>
      <c r="I667" s="452" t="s">
        <v>64</v>
      </c>
      <c r="J667" s="452" t="s">
        <v>64</v>
      </c>
      <c r="K667" s="458">
        <v>0</v>
      </c>
      <c r="L667" s="458">
        <v>0</v>
      </c>
    </row>
    <row r="668" spans="2:12" ht="24" customHeight="1" x14ac:dyDescent="0.3">
      <c r="B668" s="488" t="s">
        <v>3348</v>
      </c>
      <c r="C668" s="476" t="s">
        <v>769</v>
      </c>
      <c r="D668" s="489" t="s">
        <v>3349</v>
      </c>
      <c r="E668" s="476" t="s">
        <v>771</v>
      </c>
      <c r="F668" s="476" t="s">
        <v>275</v>
      </c>
      <c r="G668" s="473" t="s">
        <v>3350</v>
      </c>
      <c r="H668" s="473" t="s">
        <v>3351</v>
      </c>
      <c r="I668" s="452" t="s">
        <v>64</v>
      </c>
      <c r="J668" s="452" t="s">
        <v>64</v>
      </c>
      <c r="K668" s="458">
        <v>0</v>
      </c>
      <c r="L668" s="458">
        <v>0</v>
      </c>
    </row>
    <row r="669" spans="2:12" ht="24" customHeight="1" x14ac:dyDescent="0.3">
      <c r="B669" s="488" t="s">
        <v>3352</v>
      </c>
      <c r="C669" s="476" t="s">
        <v>769</v>
      </c>
      <c r="D669" s="489" t="s">
        <v>3353</v>
      </c>
      <c r="E669" s="476" t="s">
        <v>1461</v>
      </c>
      <c r="F669" s="476" t="s">
        <v>3019</v>
      </c>
      <c r="G669" s="473" t="s">
        <v>3354</v>
      </c>
      <c r="H669" s="473" t="s">
        <v>3355</v>
      </c>
      <c r="I669" s="452" t="s">
        <v>64</v>
      </c>
      <c r="J669" s="452" t="s">
        <v>64</v>
      </c>
      <c r="K669" s="458">
        <v>0</v>
      </c>
      <c r="L669" s="458">
        <v>0</v>
      </c>
    </row>
    <row r="670" spans="2:12" ht="24" customHeight="1" x14ac:dyDescent="0.3">
      <c r="B670" s="488" t="s">
        <v>3356</v>
      </c>
      <c r="C670" s="476" t="s">
        <v>769</v>
      </c>
      <c r="D670" s="489" t="s">
        <v>3353</v>
      </c>
      <c r="E670" s="476" t="s">
        <v>771</v>
      </c>
      <c r="F670" s="476" t="s">
        <v>275</v>
      </c>
      <c r="G670" s="473" t="s">
        <v>3357</v>
      </c>
      <c r="H670" s="473" t="s">
        <v>3355</v>
      </c>
      <c r="I670" s="452" t="s">
        <v>64</v>
      </c>
      <c r="J670" s="452" t="s">
        <v>64</v>
      </c>
      <c r="K670" s="458">
        <v>0</v>
      </c>
      <c r="L670" s="458">
        <v>0</v>
      </c>
    </row>
    <row r="671" spans="2:12" ht="24" customHeight="1" x14ac:dyDescent="0.3">
      <c r="B671" s="488" t="s">
        <v>3358</v>
      </c>
      <c r="C671" s="476" t="s">
        <v>769</v>
      </c>
      <c r="D671" s="489" t="s">
        <v>3359</v>
      </c>
      <c r="E671" s="476" t="s">
        <v>1461</v>
      </c>
      <c r="F671" s="476" t="s">
        <v>1166</v>
      </c>
      <c r="G671" s="473" t="s">
        <v>3360</v>
      </c>
      <c r="H671" s="471" t="s">
        <v>931</v>
      </c>
      <c r="I671" s="452" t="s">
        <v>64</v>
      </c>
      <c r="J671" s="452" t="s">
        <v>64</v>
      </c>
      <c r="K671" s="458">
        <v>0</v>
      </c>
      <c r="L671" s="458">
        <v>0</v>
      </c>
    </row>
    <row r="672" spans="2:12" ht="24" customHeight="1" x14ac:dyDescent="0.3">
      <c r="B672" s="488" t="s">
        <v>3361</v>
      </c>
      <c r="C672" s="476" t="s">
        <v>769</v>
      </c>
      <c r="D672" s="489" t="s">
        <v>3362</v>
      </c>
      <c r="E672" s="476" t="s">
        <v>771</v>
      </c>
      <c r="F672" s="476" t="s">
        <v>275</v>
      </c>
      <c r="G672" s="473" t="s">
        <v>3363</v>
      </c>
      <c r="H672" s="473" t="s">
        <v>3364</v>
      </c>
      <c r="I672" s="452" t="s">
        <v>64</v>
      </c>
      <c r="J672" s="452" t="s">
        <v>64</v>
      </c>
      <c r="K672" s="458">
        <v>0</v>
      </c>
      <c r="L672" s="458">
        <v>0</v>
      </c>
    </row>
    <row r="673" spans="2:12" ht="24" customHeight="1" x14ac:dyDescent="0.3">
      <c r="B673" s="488" t="s">
        <v>3365</v>
      </c>
      <c r="C673" s="476" t="s">
        <v>769</v>
      </c>
      <c r="D673" s="489" t="s">
        <v>3366</v>
      </c>
      <c r="E673" s="476" t="s">
        <v>782</v>
      </c>
      <c r="F673" s="476" t="s">
        <v>3019</v>
      </c>
      <c r="G673" s="473" t="s">
        <v>3367</v>
      </c>
      <c r="H673" s="473" t="s">
        <v>3368</v>
      </c>
      <c r="I673" s="452" t="s">
        <v>64</v>
      </c>
      <c r="J673" s="452" t="s">
        <v>64</v>
      </c>
      <c r="K673" s="458">
        <v>0</v>
      </c>
      <c r="L673" s="458">
        <v>0</v>
      </c>
    </row>
    <row r="674" spans="2:12" ht="24" customHeight="1" x14ac:dyDescent="0.3">
      <c r="B674" s="488" t="s">
        <v>3369</v>
      </c>
      <c r="C674" s="476" t="s">
        <v>769</v>
      </c>
      <c r="D674" s="489" t="s">
        <v>3370</v>
      </c>
      <c r="E674" s="476" t="s">
        <v>782</v>
      </c>
      <c r="F674" s="476" t="s">
        <v>2979</v>
      </c>
      <c r="G674" s="473" t="s">
        <v>3371</v>
      </c>
      <c r="H674" s="473" t="s">
        <v>3372</v>
      </c>
      <c r="I674" s="452" t="s">
        <v>64</v>
      </c>
      <c r="J674" s="452" t="s">
        <v>64</v>
      </c>
      <c r="K674" s="458">
        <v>0</v>
      </c>
      <c r="L674" s="458">
        <v>0</v>
      </c>
    </row>
    <row r="675" spans="2:12" ht="24" customHeight="1" x14ac:dyDescent="0.3">
      <c r="B675" s="488" t="s">
        <v>3373</v>
      </c>
      <c r="C675" s="476" t="s">
        <v>769</v>
      </c>
      <c r="D675" s="489" t="s">
        <v>3374</v>
      </c>
      <c r="E675" s="476" t="s">
        <v>782</v>
      </c>
      <c r="F675" s="476" t="s">
        <v>2979</v>
      </c>
      <c r="G675" s="473" t="s">
        <v>3375</v>
      </c>
      <c r="H675" s="471" t="s">
        <v>931</v>
      </c>
      <c r="I675" s="452" t="s">
        <v>64</v>
      </c>
      <c r="J675" s="452" t="s">
        <v>64</v>
      </c>
      <c r="K675" s="458">
        <v>0</v>
      </c>
      <c r="L675" s="458">
        <v>0</v>
      </c>
    </row>
    <row r="676" spans="2:12" ht="24" customHeight="1" x14ac:dyDescent="0.3">
      <c r="B676" s="488" t="s">
        <v>3376</v>
      </c>
      <c r="C676" s="476" t="s">
        <v>769</v>
      </c>
      <c r="D676" s="489" t="s">
        <v>3377</v>
      </c>
      <c r="E676" s="476" t="s">
        <v>782</v>
      </c>
      <c r="F676" s="476" t="s">
        <v>2979</v>
      </c>
      <c r="G676" s="473" t="s">
        <v>3378</v>
      </c>
      <c r="H676" s="473" t="s">
        <v>3379</v>
      </c>
      <c r="I676" s="452" t="s">
        <v>64</v>
      </c>
      <c r="J676" s="452" t="s">
        <v>64</v>
      </c>
      <c r="K676" s="458">
        <v>0</v>
      </c>
      <c r="L676" s="458">
        <v>0</v>
      </c>
    </row>
    <row r="677" spans="2:12" ht="24" customHeight="1" x14ac:dyDescent="0.3">
      <c r="B677" s="488" t="s">
        <v>3380</v>
      </c>
      <c r="C677" s="476" t="s">
        <v>769</v>
      </c>
      <c r="D677" s="489" t="s">
        <v>3381</v>
      </c>
      <c r="E677" s="476" t="s">
        <v>1461</v>
      </c>
      <c r="F677" s="476" t="s">
        <v>1166</v>
      </c>
      <c r="G677" s="473" t="s">
        <v>3382</v>
      </c>
      <c r="H677" s="471" t="s">
        <v>931</v>
      </c>
      <c r="I677" s="452" t="s">
        <v>64</v>
      </c>
      <c r="J677" s="452" t="s">
        <v>64</v>
      </c>
      <c r="K677" s="458">
        <v>0</v>
      </c>
      <c r="L677" s="458">
        <v>0</v>
      </c>
    </row>
    <row r="678" spans="2:12" ht="24" customHeight="1" x14ac:dyDescent="0.3">
      <c r="B678" s="475" t="s">
        <v>3383</v>
      </c>
      <c r="C678" s="476" t="s">
        <v>769</v>
      </c>
      <c r="D678" s="489" t="s">
        <v>3384</v>
      </c>
      <c r="E678" s="476" t="s">
        <v>782</v>
      </c>
      <c r="F678" s="476" t="s">
        <v>884</v>
      </c>
      <c r="G678" s="473" t="s">
        <v>3385</v>
      </c>
      <c r="H678" s="473" t="s">
        <v>3386</v>
      </c>
      <c r="I678" s="452" t="s">
        <v>64</v>
      </c>
      <c r="J678" s="452" t="s">
        <v>64</v>
      </c>
      <c r="K678" s="458">
        <v>0</v>
      </c>
      <c r="L678" s="458">
        <v>0</v>
      </c>
    </row>
    <row r="679" spans="2:12" ht="24" customHeight="1" x14ac:dyDescent="0.3">
      <c r="B679" s="488" t="s">
        <v>3387</v>
      </c>
      <c r="C679" s="476" t="s">
        <v>769</v>
      </c>
      <c r="D679" s="489" t="s">
        <v>3388</v>
      </c>
      <c r="E679" s="476" t="s">
        <v>782</v>
      </c>
      <c r="F679" s="476" t="s">
        <v>2979</v>
      </c>
      <c r="G679" s="473" t="s">
        <v>1970</v>
      </c>
      <c r="H679" s="473" t="s">
        <v>1971</v>
      </c>
      <c r="I679" s="452" t="s">
        <v>64</v>
      </c>
      <c r="J679" s="452" t="s">
        <v>64</v>
      </c>
      <c r="K679" s="458">
        <v>0</v>
      </c>
      <c r="L679" s="458">
        <v>0</v>
      </c>
    </row>
    <row r="680" spans="2:12" ht="24" customHeight="1" x14ac:dyDescent="0.3">
      <c r="B680" s="488" t="s">
        <v>3389</v>
      </c>
      <c r="C680" s="476" t="s">
        <v>769</v>
      </c>
      <c r="D680" s="489" t="s">
        <v>3390</v>
      </c>
      <c r="E680" s="476" t="s">
        <v>1461</v>
      </c>
      <c r="F680" s="476" t="s">
        <v>1166</v>
      </c>
      <c r="G680" s="473" t="s">
        <v>3391</v>
      </c>
      <c r="H680" s="471" t="s">
        <v>931</v>
      </c>
      <c r="I680" s="452" t="s">
        <v>64</v>
      </c>
      <c r="J680" s="452" t="s">
        <v>64</v>
      </c>
      <c r="K680" s="458">
        <v>0</v>
      </c>
      <c r="L680" s="458">
        <v>0</v>
      </c>
    </row>
    <row r="681" spans="2:12" ht="24" customHeight="1" x14ac:dyDescent="0.3">
      <c r="B681" s="488" t="s">
        <v>3392</v>
      </c>
      <c r="C681" s="476" t="s">
        <v>769</v>
      </c>
      <c r="D681" s="489" t="s">
        <v>3393</v>
      </c>
      <c r="E681" s="476" t="s">
        <v>782</v>
      </c>
      <c r="F681" s="476" t="s">
        <v>2482</v>
      </c>
      <c r="G681" s="473" t="s">
        <v>3394</v>
      </c>
      <c r="H681" s="471" t="s">
        <v>931</v>
      </c>
      <c r="I681" s="452" t="s">
        <v>64</v>
      </c>
      <c r="J681" s="452" t="s">
        <v>64</v>
      </c>
      <c r="K681" s="458">
        <v>0</v>
      </c>
      <c r="L681" s="458">
        <v>0</v>
      </c>
    </row>
    <row r="682" spans="2:12" ht="24" customHeight="1" x14ac:dyDescent="0.3">
      <c r="B682" s="488" t="s">
        <v>3395</v>
      </c>
      <c r="C682" s="476" t="s">
        <v>769</v>
      </c>
      <c r="D682" s="489" t="s">
        <v>3396</v>
      </c>
      <c r="E682" s="476" t="s">
        <v>1461</v>
      </c>
      <c r="F682" s="476" t="s">
        <v>848</v>
      </c>
      <c r="G682" s="473" t="s">
        <v>3397</v>
      </c>
      <c r="H682" s="471" t="s">
        <v>931</v>
      </c>
      <c r="I682" s="452" t="s">
        <v>64</v>
      </c>
      <c r="J682" s="452" t="s">
        <v>64</v>
      </c>
      <c r="K682" s="458">
        <v>0</v>
      </c>
      <c r="L682" s="458">
        <v>0</v>
      </c>
    </row>
    <row r="683" spans="2:12" ht="24" customHeight="1" x14ac:dyDescent="0.3">
      <c r="B683" s="488" t="s">
        <v>3398</v>
      </c>
      <c r="C683" s="476" t="s">
        <v>769</v>
      </c>
      <c r="D683" s="489" t="s">
        <v>3399</v>
      </c>
      <c r="E683" s="476" t="s">
        <v>782</v>
      </c>
      <c r="F683" s="476" t="s">
        <v>2482</v>
      </c>
      <c r="G683" s="473" t="s">
        <v>3400</v>
      </c>
      <c r="H683" s="473" t="s">
        <v>3401</v>
      </c>
      <c r="I683" s="452" t="s">
        <v>64</v>
      </c>
      <c r="J683" s="452" t="s">
        <v>64</v>
      </c>
      <c r="K683" s="458">
        <v>0</v>
      </c>
      <c r="L683" s="458">
        <v>0</v>
      </c>
    </row>
    <row r="684" spans="2:12" ht="24" customHeight="1" x14ac:dyDescent="0.3">
      <c r="B684" s="488" t="s">
        <v>3402</v>
      </c>
      <c r="C684" s="476" t="s">
        <v>769</v>
      </c>
      <c r="D684" s="489" t="s">
        <v>3403</v>
      </c>
      <c r="E684" s="476" t="s">
        <v>782</v>
      </c>
      <c r="F684" s="476" t="s">
        <v>2482</v>
      </c>
      <c r="G684" s="473" t="s">
        <v>3404</v>
      </c>
      <c r="H684" s="471" t="s">
        <v>931</v>
      </c>
      <c r="I684" s="452" t="s">
        <v>64</v>
      </c>
      <c r="J684" s="452" t="s">
        <v>64</v>
      </c>
      <c r="K684" s="458">
        <v>0</v>
      </c>
      <c r="L684" s="458">
        <v>0</v>
      </c>
    </row>
    <row r="685" spans="2:12" ht="24" customHeight="1" x14ac:dyDescent="0.3">
      <c r="B685" s="488" t="s">
        <v>3405</v>
      </c>
      <c r="C685" s="476" t="s">
        <v>769</v>
      </c>
      <c r="D685" s="489" t="s">
        <v>3406</v>
      </c>
      <c r="E685" s="476" t="s">
        <v>782</v>
      </c>
      <c r="F685" s="476" t="s">
        <v>2482</v>
      </c>
      <c r="G685" s="473" t="s">
        <v>3407</v>
      </c>
      <c r="H685" s="471" t="s">
        <v>931</v>
      </c>
      <c r="I685" s="452" t="s">
        <v>64</v>
      </c>
      <c r="J685" s="452" t="s">
        <v>64</v>
      </c>
      <c r="K685" s="458">
        <v>0</v>
      </c>
      <c r="L685" s="458">
        <v>0</v>
      </c>
    </row>
    <row r="686" spans="2:12" ht="24" customHeight="1" x14ac:dyDescent="0.3">
      <c r="B686" s="488" t="s">
        <v>3408</v>
      </c>
      <c r="C686" s="476" t="s">
        <v>769</v>
      </c>
      <c r="D686" s="489" t="s">
        <v>3409</v>
      </c>
      <c r="E686" s="476" t="s">
        <v>782</v>
      </c>
      <c r="F686" s="476" t="s">
        <v>884</v>
      </c>
      <c r="G686" s="473" t="s">
        <v>3410</v>
      </c>
      <c r="H686" s="473" t="s">
        <v>3411</v>
      </c>
      <c r="I686" s="452" t="s">
        <v>64</v>
      </c>
      <c r="J686" s="452" t="s">
        <v>64</v>
      </c>
      <c r="K686" s="458">
        <v>0</v>
      </c>
      <c r="L686" s="458">
        <v>0</v>
      </c>
    </row>
    <row r="687" spans="2:12" ht="24" customHeight="1" x14ac:dyDescent="0.3">
      <c r="B687" s="488" t="s">
        <v>3412</v>
      </c>
      <c r="C687" s="476" t="s">
        <v>769</v>
      </c>
      <c r="D687" s="489" t="s">
        <v>3413</v>
      </c>
      <c r="E687" s="476" t="s">
        <v>782</v>
      </c>
      <c r="F687" s="476" t="s">
        <v>2482</v>
      </c>
      <c r="G687" s="473" t="s">
        <v>3414</v>
      </c>
      <c r="H687" s="471" t="s">
        <v>931</v>
      </c>
      <c r="I687" s="452" t="s">
        <v>64</v>
      </c>
      <c r="J687" s="452" t="s">
        <v>64</v>
      </c>
      <c r="K687" s="458">
        <v>0</v>
      </c>
      <c r="L687" s="458">
        <v>0</v>
      </c>
    </row>
    <row r="688" spans="2:12" ht="24" customHeight="1" x14ac:dyDescent="0.3">
      <c r="B688" s="488" t="s">
        <v>3415</v>
      </c>
      <c r="C688" s="476" t="s">
        <v>769</v>
      </c>
      <c r="D688" s="489" t="s">
        <v>3416</v>
      </c>
      <c r="E688" s="476" t="s">
        <v>782</v>
      </c>
      <c r="F688" s="476" t="s">
        <v>2482</v>
      </c>
      <c r="G688" s="473" t="s">
        <v>3417</v>
      </c>
      <c r="H688" s="471" t="s">
        <v>931</v>
      </c>
      <c r="I688" s="452" t="s">
        <v>64</v>
      </c>
      <c r="J688" s="452" t="s">
        <v>64</v>
      </c>
      <c r="K688" s="458">
        <v>0</v>
      </c>
      <c r="L688" s="458">
        <v>0</v>
      </c>
    </row>
    <row r="689" spans="2:12" ht="24" customHeight="1" x14ac:dyDescent="0.3">
      <c r="B689" s="488" t="s">
        <v>3418</v>
      </c>
      <c r="C689" s="476" t="s">
        <v>769</v>
      </c>
      <c r="D689" s="489" t="s">
        <v>3419</v>
      </c>
      <c r="E689" s="476" t="s">
        <v>3420</v>
      </c>
      <c r="F689" s="476" t="s">
        <v>275</v>
      </c>
      <c r="G689" s="473" t="s">
        <v>3421</v>
      </c>
      <c r="H689" s="471" t="s">
        <v>931</v>
      </c>
      <c r="I689" s="452" t="s">
        <v>64</v>
      </c>
      <c r="J689" s="452" t="s">
        <v>64</v>
      </c>
      <c r="K689" s="458">
        <v>0</v>
      </c>
      <c r="L689" s="458">
        <v>0</v>
      </c>
    </row>
    <row r="690" spans="2:12" ht="24" customHeight="1" x14ac:dyDescent="0.35">
      <c r="B690" s="491" t="s">
        <v>3422</v>
      </c>
      <c r="C690" s="476" t="s">
        <v>769</v>
      </c>
      <c r="D690" s="489" t="s">
        <v>3423</v>
      </c>
      <c r="E690" s="452" t="s">
        <v>3424</v>
      </c>
      <c r="F690" s="476" t="s">
        <v>1166</v>
      </c>
      <c r="G690" s="473" t="s">
        <v>3425</v>
      </c>
      <c r="H690" s="471" t="s">
        <v>931</v>
      </c>
      <c r="I690" s="452" t="s">
        <v>64</v>
      </c>
      <c r="J690" s="452" t="s">
        <v>64</v>
      </c>
      <c r="K690" s="458">
        <v>0</v>
      </c>
      <c r="L690" s="458">
        <v>0</v>
      </c>
    </row>
    <row r="691" spans="2:12" ht="24" customHeight="1" x14ac:dyDescent="0.3">
      <c r="B691" s="475" t="s">
        <v>3426</v>
      </c>
      <c r="C691" s="476" t="s">
        <v>769</v>
      </c>
      <c r="D691" s="489" t="s">
        <v>3427</v>
      </c>
      <c r="E691" s="476" t="s">
        <v>782</v>
      </c>
      <c r="F691" s="476" t="s">
        <v>2482</v>
      </c>
      <c r="G691" s="473" t="s">
        <v>3428</v>
      </c>
      <c r="H691" s="471" t="s">
        <v>931</v>
      </c>
      <c r="I691" s="452" t="s">
        <v>64</v>
      </c>
      <c r="J691" s="452" t="s">
        <v>64</v>
      </c>
      <c r="K691" s="458">
        <v>0</v>
      </c>
      <c r="L691" s="458">
        <v>0</v>
      </c>
    </row>
    <row r="692" spans="2:12" ht="24" customHeight="1" x14ac:dyDescent="0.3">
      <c r="B692" s="475" t="s">
        <v>3429</v>
      </c>
      <c r="C692" s="476" t="s">
        <v>769</v>
      </c>
      <c r="D692" s="489" t="s">
        <v>3084</v>
      </c>
      <c r="E692" s="476" t="s">
        <v>1461</v>
      </c>
      <c r="F692" s="476" t="s">
        <v>1166</v>
      </c>
      <c r="G692" s="473" t="s">
        <v>3430</v>
      </c>
      <c r="H692" s="471" t="s">
        <v>931</v>
      </c>
      <c r="I692" s="452" t="s">
        <v>64</v>
      </c>
      <c r="J692" s="452" t="s">
        <v>64</v>
      </c>
      <c r="K692" s="458">
        <v>0</v>
      </c>
      <c r="L692" s="458">
        <v>0</v>
      </c>
    </row>
    <row r="693" spans="2:12" ht="24" customHeight="1" x14ac:dyDescent="0.3">
      <c r="B693" s="452" t="s">
        <v>3431</v>
      </c>
      <c r="C693" s="452" t="s">
        <v>769</v>
      </c>
      <c r="D693" s="453" t="s">
        <v>3432</v>
      </c>
      <c r="E693" s="452" t="s">
        <v>771</v>
      </c>
      <c r="F693" s="452" t="s">
        <v>275</v>
      </c>
      <c r="G693" s="480" t="s">
        <v>3433</v>
      </c>
      <c r="H693" s="480" t="s">
        <v>3434</v>
      </c>
      <c r="I693" s="452" t="s">
        <v>64</v>
      </c>
      <c r="J693" s="452" t="s">
        <v>64</v>
      </c>
      <c r="K693" s="458">
        <v>0</v>
      </c>
      <c r="L693" s="458">
        <v>-1.8425932446071872E-3</v>
      </c>
    </row>
    <row r="694" spans="2:12" ht="24" customHeight="1" x14ac:dyDescent="0.3">
      <c r="B694" s="488" t="s">
        <v>3435</v>
      </c>
      <c r="C694" s="476" t="s">
        <v>769</v>
      </c>
      <c r="D694" s="489" t="s">
        <v>3436</v>
      </c>
      <c r="E694" s="476" t="s">
        <v>1461</v>
      </c>
      <c r="F694" s="476"/>
      <c r="G694" s="473" t="s">
        <v>3437</v>
      </c>
      <c r="H694" s="473" t="s">
        <v>3438</v>
      </c>
      <c r="I694" s="452" t="s">
        <v>64</v>
      </c>
      <c r="J694" s="452" t="s">
        <v>64</v>
      </c>
      <c r="K694" s="458">
        <v>0</v>
      </c>
      <c r="L694" s="458">
        <v>-2.4809919113677435E-2</v>
      </c>
    </row>
    <row r="695" spans="2:12" ht="24" customHeight="1" x14ac:dyDescent="0.3">
      <c r="B695" s="452" t="s">
        <v>3439</v>
      </c>
      <c r="C695" s="476" t="s">
        <v>769</v>
      </c>
      <c r="D695" s="489" t="s">
        <v>3440</v>
      </c>
      <c r="E695" s="476" t="s">
        <v>782</v>
      </c>
      <c r="F695" s="476" t="s">
        <v>2482</v>
      </c>
      <c r="G695" s="473" t="s">
        <v>3441</v>
      </c>
      <c r="H695" s="473" t="s">
        <v>3442</v>
      </c>
      <c r="I695" s="452" t="s">
        <v>64</v>
      </c>
      <c r="J695" s="452" t="s">
        <v>64</v>
      </c>
      <c r="K695" s="458">
        <v>0</v>
      </c>
      <c r="L695" s="458">
        <v>0</v>
      </c>
    </row>
    <row r="696" spans="2:12" ht="24" customHeight="1" x14ac:dyDescent="0.3">
      <c r="B696" s="488" t="s">
        <v>3443</v>
      </c>
      <c r="C696" s="476" t="s">
        <v>769</v>
      </c>
      <c r="D696" s="489" t="s">
        <v>3444</v>
      </c>
      <c r="E696" s="476" t="s">
        <v>3212</v>
      </c>
      <c r="F696" s="476"/>
      <c r="G696" s="473" t="s">
        <v>3445</v>
      </c>
      <c r="H696" s="471" t="s">
        <v>931</v>
      </c>
      <c r="I696" s="452" t="s">
        <v>64</v>
      </c>
      <c r="J696" s="452" t="s">
        <v>64</v>
      </c>
      <c r="K696" s="458">
        <v>0</v>
      </c>
      <c r="L696" s="458">
        <v>0</v>
      </c>
    </row>
    <row r="697" spans="2:12" ht="24" customHeight="1" x14ac:dyDescent="0.3">
      <c r="B697" s="488" t="s">
        <v>3446</v>
      </c>
      <c r="C697" s="476" t="s">
        <v>769</v>
      </c>
      <c r="D697" s="489" t="s">
        <v>3447</v>
      </c>
      <c r="E697" s="476" t="s">
        <v>782</v>
      </c>
      <c r="F697" s="476" t="s">
        <v>3448</v>
      </c>
      <c r="G697" s="473" t="s">
        <v>3449</v>
      </c>
      <c r="H697" s="471" t="s">
        <v>931</v>
      </c>
      <c r="I697" s="452" t="s">
        <v>64</v>
      </c>
      <c r="J697" s="452" t="s">
        <v>64</v>
      </c>
      <c r="K697" s="458">
        <v>0</v>
      </c>
      <c r="L697" s="458">
        <v>0</v>
      </c>
    </row>
    <row r="698" spans="2:12" ht="24" customHeight="1" x14ac:dyDescent="0.3">
      <c r="B698" s="488" t="s">
        <v>3450</v>
      </c>
      <c r="C698" s="476" t="s">
        <v>769</v>
      </c>
      <c r="D698" s="489" t="s">
        <v>3451</v>
      </c>
      <c r="E698" s="476" t="s">
        <v>782</v>
      </c>
      <c r="F698" s="476" t="s">
        <v>2482</v>
      </c>
      <c r="G698" s="473" t="s">
        <v>3452</v>
      </c>
      <c r="H698" s="471" t="s">
        <v>931</v>
      </c>
      <c r="I698" s="452" t="s">
        <v>64</v>
      </c>
      <c r="J698" s="452" t="s">
        <v>64</v>
      </c>
      <c r="K698" s="458">
        <v>0</v>
      </c>
      <c r="L698" s="458">
        <v>0</v>
      </c>
    </row>
    <row r="699" spans="2:12" ht="24" customHeight="1" x14ac:dyDescent="0.3">
      <c r="B699" s="488" t="s">
        <v>3453</v>
      </c>
      <c r="C699" s="476" t="s">
        <v>769</v>
      </c>
      <c r="D699" s="489" t="s">
        <v>3454</v>
      </c>
      <c r="E699" s="476" t="s">
        <v>782</v>
      </c>
      <c r="F699" s="476" t="s">
        <v>820</v>
      </c>
      <c r="G699" s="473" t="s">
        <v>3455</v>
      </c>
      <c r="H699" s="473" t="s">
        <v>1631</v>
      </c>
      <c r="I699" s="452" t="s">
        <v>64</v>
      </c>
      <c r="J699" s="452" t="s">
        <v>64</v>
      </c>
      <c r="K699" s="458">
        <v>0</v>
      </c>
      <c r="L699" s="458">
        <v>0</v>
      </c>
    </row>
    <row r="700" spans="2:12" ht="24" customHeight="1" x14ac:dyDescent="0.3">
      <c r="B700" s="488" t="s">
        <v>3456</v>
      </c>
      <c r="C700" s="476" t="s">
        <v>769</v>
      </c>
      <c r="D700" s="489" t="s">
        <v>3457</v>
      </c>
      <c r="E700" s="476" t="s">
        <v>782</v>
      </c>
      <c r="F700" s="476" t="s">
        <v>2482</v>
      </c>
      <c r="G700" s="473" t="s">
        <v>3458</v>
      </c>
      <c r="H700" s="471" t="s">
        <v>931</v>
      </c>
      <c r="I700" s="452" t="s">
        <v>64</v>
      </c>
      <c r="J700" s="452" t="s">
        <v>64</v>
      </c>
      <c r="K700" s="458">
        <v>0</v>
      </c>
      <c r="L700" s="458">
        <v>0</v>
      </c>
    </row>
    <row r="701" spans="2:12" ht="24" customHeight="1" x14ac:dyDescent="0.3">
      <c r="B701" s="488" t="s">
        <v>3459</v>
      </c>
      <c r="C701" s="476" t="s">
        <v>769</v>
      </c>
      <c r="D701" s="489" t="s">
        <v>3192</v>
      </c>
      <c r="E701" s="476" t="s">
        <v>782</v>
      </c>
      <c r="F701" s="476" t="s">
        <v>2482</v>
      </c>
      <c r="G701" s="473" t="s">
        <v>3193</v>
      </c>
      <c r="H701" s="473" t="s">
        <v>3194</v>
      </c>
      <c r="I701" s="452" t="s">
        <v>64</v>
      </c>
      <c r="J701" s="452" t="s">
        <v>64</v>
      </c>
      <c r="K701" s="458">
        <v>0</v>
      </c>
      <c r="L701" s="458">
        <v>0</v>
      </c>
    </row>
    <row r="702" spans="2:12" ht="24" customHeight="1" x14ac:dyDescent="0.3">
      <c r="B702" s="488" t="s">
        <v>3460</v>
      </c>
      <c r="C702" s="476" t="s">
        <v>769</v>
      </c>
      <c r="D702" s="489" t="s">
        <v>3461</v>
      </c>
      <c r="E702" s="476" t="s">
        <v>782</v>
      </c>
      <c r="F702" s="476" t="s">
        <v>848</v>
      </c>
      <c r="G702" s="473" t="s">
        <v>3462</v>
      </c>
      <c r="H702" s="471" t="s">
        <v>931</v>
      </c>
      <c r="I702" s="452" t="s">
        <v>64</v>
      </c>
      <c r="J702" s="452" t="s">
        <v>64</v>
      </c>
      <c r="K702" s="458">
        <v>0</v>
      </c>
      <c r="L702" s="458">
        <v>0</v>
      </c>
    </row>
    <row r="703" spans="2:12" ht="24" customHeight="1" x14ac:dyDescent="0.3">
      <c r="B703" s="488" t="s">
        <v>3463</v>
      </c>
      <c r="C703" s="476" t="s">
        <v>769</v>
      </c>
      <c r="D703" s="489" t="s">
        <v>3464</v>
      </c>
      <c r="E703" s="476" t="s">
        <v>1461</v>
      </c>
      <c r="F703" s="476"/>
      <c r="G703" s="473" t="s">
        <v>3465</v>
      </c>
      <c r="H703" s="471" t="s">
        <v>931</v>
      </c>
      <c r="I703" s="452" t="s">
        <v>64</v>
      </c>
      <c r="J703" s="452" t="s">
        <v>64</v>
      </c>
      <c r="K703" s="458">
        <v>0</v>
      </c>
      <c r="L703" s="458">
        <v>0</v>
      </c>
    </row>
    <row r="704" spans="2:12" ht="24" customHeight="1" x14ac:dyDescent="0.3">
      <c r="B704" s="488" t="s">
        <v>3466</v>
      </c>
      <c r="C704" s="476" t="s">
        <v>769</v>
      </c>
      <c r="D704" s="489" t="s">
        <v>3467</v>
      </c>
      <c r="E704" s="476" t="s">
        <v>782</v>
      </c>
      <c r="F704" s="476" t="s">
        <v>2883</v>
      </c>
      <c r="G704" s="473" t="s">
        <v>3468</v>
      </c>
      <c r="H704" s="471" t="s">
        <v>931</v>
      </c>
      <c r="I704" s="452" t="s">
        <v>64</v>
      </c>
      <c r="J704" s="452" t="s">
        <v>64</v>
      </c>
      <c r="K704" s="458">
        <v>0</v>
      </c>
      <c r="L704" s="458">
        <v>0</v>
      </c>
    </row>
    <row r="705" spans="2:12" ht="24" customHeight="1" x14ac:dyDescent="0.3">
      <c r="B705" s="488" t="s">
        <v>3469</v>
      </c>
      <c r="C705" s="476" t="s">
        <v>769</v>
      </c>
      <c r="D705" s="489" t="s">
        <v>3470</v>
      </c>
      <c r="E705" s="476" t="s">
        <v>782</v>
      </c>
      <c r="F705" s="476" t="s">
        <v>3471</v>
      </c>
      <c r="G705" s="473" t="s">
        <v>3472</v>
      </c>
      <c r="H705" s="473" t="s">
        <v>3473</v>
      </c>
      <c r="I705" s="452" t="s">
        <v>64</v>
      </c>
      <c r="J705" s="452" t="s">
        <v>64</v>
      </c>
      <c r="K705" s="458">
        <v>0</v>
      </c>
      <c r="L705" s="458">
        <v>0</v>
      </c>
    </row>
    <row r="706" spans="2:12" ht="24" customHeight="1" x14ac:dyDescent="0.3">
      <c r="B706" s="488" t="s">
        <v>3474</v>
      </c>
      <c r="C706" s="476" t="s">
        <v>769</v>
      </c>
      <c r="D706" s="489" t="s">
        <v>3475</v>
      </c>
      <c r="E706" s="476" t="s">
        <v>1461</v>
      </c>
      <c r="F706" s="476"/>
      <c r="G706" s="473" t="s">
        <v>3476</v>
      </c>
      <c r="H706" s="473" t="s">
        <v>3477</v>
      </c>
      <c r="I706" s="452" t="s">
        <v>64</v>
      </c>
      <c r="J706" s="452" t="s">
        <v>64</v>
      </c>
      <c r="K706" s="458">
        <v>0</v>
      </c>
      <c r="L706" s="458">
        <v>0</v>
      </c>
    </row>
    <row r="707" spans="2:12" ht="24" customHeight="1" x14ac:dyDescent="0.3">
      <c r="B707" s="488" t="s">
        <v>3478</v>
      </c>
      <c r="C707" s="476" t="s">
        <v>769</v>
      </c>
      <c r="D707" s="489" t="s">
        <v>3282</v>
      </c>
      <c r="E707" s="476" t="s">
        <v>771</v>
      </c>
      <c r="F707" s="476" t="s">
        <v>1175</v>
      </c>
      <c r="G707" s="473" t="s">
        <v>3283</v>
      </c>
      <c r="H707" s="473" t="s">
        <v>3284</v>
      </c>
      <c r="I707" s="452" t="s">
        <v>64</v>
      </c>
      <c r="J707" s="452" t="s">
        <v>64</v>
      </c>
      <c r="K707" s="458">
        <v>0</v>
      </c>
      <c r="L707" s="458">
        <v>0</v>
      </c>
    </row>
    <row r="708" spans="2:12" ht="24" customHeight="1" x14ac:dyDescent="0.3">
      <c r="B708" s="488" t="s">
        <v>3479</v>
      </c>
      <c r="C708" s="476" t="s">
        <v>769</v>
      </c>
      <c r="D708" s="489" t="s">
        <v>3480</v>
      </c>
      <c r="E708" s="476" t="s">
        <v>3481</v>
      </c>
      <c r="F708" s="476"/>
      <c r="G708" s="473" t="s">
        <v>3482</v>
      </c>
      <c r="H708" s="471" t="s">
        <v>931</v>
      </c>
      <c r="I708" s="452" t="s">
        <v>64</v>
      </c>
      <c r="J708" s="452" t="s">
        <v>64</v>
      </c>
      <c r="K708" s="458">
        <v>0</v>
      </c>
      <c r="L708" s="458">
        <v>0</v>
      </c>
    </row>
    <row r="709" spans="2:12" ht="24" customHeight="1" x14ac:dyDescent="0.3">
      <c r="B709" s="488" t="s">
        <v>3483</v>
      </c>
      <c r="C709" s="476" t="s">
        <v>769</v>
      </c>
      <c r="D709" s="489" t="s">
        <v>3484</v>
      </c>
      <c r="E709" s="476" t="s">
        <v>3212</v>
      </c>
      <c r="F709" s="476"/>
      <c r="G709" s="473" t="s">
        <v>3485</v>
      </c>
      <c r="H709" s="471" t="s">
        <v>931</v>
      </c>
      <c r="I709" s="452" t="s">
        <v>64</v>
      </c>
      <c r="J709" s="452" t="s">
        <v>64</v>
      </c>
      <c r="K709" s="458">
        <v>0</v>
      </c>
      <c r="L709" s="458">
        <v>0</v>
      </c>
    </row>
    <row r="710" spans="2:12" ht="24" customHeight="1" x14ac:dyDescent="0.3">
      <c r="B710" s="488" t="s">
        <v>3486</v>
      </c>
      <c r="C710" s="476" t="s">
        <v>769</v>
      </c>
      <c r="D710" s="489" t="s">
        <v>3487</v>
      </c>
      <c r="E710" s="476" t="s">
        <v>3212</v>
      </c>
      <c r="F710" s="476"/>
      <c r="G710" s="473" t="s">
        <v>3488</v>
      </c>
      <c r="H710" s="471" t="s">
        <v>931</v>
      </c>
      <c r="I710" s="452" t="s">
        <v>64</v>
      </c>
      <c r="J710" s="452" t="s">
        <v>64</v>
      </c>
      <c r="K710" s="458">
        <v>0</v>
      </c>
      <c r="L710" s="458">
        <v>0</v>
      </c>
    </row>
    <row r="711" spans="2:12" ht="24" customHeight="1" x14ac:dyDescent="0.3">
      <c r="B711" s="452" t="s">
        <v>3489</v>
      </c>
      <c r="C711" s="476" t="s">
        <v>769</v>
      </c>
      <c r="D711" s="489" t="s">
        <v>3490</v>
      </c>
      <c r="E711" s="476" t="s">
        <v>782</v>
      </c>
      <c r="F711" s="476" t="s">
        <v>2482</v>
      </c>
      <c r="G711" s="473" t="s">
        <v>3491</v>
      </c>
      <c r="H711" s="471" t="s">
        <v>931</v>
      </c>
      <c r="I711" s="452" t="s">
        <v>64</v>
      </c>
      <c r="J711" s="452" t="s">
        <v>64</v>
      </c>
      <c r="K711" s="458">
        <v>0</v>
      </c>
      <c r="L711" s="458">
        <v>0</v>
      </c>
    </row>
    <row r="712" spans="2:12" ht="24" customHeight="1" x14ac:dyDescent="0.3">
      <c r="B712" s="452" t="s">
        <v>3492</v>
      </c>
      <c r="C712" s="476" t="s">
        <v>769</v>
      </c>
      <c r="D712" s="489" t="s">
        <v>3493</v>
      </c>
      <c r="E712" s="476" t="s">
        <v>1461</v>
      </c>
      <c r="F712" s="476" t="s">
        <v>3494</v>
      </c>
      <c r="G712" s="473" t="s">
        <v>3495</v>
      </c>
      <c r="H712" s="473" t="s">
        <v>3496</v>
      </c>
      <c r="I712" s="452" t="s">
        <v>64</v>
      </c>
      <c r="J712" s="452" t="s">
        <v>64</v>
      </c>
      <c r="K712" s="458">
        <v>0</v>
      </c>
      <c r="L712" s="458">
        <v>0</v>
      </c>
    </row>
    <row r="713" spans="2:12" ht="24" customHeight="1" x14ac:dyDescent="0.3">
      <c r="B713" s="452" t="s">
        <v>3497</v>
      </c>
      <c r="C713" s="476" t="s">
        <v>769</v>
      </c>
      <c r="D713" s="489" t="s">
        <v>3498</v>
      </c>
      <c r="E713" s="476" t="s">
        <v>782</v>
      </c>
      <c r="F713" s="476" t="s">
        <v>2482</v>
      </c>
      <c r="G713" s="473" t="s">
        <v>3499</v>
      </c>
      <c r="H713" s="473" t="s">
        <v>3500</v>
      </c>
      <c r="I713" s="452" t="s">
        <v>64</v>
      </c>
      <c r="J713" s="452" t="s">
        <v>64</v>
      </c>
      <c r="K713" s="458">
        <v>0</v>
      </c>
      <c r="L713" s="458">
        <v>0</v>
      </c>
    </row>
    <row r="714" spans="2:12" ht="24" customHeight="1" x14ac:dyDescent="0.3">
      <c r="B714" s="452" t="s">
        <v>3501</v>
      </c>
      <c r="C714" s="476" t="s">
        <v>769</v>
      </c>
      <c r="D714" s="489" t="s">
        <v>3502</v>
      </c>
      <c r="E714" s="476" t="s">
        <v>3503</v>
      </c>
      <c r="F714" s="476"/>
      <c r="G714" s="473" t="s">
        <v>3504</v>
      </c>
      <c r="H714" s="473" t="s">
        <v>3505</v>
      </c>
      <c r="I714" s="452" t="s">
        <v>64</v>
      </c>
      <c r="J714" s="452" t="s">
        <v>64</v>
      </c>
      <c r="K714" s="458">
        <v>0</v>
      </c>
      <c r="L714" s="458">
        <v>0</v>
      </c>
    </row>
    <row r="715" spans="2:12" ht="24" customHeight="1" x14ac:dyDescent="0.3">
      <c r="B715" s="452" t="s">
        <v>3506</v>
      </c>
      <c r="C715" s="476" t="s">
        <v>769</v>
      </c>
      <c r="D715" s="489" t="s">
        <v>3507</v>
      </c>
      <c r="E715" s="476" t="s">
        <v>3208</v>
      </c>
      <c r="F715" s="476"/>
      <c r="G715" s="473" t="s">
        <v>3508</v>
      </c>
      <c r="H715" s="471" t="s">
        <v>931</v>
      </c>
      <c r="I715" s="452" t="s">
        <v>64</v>
      </c>
      <c r="J715" s="452" t="s">
        <v>64</v>
      </c>
      <c r="K715" s="458">
        <v>0</v>
      </c>
      <c r="L715" s="458">
        <v>0</v>
      </c>
    </row>
    <row r="716" spans="2:12" ht="24" customHeight="1" x14ac:dyDescent="0.3">
      <c r="B716" s="452" t="s">
        <v>3509</v>
      </c>
      <c r="C716" s="476" t="s">
        <v>769</v>
      </c>
      <c r="D716" s="489" t="s">
        <v>3419</v>
      </c>
      <c r="E716" s="476" t="s">
        <v>771</v>
      </c>
      <c r="F716" s="476" t="s">
        <v>275</v>
      </c>
      <c r="G716" s="473" t="s">
        <v>3421</v>
      </c>
      <c r="H716" s="471" t="s">
        <v>931</v>
      </c>
      <c r="I716" s="452" t="s">
        <v>64</v>
      </c>
      <c r="J716" s="452" t="s">
        <v>64</v>
      </c>
      <c r="K716" s="458">
        <v>0</v>
      </c>
      <c r="L716" s="458">
        <v>0</v>
      </c>
    </row>
    <row r="717" spans="2:12" ht="24" customHeight="1" x14ac:dyDescent="0.3">
      <c r="B717" s="452" t="s">
        <v>3510</v>
      </c>
      <c r="C717" s="476" t="s">
        <v>769</v>
      </c>
      <c r="D717" s="489" t="s">
        <v>3511</v>
      </c>
      <c r="E717" s="476" t="s">
        <v>3512</v>
      </c>
      <c r="F717" s="476"/>
      <c r="G717" s="473" t="s">
        <v>3513</v>
      </c>
      <c r="H717" s="471" t="s">
        <v>931</v>
      </c>
      <c r="I717" s="452" t="s">
        <v>64</v>
      </c>
      <c r="J717" s="452" t="s">
        <v>64</v>
      </c>
      <c r="K717" s="458">
        <v>0</v>
      </c>
      <c r="L717" s="458">
        <v>0</v>
      </c>
    </row>
    <row r="718" spans="2:12" ht="24" customHeight="1" x14ac:dyDescent="0.3">
      <c r="B718" s="452" t="s">
        <v>3514</v>
      </c>
      <c r="C718" s="476" t="s">
        <v>769</v>
      </c>
      <c r="D718" s="489" t="s">
        <v>3515</v>
      </c>
      <c r="E718" s="476" t="s">
        <v>782</v>
      </c>
      <c r="F718" s="476" t="s">
        <v>2116</v>
      </c>
      <c r="G718" s="473" t="s">
        <v>3516</v>
      </c>
      <c r="H718" s="471" t="s">
        <v>931</v>
      </c>
      <c r="I718" s="452" t="s">
        <v>64</v>
      </c>
      <c r="J718" s="452" t="s">
        <v>64</v>
      </c>
      <c r="K718" s="458">
        <v>0</v>
      </c>
      <c r="L718" s="458">
        <v>0</v>
      </c>
    </row>
    <row r="719" spans="2:12" ht="24" customHeight="1" x14ac:dyDescent="0.3">
      <c r="B719" s="452" t="s">
        <v>3517</v>
      </c>
      <c r="C719" s="476" t="s">
        <v>769</v>
      </c>
      <c r="D719" s="489" t="s">
        <v>3423</v>
      </c>
      <c r="E719" s="476" t="s">
        <v>3512</v>
      </c>
      <c r="F719" s="476"/>
      <c r="G719" s="473" t="s">
        <v>3518</v>
      </c>
      <c r="H719" s="471" t="s">
        <v>931</v>
      </c>
      <c r="I719" s="452" t="s">
        <v>64</v>
      </c>
      <c r="J719" s="452" t="s">
        <v>64</v>
      </c>
      <c r="K719" s="458">
        <v>0</v>
      </c>
      <c r="L719" s="458">
        <v>0</v>
      </c>
    </row>
    <row r="720" spans="2:12" ht="24" customHeight="1" x14ac:dyDescent="0.3">
      <c r="B720" s="490" t="s">
        <v>3519</v>
      </c>
      <c r="C720" s="476" t="s">
        <v>769</v>
      </c>
      <c r="D720" s="489" t="s">
        <v>833</v>
      </c>
      <c r="E720" s="476" t="s">
        <v>782</v>
      </c>
      <c r="F720" s="476" t="s">
        <v>3520</v>
      </c>
      <c r="G720" s="473" t="s">
        <v>3521</v>
      </c>
      <c r="H720" s="471" t="s">
        <v>931</v>
      </c>
      <c r="I720" s="452" t="s">
        <v>64</v>
      </c>
      <c r="J720" s="452" t="s">
        <v>64</v>
      </c>
      <c r="K720" s="458">
        <v>5.1569880425959544</v>
      </c>
      <c r="L720" s="458">
        <v>0</v>
      </c>
    </row>
    <row r="721" spans="2:12" ht="24" customHeight="1" x14ac:dyDescent="0.3">
      <c r="B721" s="490" t="s">
        <v>3522</v>
      </c>
      <c r="C721" s="476" t="s">
        <v>769</v>
      </c>
      <c r="D721" s="489" t="s">
        <v>3523</v>
      </c>
      <c r="E721" s="476" t="s">
        <v>782</v>
      </c>
      <c r="F721" s="476" t="s">
        <v>884</v>
      </c>
      <c r="G721" s="473" t="s">
        <v>3524</v>
      </c>
      <c r="H721" s="473" t="s">
        <v>3525</v>
      </c>
      <c r="I721" s="452" t="s">
        <v>64</v>
      </c>
      <c r="J721" s="452" t="s">
        <v>64</v>
      </c>
      <c r="K721" s="458">
        <v>-2.3034737413972636E-4</v>
      </c>
      <c r="L721" s="458">
        <v>0</v>
      </c>
    </row>
    <row r="722" spans="2:12" ht="24" customHeight="1" x14ac:dyDescent="0.3">
      <c r="B722" s="490" t="s">
        <v>3526</v>
      </c>
      <c r="C722" s="476" t="s">
        <v>769</v>
      </c>
      <c r="D722" s="489" t="s">
        <v>3279</v>
      </c>
      <c r="E722" s="476" t="s">
        <v>3527</v>
      </c>
      <c r="F722" s="476"/>
      <c r="G722" s="473" t="s">
        <v>3280</v>
      </c>
      <c r="H722" s="471" t="s">
        <v>931</v>
      </c>
      <c r="I722" s="452" t="s">
        <v>64</v>
      </c>
      <c r="J722" s="452" t="s">
        <v>64</v>
      </c>
      <c r="K722" s="458">
        <v>3.4928586996004357E-5</v>
      </c>
      <c r="L722" s="458">
        <v>0</v>
      </c>
    </row>
    <row r="723" spans="2:12" ht="24" customHeight="1" x14ac:dyDescent="0.3">
      <c r="B723" s="490" t="s">
        <v>3528</v>
      </c>
      <c r="C723" s="476" t="s">
        <v>769</v>
      </c>
      <c r="D723" s="489" t="s">
        <v>3529</v>
      </c>
      <c r="E723" s="476" t="s">
        <v>3512</v>
      </c>
      <c r="F723" s="476"/>
      <c r="G723" s="473" t="s">
        <v>3530</v>
      </c>
      <c r="H723" s="471" t="s">
        <v>931</v>
      </c>
      <c r="I723" s="452" t="s">
        <v>64</v>
      </c>
      <c r="J723" s="452" t="s">
        <v>64</v>
      </c>
      <c r="K723" s="458">
        <v>2.8958735924446063E-5</v>
      </c>
      <c r="L723" s="458">
        <v>0</v>
      </c>
    </row>
    <row r="724" spans="2:12" ht="24" customHeight="1" x14ac:dyDescent="0.3">
      <c r="B724" s="490" t="s">
        <v>3531</v>
      </c>
      <c r="C724" s="476" t="s">
        <v>769</v>
      </c>
      <c r="D724" s="489" t="s">
        <v>3532</v>
      </c>
      <c r="E724" s="476" t="s">
        <v>3212</v>
      </c>
      <c r="F724" s="476"/>
      <c r="G724" s="473" t="s">
        <v>3533</v>
      </c>
      <c r="H724" s="471" t="s">
        <v>931</v>
      </c>
      <c r="I724" s="452" t="s">
        <v>64</v>
      </c>
      <c r="J724" s="476" t="s">
        <v>64</v>
      </c>
      <c r="K724" s="492">
        <v>1.0073858820680501E-5</v>
      </c>
      <c r="L724" s="492">
        <v>0</v>
      </c>
    </row>
    <row r="725" spans="2:12" ht="24" customHeight="1" x14ac:dyDescent="0.3">
      <c r="B725" s="407" t="s">
        <v>765</v>
      </c>
      <c r="C725" s="407"/>
      <c r="D725" s="407"/>
      <c r="E725" s="407"/>
      <c r="F725" s="407"/>
      <c r="G725" s="407"/>
      <c r="H725" s="407"/>
      <c r="I725" s="407"/>
      <c r="J725" s="407"/>
      <c r="K725" s="109"/>
      <c r="L725" s="109"/>
    </row>
    <row r="726" spans="2:12" ht="24" customHeight="1" x14ac:dyDescent="0.35">
      <c r="B726" s="110" t="s">
        <v>278</v>
      </c>
      <c r="C726" s="117" t="s">
        <v>279</v>
      </c>
      <c r="D726" s="117" t="s">
        <v>280</v>
      </c>
      <c r="E726" s="117" t="s">
        <v>281</v>
      </c>
      <c r="F726" s="6" t="s">
        <v>282</v>
      </c>
      <c r="G726" s="6" t="s">
        <v>283</v>
      </c>
      <c r="H726" s="6" t="s">
        <v>284</v>
      </c>
      <c r="I726" s="6" t="s">
        <v>285</v>
      </c>
      <c r="J726" s="6" t="s">
        <v>286</v>
      </c>
      <c r="K726" s="109"/>
      <c r="L726" s="109"/>
    </row>
    <row r="727" spans="2:12" ht="24" customHeight="1" x14ac:dyDescent="0.35">
      <c r="C727" s="117"/>
      <c r="D727" s="117"/>
      <c r="E727" s="117"/>
      <c r="F727" s="117"/>
      <c r="G727" s="109"/>
      <c r="H727" s="109" t="s">
        <v>288</v>
      </c>
      <c r="I727" s="109"/>
      <c r="J727" s="109" t="s">
        <v>289</v>
      </c>
      <c r="K727" s="109"/>
      <c r="L727" s="109"/>
    </row>
    <row r="728" spans="2:12" ht="24" customHeight="1" x14ac:dyDescent="0.35">
      <c r="C728" s="117"/>
      <c r="D728" s="117"/>
      <c r="E728" s="117"/>
      <c r="F728" s="117"/>
      <c r="G728" s="109"/>
      <c r="H728" s="109" t="s">
        <v>290</v>
      </c>
      <c r="I728" s="109"/>
      <c r="J728" s="109" t="s">
        <v>289</v>
      </c>
      <c r="K728" s="109"/>
      <c r="L728" s="109"/>
    </row>
    <row r="729" spans="2:12" ht="24" customHeight="1" x14ac:dyDescent="0.35">
      <c r="C729" s="117"/>
      <c r="D729" s="117"/>
      <c r="E729" s="117"/>
      <c r="F729" s="117"/>
      <c r="G729" s="109"/>
      <c r="H729" s="109" t="s">
        <v>215</v>
      </c>
      <c r="I729" s="109"/>
      <c r="J729" s="109" t="s">
        <v>289</v>
      </c>
      <c r="K729" s="109"/>
      <c r="L729" s="109"/>
    </row>
    <row r="730" spans="2:12" ht="24" customHeight="1" x14ac:dyDescent="0.35">
      <c r="C730" s="117"/>
      <c r="D730" s="117"/>
      <c r="E730" s="117"/>
      <c r="F730" s="117"/>
      <c r="G730" s="109"/>
      <c r="H730" s="109" t="s">
        <v>215</v>
      </c>
      <c r="I730" s="109"/>
      <c r="J730" s="109" t="s">
        <v>289</v>
      </c>
      <c r="K730" s="109"/>
      <c r="L730" s="109"/>
    </row>
    <row r="731" spans="2:12" ht="24" customHeight="1" x14ac:dyDescent="0.35">
      <c r="C731" s="117"/>
      <c r="D731" s="117"/>
      <c r="E731" s="117"/>
      <c r="F731" s="117"/>
      <c r="G731" s="109"/>
      <c r="H731" s="109" t="s">
        <v>212</v>
      </c>
      <c r="I731" s="109"/>
      <c r="J731" s="109" t="s">
        <v>289</v>
      </c>
      <c r="K731" s="109"/>
      <c r="L731" s="109"/>
    </row>
    <row r="732" spans="2:12" ht="24" customHeight="1" x14ac:dyDescent="0.35">
      <c r="C732" s="117"/>
      <c r="D732" s="117"/>
      <c r="E732" s="117"/>
      <c r="F732" s="117"/>
      <c r="G732" s="109"/>
      <c r="H732" s="109" t="s">
        <v>225</v>
      </c>
      <c r="I732" s="109"/>
      <c r="J732" s="109" t="s">
        <v>289</v>
      </c>
      <c r="K732" s="109"/>
      <c r="L732" s="109"/>
    </row>
    <row r="733" spans="2:12" ht="24" customHeight="1" x14ac:dyDescent="0.35">
      <c r="B733" s="284"/>
      <c r="C733" s="117"/>
      <c r="D733" s="117"/>
      <c r="E733" s="117"/>
      <c r="F733" s="117"/>
      <c r="G733" s="109"/>
      <c r="H733" s="109" t="s">
        <v>225</v>
      </c>
      <c r="I733" s="109"/>
      <c r="J733" s="109" t="s">
        <v>289</v>
      </c>
      <c r="K733" s="109"/>
      <c r="L733" s="109"/>
    </row>
    <row r="734" spans="2:12" ht="24" customHeight="1" x14ac:dyDescent="0.35">
      <c r="C734" s="117"/>
      <c r="D734" s="117"/>
      <c r="E734" s="117"/>
      <c r="F734" s="117"/>
      <c r="G734" s="109"/>
      <c r="H734" s="109" t="s">
        <v>225</v>
      </c>
      <c r="I734" s="109"/>
      <c r="J734" s="109" t="s">
        <v>289</v>
      </c>
      <c r="K734" s="109"/>
      <c r="L734" s="109"/>
    </row>
    <row r="735" spans="2:12" ht="24" customHeight="1" x14ac:dyDescent="0.35">
      <c r="C735" s="117"/>
      <c r="D735" s="117"/>
      <c r="E735" s="117"/>
      <c r="F735" s="117"/>
      <c r="H735" s="109" t="s">
        <v>225</v>
      </c>
      <c r="J735" s="109" t="s">
        <v>289</v>
      </c>
    </row>
    <row r="736" spans="2:12" ht="24" customHeight="1" x14ac:dyDescent="0.35">
      <c r="C736" s="117"/>
      <c r="D736" s="117"/>
      <c r="E736" s="117"/>
      <c r="F736" s="117"/>
      <c r="H736" s="109" t="s">
        <v>225</v>
      </c>
      <c r="J736" s="109" t="s">
        <v>289</v>
      </c>
    </row>
    <row r="737" spans="2:12" ht="24" customHeight="1" x14ac:dyDescent="0.35">
      <c r="C737" s="117"/>
      <c r="D737" s="117"/>
      <c r="E737" s="117"/>
      <c r="F737" s="117"/>
      <c r="H737" s="109" t="s">
        <v>225</v>
      </c>
      <c r="J737" s="109" t="s">
        <v>289</v>
      </c>
    </row>
    <row r="738" spans="2:12" ht="24" customHeight="1" x14ac:dyDescent="0.35">
      <c r="C738" s="117"/>
      <c r="D738" s="117"/>
      <c r="E738" s="117"/>
      <c r="F738" s="117"/>
      <c r="G738" s="109"/>
      <c r="H738" s="109" t="s">
        <v>225</v>
      </c>
      <c r="I738" s="109"/>
      <c r="J738" s="109" t="s">
        <v>289</v>
      </c>
      <c r="K738" s="109"/>
      <c r="L738" s="109"/>
    </row>
    <row r="739" spans="2:12" ht="24" customHeight="1" x14ac:dyDescent="0.35">
      <c r="C739" s="117"/>
      <c r="D739" s="117"/>
      <c r="E739" s="117"/>
      <c r="F739" s="117"/>
      <c r="G739" s="109"/>
      <c r="H739" s="109" t="s">
        <v>225</v>
      </c>
      <c r="I739" s="109"/>
      <c r="J739" s="109" t="s">
        <v>289</v>
      </c>
      <c r="K739" s="109"/>
      <c r="L739" s="109"/>
    </row>
    <row r="740" spans="2:12" ht="24" customHeight="1" x14ac:dyDescent="0.35">
      <c r="C740" s="117"/>
      <c r="D740" s="117"/>
      <c r="E740" s="117"/>
      <c r="F740" s="117"/>
      <c r="G740" s="109"/>
      <c r="H740" s="109" t="s">
        <v>225</v>
      </c>
      <c r="I740" s="109"/>
      <c r="J740" s="109" t="s">
        <v>289</v>
      </c>
      <c r="K740" s="109"/>
      <c r="L740" s="109"/>
    </row>
    <row r="741" spans="2:12" ht="24" customHeight="1" x14ac:dyDescent="0.35">
      <c r="C741" s="117"/>
      <c r="D741" s="117"/>
      <c r="E741" s="117"/>
      <c r="F741" s="117"/>
      <c r="H741" s="109" t="s">
        <v>225</v>
      </c>
      <c r="J741" s="109" t="s">
        <v>289</v>
      </c>
    </row>
    <row r="742" spans="2:12" ht="24" customHeight="1" x14ac:dyDescent="0.35">
      <c r="C742" s="117"/>
      <c r="D742" s="117"/>
      <c r="E742" s="117"/>
      <c r="F742" s="117"/>
      <c r="G742" s="109"/>
      <c r="H742" s="109" t="s">
        <v>225</v>
      </c>
      <c r="I742" s="109"/>
      <c r="J742" s="109" t="s">
        <v>289</v>
      </c>
      <c r="K742" s="109"/>
      <c r="L742" s="109"/>
    </row>
    <row r="743" spans="2:12" ht="24" customHeight="1" x14ac:dyDescent="0.35">
      <c r="B743" s="109" t="s">
        <v>262</v>
      </c>
      <c r="C743" s="117"/>
      <c r="D743" s="117"/>
      <c r="E743" s="117"/>
      <c r="F743" s="117"/>
      <c r="H743" s="109" t="s">
        <v>225</v>
      </c>
      <c r="J743" s="109" t="s">
        <v>289</v>
      </c>
    </row>
    <row r="744" spans="2:12" ht="24" customHeight="1" thickBot="1" x14ac:dyDescent="0.35">
      <c r="B744" s="118"/>
      <c r="C744" s="119"/>
      <c r="D744" s="120"/>
      <c r="E744" s="119"/>
      <c r="F744" s="121"/>
      <c r="G744" s="121"/>
      <c r="H744" s="121"/>
      <c r="I744" s="121"/>
      <c r="J744" s="121"/>
      <c r="K744" s="109"/>
      <c r="L744" s="109"/>
    </row>
    <row r="745" spans="2:12" ht="24" customHeight="1" x14ac:dyDescent="0.3">
      <c r="B745" s="284"/>
      <c r="C745" s="284"/>
      <c r="D745" s="284"/>
      <c r="E745" s="284"/>
    </row>
    <row r="746" spans="2:12" ht="24" customHeight="1" thickBot="1" x14ac:dyDescent="0.35">
      <c r="B746" s="408"/>
      <c r="C746" s="409"/>
      <c r="D746" s="409"/>
      <c r="E746" s="409"/>
      <c r="F746" s="409"/>
      <c r="G746" s="409"/>
      <c r="H746" s="409"/>
      <c r="I746" s="409"/>
      <c r="J746" s="409"/>
      <c r="K746" s="109"/>
      <c r="L746" s="109"/>
    </row>
    <row r="747" spans="2:12" ht="24" customHeight="1" x14ac:dyDescent="0.3">
      <c r="B747" s="410"/>
      <c r="C747" s="411"/>
      <c r="D747" s="411"/>
      <c r="E747" s="411"/>
      <c r="F747" s="411"/>
      <c r="G747" s="411"/>
      <c r="H747" s="411"/>
      <c r="I747" s="411"/>
      <c r="J747" s="411"/>
      <c r="K747" s="109"/>
      <c r="L747" s="109"/>
    </row>
    <row r="748" spans="2:12" ht="24" customHeight="1" thickBot="1" x14ac:dyDescent="0.35">
      <c r="B748" s="284"/>
      <c r="C748" s="284"/>
      <c r="D748" s="284"/>
      <c r="E748" s="284"/>
    </row>
    <row r="749" spans="2:12" ht="24" customHeight="1" x14ac:dyDescent="0.3">
      <c r="B749" s="376" t="s">
        <v>29</v>
      </c>
      <c r="C749" s="376"/>
      <c r="D749" s="376"/>
      <c r="E749" s="376"/>
      <c r="F749" s="376"/>
      <c r="G749" s="376"/>
      <c r="H749" s="376"/>
      <c r="I749" s="376"/>
      <c r="J749" s="376"/>
    </row>
    <row r="750" spans="2:12" ht="24" customHeight="1" x14ac:dyDescent="0.3">
      <c r="B750" s="360" t="s">
        <v>30</v>
      </c>
      <c r="C750" s="360"/>
      <c r="D750" s="360"/>
      <c r="E750" s="360"/>
      <c r="F750" s="360"/>
      <c r="G750" s="360"/>
      <c r="H750" s="360"/>
      <c r="I750" s="360"/>
      <c r="J750" s="360"/>
    </row>
    <row r="751" spans="2:12" ht="24" customHeight="1" x14ac:dyDescent="0.3">
      <c r="B751" s="364" t="s">
        <v>32</v>
      </c>
      <c r="C751" s="364"/>
      <c r="D751" s="364"/>
      <c r="E751" s="364"/>
      <c r="F751" s="364"/>
      <c r="G751" s="364"/>
      <c r="H751" s="364"/>
      <c r="I751" s="364"/>
      <c r="J751" s="364"/>
    </row>
    <row r="752" spans="2:12" ht="24" customHeight="1" x14ac:dyDescent="0.3">
      <c r="B752" s="403"/>
      <c r="C752" s="403"/>
      <c r="D752" s="403"/>
      <c r="E752" s="403"/>
      <c r="F752" s="403"/>
      <c r="G752" s="403"/>
      <c r="H752" s="403"/>
      <c r="I752" s="403"/>
      <c r="J752" s="403"/>
    </row>
    <row r="757" spans="6:12" ht="24" customHeight="1" x14ac:dyDescent="0.3">
      <c r="F757" s="109"/>
      <c r="G757" s="109"/>
      <c r="H757" s="109"/>
      <c r="I757" s="109"/>
      <c r="J757" s="109"/>
      <c r="K757" s="109"/>
      <c r="L757" s="109"/>
    </row>
  </sheetData>
  <mergeCells count="20">
    <mergeCell ref="B21:J21"/>
    <mergeCell ref="B2:J2"/>
    <mergeCell ref="B3:J3"/>
    <mergeCell ref="B4:J4"/>
    <mergeCell ref="B5:J5"/>
    <mergeCell ref="B6:J6"/>
    <mergeCell ref="B7:J7"/>
    <mergeCell ref="B8:J8"/>
    <mergeCell ref="B10:J10"/>
    <mergeCell ref="B11:J11"/>
    <mergeCell ref="B12:J12"/>
    <mergeCell ref="B13:J13"/>
    <mergeCell ref="B751:J751"/>
    <mergeCell ref="B752:J752"/>
    <mergeCell ref="B22:D22"/>
    <mergeCell ref="B725:J725"/>
    <mergeCell ref="B746:J746"/>
    <mergeCell ref="B747:J747"/>
    <mergeCell ref="B749:J749"/>
    <mergeCell ref="B750:J750"/>
  </mergeCells>
  <conditionalFormatting sqref="B26:B719">
    <cfRule type="duplicateValues" dxfId="13" priority="12"/>
  </conditionalFormatting>
  <conditionalFormatting sqref="B26:B724">
    <cfRule type="duplicateValues" dxfId="12" priority="14"/>
  </conditionalFormatting>
  <conditionalFormatting sqref="B34:B724">
    <cfRule type="duplicateValues" dxfId="11" priority="13"/>
  </conditionalFormatting>
  <conditionalFormatting sqref="B563">
    <cfRule type="duplicateValues" dxfId="10" priority="10"/>
  </conditionalFormatting>
  <conditionalFormatting sqref="B586">
    <cfRule type="duplicateValues" dxfId="9" priority="11"/>
  </conditionalFormatting>
  <conditionalFormatting sqref="B588">
    <cfRule type="duplicateValues" dxfId="8" priority="9"/>
  </conditionalFormatting>
  <conditionalFormatting sqref="B589">
    <cfRule type="duplicateValues" dxfId="7" priority="8"/>
  </conditionalFormatting>
  <conditionalFormatting sqref="B590">
    <cfRule type="duplicateValues" dxfId="6" priority="7"/>
  </conditionalFormatting>
  <conditionalFormatting sqref="B610">
    <cfRule type="duplicateValues" dxfId="5" priority="6"/>
  </conditionalFormatting>
  <conditionalFormatting sqref="B617">
    <cfRule type="duplicateValues" dxfId="4" priority="5"/>
  </conditionalFormatting>
  <conditionalFormatting sqref="B681">
    <cfRule type="duplicateValues" dxfId="3" priority="4"/>
  </conditionalFormatting>
  <conditionalFormatting sqref="G214">
    <cfRule type="duplicateValues" dxfId="2" priority="1"/>
    <cfRule type="duplicateValues" dxfId="1" priority="2"/>
    <cfRule type="duplicateValues" dxfId="0" priority="3"/>
  </conditionalFormatting>
  <dataValidations count="22">
    <dataValidation type="textLength" allowBlank="1" showInputMessage="1" showErrorMessage="1" sqref="B60:J60 B56:J56 B32:K34 K35:K60 B52:J53 J26:K31" xr:uid="{D9F77033-4ECA-4ED8-A8FC-4AD6D724C2CE}">
      <formula1>9999999</formula1>
      <formula2>99999999</formula2>
    </dataValidation>
    <dataValidation type="list" allowBlank="1" showInputMessage="1" showErrorMessage="1" errorTitle="Недопустимая единица измерения" error="Выберите между баррелями, ст.м3, тоннами, унциями или каратами_x000a__x000a_Если информ. содержит другие ед. измерения, конвертируйте числовые значения в стандартные ед. измерения и укажите первоначальную информацию в комментариях." promptTitle="Укажите единицу измерения" prompt="Выберите между баррелями, ст.м3, тоннами, унциями (oz) или каратами из раскрывающегося меню" sqref="H35:H51" xr:uid="{DD8174FF-00A8-418D-B7F8-D252B2CD93F3}">
      <formula1>"&lt;Выберите единицу измерения&gt;,Ст.м3,Ст.м3 н.э. o.e.,баррелями,Тонн,унциями (oz),carats,Scf"</formula1>
    </dataValidation>
    <dataValidation type="whole" allowBlank="1" showInputMessage="1" showErrorMessage="1" errorTitle="Не изменяйте эти ячейки" error="Не изменяйте эти ячейки" sqref="B57:H59" xr:uid="{67478A96-6C1B-4B33-9365-62794C4521CC}">
      <formula1>4</formula1>
      <formula2>5</formula2>
    </dataValidation>
    <dataValidation type="whole" allowBlank="1" showInputMessage="1" showErrorMessage="1" errorTitle="Не изменяйте эти ячейки" error="Не изменяйте эти ячейки" sqref="B54:J55" xr:uid="{BA0D652B-C982-4C21-86F1-2A9FD919EC6D}">
      <formula1>10000</formula1>
      <formula2>50000</formula2>
    </dataValidation>
    <dataValidation type="textLength" allowBlank="1" showInputMessage="1" showErrorMessage="1" errorTitle="Не изменяйте эти ячейки" error="Не изменяйте эти ячейки" sqref="I57:J59" xr:uid="{8C04DECF-4B68-4F1C-A371-0534F2601EA2}">
      <formula1>9999999</formula1>
      <formula2>99999999</formula2>
    </dataValidation>
    <dataValidation type="decimal" allowBlank="1" showInputMessage="1" showErrorMessage="1" errorTitle="Введите только числа" error="В эти ячейки следует вводить только числа" promptTitle="Стоимость добытой продукции" prompt="Введите здесь стоимость добытой продукции в рамках проекта." sqref="I35:I51" xr:uid="{27E40691-8C5C-4231-9555-9473BD65AE34}">
      <formula1>0</formula1>
      <formula2>1000000000000000</formula2>
    </dataValidation>
    <dataValidation type="decimal" allowBlank="1" showInputMessage="1" showErrorMessage="1" errorTitle="Введите только числа" error="В эти ячейки следует вводить только числа" promptTitle="Объем добычи" prompt="Введите здесь объем добычи в рамках проекта." sqref="G35:G51" xr:uid="{8043ABE8-F58A-4B2B-AF81-8521A7102176}">
      <formula1>0</formula1>
      <formula2>1000000000000000</formula2>
    </dataValidation>
    <dataValidation type="list" allowBlank="1" showInputMessage="1" showErrorMessage="1" promptTitle="Введите сырьевой товар" prompt="Вставьте здесь соответствующие сырьевые товары проекта, по одному сырьевому товар в каждой строке. Если один проект производит более одного сырьевого товара, используйте несколько строк." sqref="E35:E51" xr:uid="{0FD693A5-AC49-4129-9D38-80274D694E87}">
      <formula1>Commodity_names</formula1>
    </dataValidation>
    <dataValidation type="list" allowBlank="1" showInputMessage="1" showErrorMessage="1" sqref="F35:F51" xr:uid="{545A15D7-80D6-41E2-88BD-1C784E2D79DF}">
      <formula1>Project_phases_list</formula1>
    </dataValidation>
    <dataValidation allowBlank="1" showInputMessage="1" showErrorMessage="1" promptTitle="Номер документа" prompt="Введите номер правового соглашения: контракта, лицензии, договора аренды, концессии..." sqref="C35:C51" xr:uid="{62D891C7-0389-4F04-A5F8-DCA35A501B14}"/>
    <dataValidation allowBlank="1" showInputMessage="1" showErrorMessage="1" promptTitle="Аффилированные компании" prompt="Вставьте здесь соответствующие компании, аффилированные с проектом, разделенные запятыми." sqref="D35:D51" xr:uid="{67F9030C-3940-48BE-859B-08BE4D12D5BC}"/>
    <dataValidation allowBlank="1" showInputMessage="1" showErrorMessage="1" promptTitle="Название проекта" prompt="Введите здесь название проекта._x000a__x000a_Воздержитесь от использования сокращений и введите полное название." sqref="B35:B51" xr:uid="{3B8CF0AE-21D0-40D2-8520-974DAE1C4A2D}"/>
    <dataValidation type="list" allowBlank="1" showInputMessage="1" showErrorMessage="1" sqref="C26:C31" xr:uid="{FB2058E0-4394-47F3-B99D-56F1AF058BB0}">
      <formula1>"&lt; Тип компании &gt;,Государственные предприятия и государственные корпорации,Частная компания"</formula1>
    </dataValidation>
    <dataValidation type="whole" allowBlank="1" showInputMessage="1" showErrorMessage="1" errorTitle="Не изменять - на основе части 5" error="Эти ячейки будут заполняться автоматически" promptTitle="Не изменять - на основе части 5" prompt=" " sqref="I26:I31" xr:uid="{BA4556C2-4A82-45A5-806F-93589BA869C9}">
      <formula1>1</formula1>
      <formula2>2</formula2>
    </dataValidation>
    <dataValidation errorStyle="warning" allowBlank="1" showInputMessage="1" showErrorMessage="1" errorTitle="URL-адрес " error="Введите ссылку в этих ячейках" sqref="G26:H31" xr:uid="{AA1BD253-3463-4C64-A768-B0D277A76B49}"/>
    <dataValidation allowBlank="1" showInputMessage="1" showErrorMessage="1" promptTitle="Введите сырьевые товары" prompt="Вставьте здесь соответствующие сырьевые товары компании, разделенные запятыми." sqref="F26:F30" xr:uid="{1EC8DFBE-D207-49A8-B352-73BF2731E630}"/>
    <dataValidation allowBlank="1" showInputMessage="1" showErrorMessage="1" promptTitle="Идентификационный №" prompt="Введите уникальный идентификационный номер, такой как идентификационный номер налогоплательщика, организационный номер или аналогичный" sqref="D26:D31" xr:uid="{8FC21C70-F9F6-4B2E-AC71-6BD254729BC0}"/>
    <dataValidation allowBlank="1" showInputMessage="1" showErrorMessage="1" promptTitle="Название компании" prompt="Введите здесь название компании._x000a__x000a_Воздержитесь от использования сокращений и введите полное название." sqref="B26:B31" xr:uid="{DF1AFFBB-99CA-41BC-9B37-E420BAA7DEE2}"/>
    <dataValidation type="list" allowBlank="1" showInputMessage="1" showErrorMessage="1" promptTitle="Выберите Сектор" prompt="Выберите соответствующий сектор компании из списка" sqref="E26:E31" xr:uid="{82E9F114-F1FC-49A7-B84B-EB5C81971376}">
      <formula1>Sector_list</formula1>
    </dataValidation>
    <dataValidation allowBlank="1" showInputMessage="1" showErrorMessage="1" promptTitle="Идентификатор" prompt="Введите идентификационный номер отчитывающегося государственного субъекта, если это применимо." sqref="D15:D19" xr:uid="{501A7847-93A8-492B-9C49-5C9FFBD73BB8}"/>
    <dataValidation allowBlank="1" showInputMessage="1" showErrorMessage="1" promptTitle="Получающий государственный орган" sqref="B16:B19" xr:uid="{4C6AC87B-6114-4DAB-9674-B62D5E363855}"/>
    <dataValidation type="list" allowBlank="1" showInputMessage="1" showErrorMessage="1" promptTitle="Тип государственного органа" prompt="Выберите тип государственного органа из раскрывающегося списка._x000a_Воздержитесь от использования настраиваемых типов, если это возможно." sqref="C16:C19" xr:uid="{7945D0EA-D6D8-40D1-9408-78B1331FFF81}">
      <formula1>Agency_type</formula1>
    </dataValidation>
  </dataValidations>
  <hyperlinks>
    <hyperlink ref="G138" r:id="rId1" xr:uid="{283C0A7F-A792-4529-8003-A42DD70DA259}"/>
    <hyperlink ref="G32" r:id="rId2" xr:uid="{9E515555-8924-4FB0-B053-A1737BB00A3E}"/>
    <hyperlink ref="G146" r:id="rId3" xr:uid="{3D974880-99CA-4933-A0AD-B63D5E066E48}"/>
    <hyperlink ref="G179" r:id="rId4" xr:uid="{25183BBC-C12E-41A0-88E9-7C85CBD28CBF}"/>
    <hyperlink ref="G184" r:id="rId5" xr:uid="{A793C32D-BFBC-4A99-AAF2-008900C735AF}"/>
    <hyperlink ref="G192" r:id="rId6" xr:uid="{1EA04AA2-F688-4247-8C71-6C3D24501A19}"/>
    <hyperlink ref="G194" r:id="rId7" xr:uid="{D4207EE8-C156-4905-8783-62C2EA7AD8A7}"/>
    <hyperlink ref="G200" r:id="rId8" xr:uid="{97D44996-B7B3-474A-88B3-1B9DAD999A60}"/>
    <hyperlink ref="G199" r:id="rId9" xr:uid="{B13CB95D-1865-40EC-8157-579931DE43A6}"/>
    <hyperlink ref="G218" r:id="rId10" xr:uid="{70A2A31B-1FD5-4B5B-95A0-679B0462866F}"/>
    <hyperlink ref="H232" r:id="rId11" xr:uid="{A74E0644-1006-4FDD-8D49-8A15179E9B52}"/>
    <hyperlink ref="G246" r:id="rId12" xr:uid="{C5436875-A86A-4D71-83C6-3E43193348EE}"/>
    <hyperlink ref="H255" r:id="rId13" xr:uid="{40791C78-808A-49FE-ACE9-99EB440906CE}"/>
    <hyperlink ref="G281" r:id="rId14" xr:uid="{7C496925-4D98-41FA-AEAE-166A1D6F421C}"/>
    <hyperlink ref="G293" r:id="rId15" xr:uid="{8AF4C4B9-118C-4725-8353-CEF3569F5791}"/>
    <hyperlink ref="G302" r:id="rId16" xr:uid="{20212B5C-7C1C-4BF5-9EFA-7CFA2F3CEC2A}"/>
    <hyperlink ref="G306" r:id="rId17" xr:uid="{67AB4D41-C470-4632-AADE-5C87846068DF}"/>
    <hyperlink ref="G312" r:id="rId18" xr:uid="{E8F2C580-BB20-49F6-89D8-60193E0BFAAE}"/>
    <hyperlink ref="G313" r:id="rId19" xr:uid="{8737A9AB-80F7-4862-B4D1-9E5084700F23}"/>
    <hyperlink ref="H315" r:id="rId20" xr:uid="{F6895941-C755-4EE9-A72D-EC0380DA9E1E}"/>
    <hyperlink ref="G317" r:id="rId21" xr:uid="{3C60C4A7-68D2-4CB5-882B-348818277F63}"/>
    <hyperlink ref="G320" r:id="rId22" xr:uid="{8CAAC4CA-9BB9-42A3-A95F-57A93A8C0FC3}"/>
    <hyperlink ref="G323" r:id="rId23" xr:uid="{32C4B245-A231-4A57-89A7-94215407F0B7}"/>
    <hyperlink ref="H325" r:id="rId24" xr:uid="{5CEAB560-DCC5-4EB8-A411-89F69D8FB7ED}"/>
    <hyperlink ref="G327" r:id="rId25" xr:uid="{142A3973-D860-4A40-972B-2CA447585998}"/>
    <hyperlink ref="G341" r:id="rId26" xr:uid="{A45893CB-E0CB-460A-99F8-2914631B00CC}"/>
    <hyperlink ref="G344" r:id="rId27" xr:uid="{FC0E92CF-0635-445F-B478-D3BEF9F085A6}"/>
    <hyperlink ref="H351" r:id="rId28" xr:uid="{EF0C414E-D504-47AB-AC22-AFD3A130B8A4}"/>
    <hyperlink ref="G355" r:id="rId29" xr:uid="{205B0441-1C15-450C-A2B3-70AA00A85EBC}"/>
    <hyperlink ref="G390" r:id="rId30" xr:uid="{3373BC8C-4305-4C4F-ABDA-C9893ABD488A}"/>
    <hyperlink ref="G366" r:id="rId31" xr:uid="{B77BD22F-78DE-4C4F-8666-F97209628FF8}"/>
    <hyperlink ref="G378" r:id="rId32" xr:uid="{CC841039-8AEF-4B7E-A9F9-B8D048886C42}"/>
    <hyperlink ref="G392" r:id="rId33" xr:uid="{052A5508-B177-4AC3-9934-95EC7E1B5751}"/>
    <hyperlink ref="G477" r:id="rId34" xr:uid="{0D3E1395-7062-4FFC-98C1-B104321A4608}"/>
    <hyperlink ref="G480" r:id="rId35" xr:uid="{71C5F1A4-3E20-4C69-A18C-3880DDC1534F}"/>
    <hyperlink ref="G226" r:id="rId36" xr:uid="{5719A8B0-B64B-405C-B714-0AEA1E0D4DB0}"/>
    <hyperlink ref="G491" r:id="rId37" xr:uid="{08F96273-F182-4582-A2F3-D91480B4397E}"/>
    <hyperlink ref="H491" r:id="rId38" xr:uid="{96798975-6E95-46D5-8DBB-5964FCBDEB3D}"/>
    <hyperlink ref="G504" r:id="rId39" xr:uid="{4DF9F476-6D4A-4628-9C05-1F4061E87451}"/>
    <hyperlink ref="G505" r:id="rId40" xr:uid="{6A485DF0-F85B-426C-9B79-39F440DDC9FE}"/>
    <hyperlink ref="G509" r:id="rId41" xr:uid="{564D7803-4575-40AD-8DD9-82A7A2ED913D}"/>
    <hyperlink ref="G512" r:id="rId42" xr:uid="{ED6D0DA5-05E9-4212-9DFC-90B56E88D479}"/>
    <hyperlink ref="G520" r:id="rId43" xr:uid="{02902708-5898-45FD-AC9F-E29BA35AD14D}"/>
    <hyperlink ref="H521" r:id="rId44" xr:uid="{68B7DE4D-C9EC-46A5-9E35-E5AC7ED09C26}"/>
    <hyperlink ref="G529" r:id="rId45" xr:uid="{1847F765-80FE-4D25-8019-BD4A0C40C0A1}"/>
    <hyperlink ref="H531" r:id="rId46" xr:uid="{92AE5E33-1258-420D-BDCB-808B3979FD44}"/>
    <hyperlink ref="G497" r:id="rId47" xr:uid="{8BA661F2-1EED-4872-9354-1828BB774695}"/>
    <hyperlink ref="G495" r:id="rId48" xr:uid="{AFD3AE26-994A-48E6-BD62-373D801A6C9D}"/>
    <hyperlink ref="H495" r:id="rId49" xr:uid="{1DF28E78-A14C-4B78-AD06-BECB28197090}"/>
    <hyperlink ref="G517" r:id="rId50" xr:uid="{74F37FD9-7DED-47E4-8AC2-25109FCB7ABA}"/>
    <hyperlink ref="G519" r:id="rId51" xr:uid="{F58C85A0-D2AC-4D43-A685-A9619DF0BEAF}"/>
    <hyperlink ref="G546" r:id="rId52" xr:uid="{A5AFBB54-F353-47B2-8F52-014052A52372}"/>
    <hyperlink ref="G545" r:id="rId53" xr:uid="{6E6C4216-1282-481A-8489-81431461BAA3}"/>
    <hyperlink ref="G564" r:id="rId54" xr:uid="{65147EDE-DDFB-43A4-843C-0C44499F28F7}"/>
    <hyperlink ref="G44" r:id="rId55" xr:uid="{E072C90F-6CD7-4162-A3D1-AE2D274B088B}"/>
    <hyperlink ref="H34" r:id="rId56" xr:uid="{6F98A1C8-928C-47D4-8B87-DA548A4999B5}"/>
    <hyperlink ref="H40" r:id="rId57" xr:uid="{5A1F5051-7AC7-4F5B-8583-D6224C0660CB}"/>
    <hyperlink ref="G35" r:id="rId58" xr:uid="{3D004A3D-6BCE-4706-9139-F7C66EBB4E31}"/>
    <hyperlink ref="G26" r:id="rId59" xr:uid="{33AB3308-CAE5-43CD-BF67-9139E19B9B86}"/>
    <hyperlink ref="H486" r:id="rId60" xr:uid="{102A1116-93B6-4CCA-B545-16703ADA8639}"/>
    <hyperlink ref="H31" r:id="rId61" xr:uid="{8FF784B7-194D-4270-98CC-46A6DCFE5B5B}"/>
  </hyperlinks>
  <pageMargins left="0.25" right="0.25" top="0.75" bottom="0.75" header="0.3" footer="0.3"/>
  <pageSetup paperSize="8" fitToHeight="0" orientation="landscape" horizontalDpi="2400" verticalDpi="2400" r:id="rId62"/>
  <tableParts count="3">
    <tablePart r:id="rId63"/>
    <tablePart r:id="rId64"/>
    <tablePart r:id="rId65"/>
  </tableParts>
  <extLst>
    <ext xmlns:x14="http://schemas.microsoft.com/office/spreadsheetml/2009/9/main" uri="{CCE6A557-97BC-4b89-ADB6-D9C93CAAB3DF}">
      <x14:dataValidations xmlns:xm="http://schemas.microsoft.com/office/excel/2006/main" count="1">
        <x14:dataValidation type="list" allowBlank="1" showInputMessage="1" showErrorMessage="1" error="Недопустимая запись" promptTitle="Валюта" prompt="Введите валюту в соответствии с 3-буквенным кодом валюты согласно стандарту ISO." xr:uid="{699F6092-1074-4B5B-9750-B1B80C13C1DA}">
          <x14:formula1>
            <xm:f>'[KZ 11.07.2023-ru_eiti_summary_data_template_2.0-2020-21.xlsx]Lists'!#REF!</xm:f>
          </x14:formula1>
          <xm:sqref>J35:J51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B1:U82"/>
  <sheetViews>
    <sheetView showGridLines="0" topLeftCell="A14" zoomScale="78" zoomScaleNormal="78" workbookViewId="0">
      <selection activeCell="F34" sqref="F34"/>
    </sheetView>
  </sheetViews>
  <sheetFormatPr defaultColWidth="8.69921875" defaultRowHeight="15" x14ac:dyDescent="0.35"/>
  <cols>
    <col min="1" max="1" width="2.69921875" style="117" customWidth="1"/>
    <col min="2" max="5" width="0" style="117" hidden="1" customWidth="1"/>
    <col min="6" max="6" width="65.09765625" style="117" customWidth="1"/>
    <col min="7" max="7" width="16.69921875" style="117" customWidth="1"/>
    <col min="8" max="8" width="27.19921875" style="117" customWidth="1"/>
    <col min="9" max="9" width="23.5" style="117" customWidth="1"/>
    <col min="10" max="10" width="27" style="117" customWidth="1"/>
    <col min="11" max="11" width="10.19921875" style="117" customWidth="1"/>
    <col min="12" max="12" width="2.69921875" style="117" customWidth="1"/>
    <col min="13" max="13" width="19.5" style="117" bestFit="1" customWidth="1"/>
    <col min="14" max="14" width="73.5" style="117" bestFit="1" customWidth="1"/>
    <col min="15" max="15" width="4" style="117" customWidth="1"/>
    <col min="16" max="17" width="8.69921875" style="117"/>
    <col min="18" max="18" width="21.19921875" style="117" bestFit="1" customWidth="1"/>
    <col min="19" max="19" width="8.69921875" style="117"/>
    <col min="20" max="20" width="21.19921875" style="117" bestFit="1" customWidth="1"/>
    <col min="21" max="16384" width="8.69921875" style="117"/>
  </cols>
  <sheetData>
    <row r="1" spans="6:14" s="6" customFormat="1" ht="15.75" hidden="1" customHeight="1" x14ac:dyDescent="0.3"/>
    <row r="2" spans="6:14" s="6" customFormat="1" hidden="1" x14ac:dyDescent="0.3"/>
    <row r="3" spans="6:14" s="6" customFormat="1" hidden="1" x14ac:dyDescent="0.3">
      <c r="N3" s="122" t="s">
        <v>291</v>
      </c>
    </row>
    <row r="4" spans="6:14" s="6" customFormat="1" hidden="1" x14ac:dyDescent="0.3">
      <c r="N4" s="122" t="str">
        <f>[1]Introduction!G4</f>
        <v>YYYY-MM-DD</v>
      </c>
    </row>
    <row r="5" spans="6:14" s="6" customFormat="1" hidden="1" x14ac:dyDescent="0.3"/>
    <row r="6" spans="6:14" s="6" customFormat="1" hidden="1" x14ac:dyDescent="0.3"/>
    <row r="7" spans="6:14" s="6" customFormat="1" x14ac:dyDescent="0.3"/>
    <row r="8" spans="6:14" s="6" customFormat="1" x14ac:dyDescent="0.3">
      <c r="F8" s="366" t="s">
        <v>292</v>
      </c>
      <c r="G8" s="366"/>
      <c r="H8" s="366"/>
      <c r="I8" s="366"/>
      <c r="J8" s="366"/>
      <c r="K8" s="366"/>
      <c r="L8" s="366"/>
      <c r="M8" s="366"/>
      <c r="N8" s="366"/>
    </row>
    <row r="9" spans="6:14" s="6" customFormat="1" ht="24" x14ac:dyDescent="0.3">
      <c r="F9" s="426" t="s">
        <v>34</v>
      </c>
      <c r="G9" s="426"/>
      <c r="H9" s="426"/>
      <c r="I9" s="426"/>
      <c r="J9" s="426"/>
      <c r="K9" s="426"/>
      <c r="L9" s="426"/>
      <c r="M9" s="426"/>
      <c r="N9" s="426"/>
    </row>
    <row r="10" spans="6:14" s="6" customFormat="1" x14ac:dyDescent="0.3">
      <c r="F10" s="432" t="s">
        <v>293</v>
      </c>
      <c r="G10" s="432"/>
      <c r="H10" s="432"/>
      <c r="I10" s="432"/>
      <c r="J10" s="432"/>
      <c r="K10" s="432"/>
      <c r="L10" s="432"/>
      <c r="M10" s="432"/>
      <c r="N10" s="432"/>
    </row>
    <row r="11" spans="6:14" s="6" customFormat="1" x14ac:dyDescent="0.3">
      <c r="F11" s="368" t="s">
        <v>294</v>
      </c>
      <c r="G11" s="368"/>
      <c r="H11" s="368"/>
      <c r="I11" s="368"/>
      <c r="J11" s="368"/>
      <c r="K11" s="368"/>
      <c r="L11" s="368"/>
      <c r="M11" s="368"/>
      <c r="N11" s="368"/>
    </row>
    <row r="12" spans="6:14" s="6" customFormat="1" x14ac:dyDescent="0.3">
      <c r="F12" s="368" t="s">
        <v>295</v>
      </c>
      <c r="G12" s="368"/>
      <c r="H12" s="368"/>
      <c r="I12" s="368"/>
      <c r="J12" s="368"/>
      <c r="K12" s="368"/>
      <c r="L12" s="368"/>
      <c r="M12" s="368"/>
      <c r="N12" s="368"/>
    </row>
    <row r="13" spans="6:14" s="6" customFormat="1" x14ac:dyDescent="0.3">
      <c r="F13" s="431" t="s">
        <v>296</v>
      </c>
      <c r="G13" s="431"/>
      <c r="H13" s="431"/>
      <c r="I13" s="431"/>
      <c r="J13" s="431"/>
      <c r="K13" s="431"/>
      <c r="L13" s="431"/>
      <c r="M13" s="431"/>
      <c r="N13" s="431"/>
    </row>
    <row r="14" spans="6:14" s="6" customFormat="1" x14ac:dyDescent="0.3">
      <c r="F14" s="419" t="s">
        <v>297</v>
      </c>
      <c r="G14" s="419"/>
      <c r="H14" s="419"/>
      <c r="I14" s="419"/>
      <c r="J14" s="419"/>
      <c r="K14" s="419"/>
      <c r="L14" s="419"/>
      <c r="M14" s="419"/>
      <c r="N14" s="419"/>
    </row>
    <row r="15" spans="6:14" s="6" customFormat="1" x14ac:dyDescent="0.3">
      <c r="F15" s="420" t="s">
        <v>298</v>
      </c>
      <c r="G15" s="420"/>
      <c r="H15" s="420"/>
      <c r="I15" s="420"/>
      <c r="J15" s="420"/>
      <c r="K15" s="420"/>
      <c r="L15" s="420"/>
      <c r="M15" s="420"/>
      <c r="N15" s="420"/>
    </row>
    <row r="16" spans="6:14" s="6" customFormat="1" x14ac:dyDescent="0.35">
      <c r="F16" s="421" t="s">
        <v>247</v>
      </c>
      <c r="G16" s="421"/>
      <c r="H16" s="421"/>
      <c r="I16" s="421"/>
      <c r="J16" s="421"/>
      <c r="K16" s="421"/>
      <c r="L16" s="421"/>
      <c r="M16" s="421"/>
      <c r="N16" s="421"/>
    </row>
    <row r="17" spans="2:21" s="6" customFormat="1" x14ac:dyDescent="0.3"/>
    <row r="18" spans="2:21" s="6" customFormat="1" ht="24" x14ac:dyDescent="0.3">
      <c r="F18" s="412" t="s">
        <v>3541</v>
      </c>
      <c r="G18" s="412"/>
      <c r="H18" s="412"/>
      <c r="I18" s="412"/>
      <c r="J18" s="412"/>
      <c r="K18" s="412"/>
      <c r="M18" s="422" t="s">
        <v>299</v>
      </c>
      <c r="N18" s="422"/>
    </row>
    <row r="19" spans="2:21" s="6" customFormat="1" ht="15.75" customHeight="1" x14ac:dyDescent="0.3">
      <c r="M19" s="423" t="s">
        <v>300</v>
      </c>
      <c r="N19" s="423"/>
    </row>
    <row r="20" spans="2:21" x14ac:dyDescent="0.35">
      <c r="F20" s="424" t="s">
        <v>301</v>
      </c>
      <c r="G20" s="424"/>
      <c r="H20" s="424"/>
      <c r="I20" s="424"/>
      <c r="J20" s="424"/>
      <c r="K20" s="425"/>
      <c r="M20" s="6"/>
      <c r="N20" s="6"/>
    </row>
    <row r="21" spans="2:21" ht="24" x14ac:dyDescent="0.35">
      <c r="B21" s="123" t="s">
        <v>302</v>
      </c>
      <c r="C21" s="123" t="s">
        <v>303</v>
      </c>
      <c r="D21" s="123" t="s">
        <v>304</v>
      </c>
      <c r="E21" s="123" t="s">
        <v>305</v>
      </c>
      <c r="F21" s="259" t="s">
        <v>306</v>
      </c>
      <c r="G21" s="259" t="s">
        <v>270</v>
      </c>
      <c r="H21" s="259" t="s">
        <v>307</v>
      </c>
      <c r="I21" s="259" t="s">
        <v>308</v>
      </c>
      <c r="J21" s="259" t="s">
        <v>309</v>
      </c>
      <c r="K21" s="6" t="s">
        <v>286</v>
      </c>
      <c r="M21" s="426" t="s">
        <v>310</v>
      </c>
      <c r="N21" s="426"/>
    </row>
    <row r="22" spans="2:21" ht="15.75" customHeight="1" x14ac:dyDescent="0.35">
      <c r="B22" s="123" t="str">
        <f>IFERROR(VLOOKUP(Government_revenues_table[[#This Row],[Классификация СГФ:]],[1]!Table6_GFS_codes_classification[#Data],COLUMNS($F:F)+3,FALSE),"Do not enter data")</f>
        <v>Do not enter data</v>
      </c>
      <c r="C22" s="123" t="str">
        <f>IFERROR(VLOOKUP(Government_revenues_table[[#This Row],[Классификация СГФ:]],[1]!Table6_GFS_codes_classification[#Data],COLUMNS($F:G)+3,FALSE),"Do not enter data")</f>
        <v>Do not enter data</v>
      </c>
      <c r="D22" s="123" t="str">
        <f>IFERROR(VLOOKUP(Government_revenues_table[[#This Row],[Классификация СГФ:]],[1]!Table6_GFS_codes_classification[#Data],COLUMNS($F:H)+3,FALSE),"Do not enter data")</f>
        <v>Do not enter data</v>
      </c>
      <c r="E22" s="123" t="str">
        <f>IFERROR(VLOOKUP(Government_revenues_table[[#This Row],[Классификация СГФ:]],[1]!Table6_GFS_codes_classification[#Data],COLUMNS($F:I)+3,FALSE),"Do not enter data")</f>
        <v>Do not enter data</v>
      </c>
      <c r="F22" s="117" t="s">
        <v>311</v>
      </c>
      <c r="G22" s="6" t="s">
        <v>256</v>
      </c>
      <c r="H22" s="117" t="s">
        <v>312</v>
      </c>
      <c r="I22" s="117" t="s">
        <v>258</v>
      </c>
      <c r="J22" s="124">
        <v>14560000</v>
      </c>
      <c r="K22" s="117" t="s">
        <v>209</v>
      </c>
      <c r="M22" s="427" t="s">
        <v>313</v>
      </c>
      <c r="N22" s="427"/>
    </row>
    <row r="23" spans="2:21" ht="15.75" customHeight="1" x14ac:dyDescent="0.35">
      <c r="B23" s="123" t="str">
        <f>IFERROR(VLOOKUP(Government_revenues_table[[#This Row],[Классификация СГФ:]],[1]!Table6_GFS_codes_classification[#Data],COLUMNS($F:F)+3,FALSE),"Do not enter data")</f>
        <v>Do not enter data</v>
      </c>
      <c r="C23" s="123" t="str">
        <f>IFERROR(VLOOKUP(Government_revenues_table[[#This Row],[Классификация СГФ:]],[1]!Table6_GFS_codes_classification[#Data],COLUMNS($F:G)+3,FALSE),"Do not enter data")</f>
        <v>Do not enter data</v>
      </c>
      <c r="D23" s="123" t="str">
        <f>IFERROR(VLOOKUP(Government_revenues_table[[#This Row],[Классификация СГФ:]],[1]!Table6_GFS_codes_classification[#Data],COLUMNS($F:H)+3,FALSE),"Do not enter data")</f>
        <v>Do not enter data</v>
      </c>
      <c r="E23" s="123" t="str">
        <f>IFERROR(VLOOKUP(Government_revenues_table[[#This Row],[Классификация СГФ:]],[1]!Table6_GFS_codes_classification[#Data],COLUMNS($F:I)+3,FALSE),"Do not enter data")</f>
        <v>Do not enter data</v>
      </c>
      <c r="F23" s="117" t="s">
        <v>314</v>
      </c>
      <c r="G23" s="6" t="s">
        <v>275</v>
      </c>
      <c r="H23" s="117" t="s">
        <v>315</v>
      </c>
      <c r="I23" s="117" t="s">
        <v>258</v>
      </c>
      <c r="J23" s="124">
        <v>0</v>
      </c>
      <c r="K23" s="117" t="s">
        <v>209</v>
      </c>
      <c r="M23" s="427"/>
      <c r="N23" s="427"/>
    </row>
    <row r="24" spans="2:21" ht="15.75" customHeight="1" x14ac:dyDescent="0.35">
      <c r="B24" s="123" t="str">
        <f>IFERROR(VLOOKUP(Government_revenues_table[[#This Row],[Классификация СГФ:]],[1]!Table6_GFS_codes_classification[#Data],COLUMNS($F:F)+3,FALSE),"Do not enter data")</f>
        <v>Do not enter data</v>
      </c>
      <c r="C24" s="123" t="str">
        <f>IFERROR(VLOOKUP(Government_revenues_table[[#This Row],[Классификация СГФ:]],[1]!Table6_GFS_codes_classification[#Data],COLUMNS($F:G)+3,FALSE),"Do not enter data")</f>
        <v>Do not enter data</v>
      </c>
      <c r="D24" s="123" t="str">
        <f>IFERROR(VLOOKUP(Government_revenues_table[[#This Row],[Классификация СГФ:]],[1]!Table6_GFS_codes_classification[#Data],COLUMNS($F:H)+3,FALSE),"Do not enter data")</f>
        <v>Do not enter data</v>
      </c>
      <c r="E24" s="123" t="str">
        <f>IFERROR(VLOOKUP(Government_revenues_table[[#This Row],[Классификация СГФ:]],[1]!Table6_GFS_codes_classification[#Data],COLUMNS($F:I)+3,FALSE),"Do not enter data")</f>
        <v>Do not enter data</v>
      </c>
      <c r="F24" s="117" t="s">
        <v>316</v>
      </c>
      <c r="G24" s="6" t="s">
        <v>277</v>
      </c>
      <c r="H24" s="117" t="s">
        <v>317</v>
      </c>
      <c r="I24" s="117" t="s">
        <v>259</v>
      </c>
      <c r="J24" s="124">
        <v>0</v>
      </c>
      <c r="K24" s="117" t="s">
        <v>209</v>
      </c>
      <c r="M24" s="427"/>
      <c r="N24" s="427"/>
    </row>
    <row r="25" spans="2:21" ht="15.75" customHeight="1" x14ac:dyDescent="0.35">
      <c r="B25" s="123" t="str">
        <f>IFERROR(VLOOKUP(Government_revenues_table[[#This Row],[Классификация СГФ:]],[1]!Table6_GFS_codes_classification[#Data],COLUMNS($F:F)+3,FALSE),"Do not enter data")</f>
        <v>Do not enter data</v>
      </c>
      <c r="C25" s="123" t="str">
        <f>IFERROR(VLOOKUP(Government_revenues_table[[#This Row],[Классификация СГФ:]],[1]!Table6_GFS_codes_classification[#Data],COLUMNS($F:G)+3,FALSE),"Do not enter data")</f>
        <v>Do not enter data</v>
      </c>
      <c r="D25" s="123" t="str">
        <f>IFERROR(VLOOKUP(Government_revenues_table[[#This Row],[Классификация СГФ:]],[1]!Table6_GFS_codes_classification[#Data],COLUMNS($F:H)+3,FALSE),"Do not enter data")</f>
        <v>Do not enter data</v>
      </c>
      <c r="E25" s="123" t="str">
        <f>IFERROR(VLOOKUP(Government_revenues_table[[#This Row],[Классификация СГФ:]],[1]!Table6_GFS_codes_classification[#Data],COLUMNS($F:I)+3,FALSE),"Do not enter data")</f>
        <v>Do not enter data</v>
      </c>
      <c r="F25" s="117" t="s">
        <v>318</v>
      </c>
      <c r="G25" s="6" t="s">
        <v>277</v>
      </c>
      <c r="H25" s="117" t="s">
        <v>319</v>
      </c>
      <c r="I25" s="117" t="s">
        <v>259</v>
      </c>
      <c r="J25" s="124">
        <v>1234000</v>
      </c>
      <c r="K25" s="117" t="s">
        <v>209</v>
      </c>
      <c r="M25" s="427"/>
      <c r="N25" s="427"/>
    </row>
    <row r="26" spans="2:21" x14ac:dyDescent="0.35">
      <c r="B26" s="123" t="str">
        <f>IFERROR(VLOOKUP(Government_revenues_table[[#This Row],[Классификация СГФ:]],[1]!Table6_GFS_codes_classification[#Data],COLUMNS($F:F)+3,FALSE),"Do not enter data")</f>
        <v>Do not enter data</v>
      </c>
      <c r="C26" s="123" t="str">
        <f>IFERROR(VLOOKUP(Government_revenues_table[[#This Row],[Классификация СГФ:]],[1]!Table6_GFS_codes_classification[#Data],COLUMNS($F:G)+3,FALSE),"Do not enter data")</f>
        <v>Do not enter data</v>
      </c>
      <c r="D26" s="123" t="str">
        <f>IFERROR(VLOOKUP(Government_revenues_table[[#This Row],[Классификация СГФ:]],[1]!Table6_GFS_codes_classification[#Data],COLUMNS($F:H)+3,FALSE),"Do not enter data")</f>
        <v>Do not enter data</v>
      </c>
      <c r="E26" s="123" t="str">
        <f>IFERROR(VLOOKUP(Government_revenues_table[[#This Row],[Классификация СГФ:]],[1]!Table6_GFS_codes_classification[#Data],COLUMNS($F:I)+3,FALSE),"Do not enter data")</f>
        <v>Do not enter data</v>
      </c>
      <c r="F26" s="117" t="s">
        <v>320</v>
      </c>
      <c r="G26" s="6" t="s">
        <v>275</v>
      </c>
      <c r="H26" s="117" t="s">
        <v>321</v>
      </c>
      <c r="I26" s="117" t="s">
        <v>260</v>
      </c>
      <c r="J26" s="124">
        <v>955000</v>
      </c>
      <c r="K26" s="117" t="s">
        <v>209</v>
      </c>
      <c r="M26" s="428" t="s">
        <v>322</v>
      </c>
      <c r="N26" s="428"/>
    </row>
    <row r="27" spans="2:21" x14ac:dyDescent="0.35">
      <c r="B27" s="123" t="str">
        <f>IFERROR(VLOOKUP(Government_revenues_table[[#This Row],[Классификация СГФ:]],[1]!Table6_GFS_codes_classification[#Data],COLUMNS($F:F)+3,FALSE),"Do not enter data")</f>
        <v>Do not enter data</v>
      </c>
      <c r="C27" s="123" t="str">
        <f>IFERROR(VLOOKUP(Government_revenues_table[[#This Row],[Классификация СГФ:]],[1]!Table6_GFS_codes_classification[#Data],COLUMNS($F:G)+3,FALSE),"Do not enter data")</f>
        <v>Do not enter data</v>
      </c>
      <c r="D27" s="123" t="str">
        <f>IFERROR(VLOOKUP(Government_revenues_table[[#This Row],[Классификация СГФ:]],[1]!Table6_GFS_codes_classification[#Data],COLUMNS($F:H)+3,FALSE),"Do not enter data")</f>
        <v>Do not enter data</v>
      </c>
      <c r="E27" s="123" t="str">
        <f>IFERROR(VLOOKUP(Government_revenues_table[[#This Row],[Классификация СГФ:]],[1]!Table6_GFS_codes_classification[#Data],COLUMNS($F:I)+3,FALSE),"Do not enter data")</f>
        <v>Do not enter data</v>
      </c>
      <c r="F27" s="117" t="s">
        <v>318</v>
      </c>
      <c r="G27" s="6" t="s">
        <v>275</v>
      </c>
      <c r="H27" s="117" t="s">
        <v>323</v>
      </c>
      <c r="I27" s="117" t="s">
        <v>260</v>
      </c>
      <c r="J27" s="124">
        <v>3000000</v>
      </c>
      <c r="K27" s="117" t="s">
        <v>209</v>
      </c>
      <c r="M27" s="428" t="s">
        <v>324</v>
      </c>
      <c r="N27" s="428"/>
    </row>
    <row r="28" spans="2:21" ht="15.6" thickBot="1" x14ac:dyDescent="0.4">
      <c r="B28" s="123" t="str">
        <f>IFERROR(VLOOKUP(Government_revenues_table[[#This Row],[Классификация СГФ:]],[1]!Table6_GFS_codes_classification[#Data],COLUMNS($F:F)+3,FALSE),"Do not enter data")</f>
        <v>Do not enter data</v>
      </c>
      <c r="C28" s="123" t="str">
        <f>IFERROR(VLOOKUP(Government_revenues_table[[#This Row],[Классификация СГФ:]],[1]!Table6_GFS_codes_classification[#Data],COLUMNS($F:G)+3,FALSE),"Do not enter data")</f>
        <v>Do not enter data</v>
      </c>
      <c r="D28" s="123" t="str">
        <f>IFERROR(VLOOKUP(Government_revenues_table[[#This Row],[Классификация СГФ:]],[1]!Table6_GFS_codes_classification[#Data],COLUMNS($F:H)+3,FALSE),"Do not enter data")</f>
        <v>Do not enter data</v>
      </c>
      <c r="E28" s="123" t="str">
        <f>IFERROR(VLOOKUP(Government_revenues_table[[#This Row],[Классификация СГФ:]],[1]!Table6_GFS_codes_classification[#Data],COLUMNS($F:I)+3,FALSE),"Do not enter data")</f>
        <v>Do not enter data</v>
      </c>
      <c r="F28" s="497" t="s">
        <v>3551</v>
      </c>
      <c r="G28" s="359" t="s">
        <v>3552</v>
      </c>
      <c r="H28" s="497" t="s">
        <v>315</v>
      </c>
      <c r="I28" s="497" t="s">
        <v>258</v>
      </c>
      <c r="J28" s="498">
        <v>1409.2211457077128</v>
      </c>
      <c r="K28" s="497" t="s">
        <v>3553</v>
      </c>
      <c r="M28" s="125"/>
      <c r="N28" s="125"/>
    </row>
    <row r="29" spans="2:21" x14ac:dyDescent="0.35">
      <c r="B29" s="123" t="str">
        <f>IFERROR(VLOOKUP(Government_revenues_table[[#This Row],[Классификация СГФ:]],[1]!Table6_GFS_codes_classification[#Data],COLUMNS($F:F)+3,FALSE),"Do not enter data")</f>
        <v>Do not enter data</v>
      </c>
      <c r="C29" s="123" t="str">
        <f>IFERROR(VLOOKUP(Government_revenues_table[[#This Row],[Классификация СГФ:]],[1]!Table6_GFS_codes_classification[#Data],COLUMNS($F:G)+3,FALSE),"Do not enter data")</f>
        <v>Do not enter data</v>
      </c>
      <c r="D29" s="123" t="str">
        <f>IFERROR(VLOOKUP(Government_revenues_table[[#This Row],[Классификация СГФ:]],[1]!Table6_GFS_codes_classification[#Data],COLUMNS($F:H)+3,FALSE),"Do not enter data")</f>
        <v>Do not enter data</v>
      </c>
      <c r="E29" s="123" t="str">
        <f>IFERROR(VLOOKUP(Government_revenues_table[[#This Row],[Классификация СГФ:]],[1]!Table6_GFS_codes_classification[#Data],COLUMNS($F:I)+3,FALSE),"Do not enter data")</f>
        <v>Do not enter data</v>
      </c>
      <c r="F29" s="497" t="s">
        <v>3554</v>
      </c>
      <c r="G29" s="359" t="s">
        <v>3555</v>
      </c>
      <c r="H29" s="497" t="s">
        <v>3556</v>
      </c>
      <c r="I29" s="497" t="s">
        <v>258</v>
      </c>
      <c r="J29" s="498">
        <v>306.30351531662433</v>
      </c>
      <c r="K29" s="497" t="s">
        <v>3553</v>
      </c>
      <c r="P29" s="126"/>
      <c r="Q29" s="6"/>
      <c r="R29" s="24"/>
      <c r="S29" s="6"/>
      <c r="T29" s="24"/>
      <c r="U29" s="6"/>
    </row>
    <row r="30" spans="2:21" x14ac:dyDescent="0.35">
      <c r="B30" s="123" t="str">
        <f>IFERROR(VLOOKUP(Government_revenues_table[[#This Row],[Классификация СГФ:]],[1]!Table6_GFS_codes_classification[#Data],COLUMNS($F:F)+3,FALSE),"Do not enter data")</f>
        <v>Do not enter data</v>
      </c>
      <c r="C30" s="123" t="str">
        <f>IFERROR(VLOOKUP(Government_revenues_table[[#This Row],[Классификация СГФ:]],[1]!Table6_GFS_codes_classification[#Data],COLUMNS($F:G)+3,FALSE),"Do not enter data")</f>
        <v>Do not enter data</v>
      </c>
      <c r="D30" s="123" t="str">
        <f>IFERROR(VLOOKUP(Government_revenues_table[[#This Row],[Классификация СГФ:]],[1]!Table6_GFS_codes_classification[#Data],COLUMNS($F:H)+3,FALSE),"Do not enter data")</f>
        <v>Do not enter data</v>
      </c>
      <c r="E30" s="123" t="str">
        <f>IFERROR(VLOOKUP(Government_revenues_table[[#This Row],[Классификация СГФ:]],[1]!Table6_GFS_codes_classification[#Data],COLUMNS($F:I)+3,FALSE),"Do not enter data")</f>
        <v>Do not enter data</v>
      </c>
      <c r="F30" s="497" t="s">
        <v>3557</v>
      </c>
      <c r="G30" s="359" t="s">
        <v>3558</v>
      </c>
      <c r="H30" s="497" t="s">
        <v>3559</v>
      </c>
      <c r="I30" s="497" t="s">
        <v>258</v>
      </c>
      <c r="J30" s="498">
        <v>1049.0028233926628</v>
      </c>
      <c r="K30" s="497" t="s">
        <v>3553</v>
      </c>
      <c r="P30" s="418"/>
      <c r="Q30" s="418"/>
      <c r="R30" s="418"/>
      <c r="S30" s="418"/>
      <c r="T30" s="418"/>
      <c r="U30" s="418"/>
    </row>
    <row r="31" spans="2:21" x14ac:dyDescent="0.35">
      <c r="B31" s="123" t="str">
        <f>IFERROR(VLOOKUP(Government_revenues_table[[#This Row],[Классификация СГФ:]],[1]!Table6_GFS_codes_classification[#Data],COLUMNS($F:F)+3,FALSE),"Do not enter data")</f>
        <v>Do not enter data</v>
      </c>
      <c r="C31" s="123" t="str">
        <f>IFERROR(VLOOKUP(Government_revenues_table[[#This Row],[Классификация СГФ:]],[1]!Table6_GFS_codes_classification[#Data],COLUMNS($F:G)+3,FALSE),"Do not enter data")</f>
        <v>Do not enter data</v>
      </c>
      <c r="D31" s="123" t="str">
        <f>IFERROR(VLOOKUP(Government_revenues_table[[#This Row],[Классификация СГФ:]],[1]!Table6_GFS_codes_classification[#Data],COLUMNS($F:H)+3,FALSE),"Do not enter data")</f>
        <v>Do not enter data</v>
      </c>
      <c r="E31" s="123" t="str">
        <f>IFERROR(VLOOKUP(Government_revenues_table[[#This Row],[Классификация СГФ:]],[1]!Table6_GFS_codes_classification[#Data],COLUMNS($F:I)+3,FALSE),"Do not enter data")</f>
        <v>Do not enter data</v>
      </c>
      <c r="F31" s="497" t="s">
        <v>3560</v>
      </c>
      <c r="G31" s="359" t="s">
        <v>3552</v>
      </c>
      <c r="H31" s="497" t="s">
        <v>3561</v>
      </c>
      <c r="I31" s="497" t="s">
        <v>3546</v>
      </c>
      <c r="J31" s="498">
        <v>1023.0675065988619</v>
      </c>
      <c r="K31" s="497" t="s">
        <v>3553</v>
      </c>
    </row>
    <row r="32" spans="2:21" x14ac:dyDescent="0.35">
      <c r="B32" s="123" t="str">
        <f>IFERROR(VLOOKUP(Government_revenues_table[[#This Row],[Классификация СГФ:]],[1]!Table6_GFS_codes_classification[#Data],COLUMNS($F:F)+3,FALSE),"Do not enter data")</f>
        <v>Do not enter data</v>
      </c>
      <c r="C32" s="123" t="str">
        <f>IFERROR(VLOOKUP(Government_revenues_table[[#This Row],[Классификация СГФ:]],[1]!Table6_GFS_codes_classification[#Data],COLUMNS($F:G)+3,FALSE),"Do not enter data")</f>
        <v>Do not enter data</v>
      </c>
      <c r="D32" s="123" t="str">
        <f>IFERROR(VLOOKUP(Government_revenues_table[[#This Row],[Классификация СГФ:]],[1]!Table6_GFS_codes_classification[#Data],COLUMNS($F:H)+3,FALSE),"Do not enter data")</f>
        <v>Do not enter data</v>
      </c>
      <c r="E32" s="123" t="str">
        <f>IFERROR(VLOOKUP(Government_revenues_table[[#This Row],[Классификация СГФ:]],[1]!Table6_GFS_codes_classification[#Data],COLUMNS($F:I)+3,FALSE),"Do not enter data")</f>
        <v>Do not enter data</v>
      </c>
      <c r="F32" s="497" t="s">
        <v>316</v>
      </c>
      <c r="G32" s="359" t="s">
        <v>3555</v>
      </c>
      <c r="H32" s="497" t="s">
        <v>3562</v>
      </c>
      <c r="I32" s="497" t="s">
        <v>3546</v>
      </c>
      <c r="J32" s="498">
        <v>756.47245228235863</v>
      </c>
      <c r="K32" s="497" t="s">
        <v>3553</v>
      </c>
    </row>
    <row r="33" spans="2:20" x14ac:dyDescent="0.35">
      <c r="B33" s="123" t="str">
        <f>IFERROR(VLOOKUP(Government_revenues_table[[#This Row],[Классификация СГФ:]],[1]!Table6_GFS_codes_classification[#Data],COLUMNS($F:F)+3,FALSE),"Do not enter data")</f>
        <v>Do not enter data</v>
      </c>
      <c r="C33" s="123" t="str">
        <f>IFERROR(VLOOKUP(Government_revenues_table[[#This Row],[Классификация СГФ:]],[1]!Table6_GFS_codes_classification[#Data],COLUMNS($F:G)+3,FALSE),"Do not enter data")</f>
        <v>Do not enter data</v>
      </c>
      <c r="D33" s="123" t="str">
        <f>IFERROR(VLOOKUP(Government_revenues_table[[#This Row],[Классификация СГФ:]],[1]!Table6_GFS_codes_classification[#Data],COLUMNS($F:H)+3,FALSE),"Do not enter data")</f>
        <v>Do not enter data</v>
      </c>
      <c r="E33" s="123" t="str">
        <f>IFERROR(VLOOKUP(Government_revenues_table[[#This Row],[Классификация СГФ:]],[1]!Table6_GFS_codes_classification[#Data],COLUMNS($F:I)+3,FALSE),"Do not enter data")</f>
        <v>Do not enter data</v>
      </c>
      <c r="F33" s="497" t="s">
        <v>316</v>
      </c>
      <c r="G33" s="359" t="s">
        <v>3552</v>
      </c>
      <c r="H33" s="497" t="s">
        <v>3562</v>
      </c>
      <c r="I33" s="497" t="s">
        <v>258</v>
      </c>
      <c r="J33" s="498">
        <v>642.12839690035116</v>
      </c>
      <c r="K33" s="497" t="s">
        <v>3553</v>
      </c>
    </row>
    <row r="34" spans="2:20" x14ac:dyDescent="0.35">
      <c r="B34" s="128" t="str">
        <f>IFERROR(VLOOKUP(Government_revenues_table[[#This Row],[Классификация СГФ:]],[1]!Table6_GFS_codes_classification[#Data],COLUMNS($F:F)+3,FALSE),"Do not enter data")</f>
        <v>Do not enter data</v>
      </c>
      <c r="C34" s="128" t="str">
        <f>IFERROR(VLOOKUP(Government_revenues_table[[#This Row],[Классификация СГФ:]],[1]!Table6_GFS_codes_classification[#Data],COLUMNS($F:G)+3,FALSE),"Do not enter data")</f>
        <v>Do not enter data</v>
      </c>
      <c r="D34" s="128" t="str">
        <f>IFERROR(VLOOKUP(Government_revenues_table[[#This Row],[Классификация СГФ:]],[1]!Table6_GFS_codes_classification[#Data],COLUMNS($F:H)+3,FALSE),"Do not enter data")</f>
        <v>Do not enter data</v>
      </c>
      <c r="E34" s="128" t="str">
        <f>IFERROR(VLOOKUP(Government_revenues_table[[#This Row],[Классификация СГФ:]],[1]!Table6_GFS_codes_classification[#Data],COLUMNS($F:I)+3,FALSE),"Do not enter data")</f>
        <v>Do not enter data</v>
      </c>
      <c r="F34" s="497" t="s">
        <v>3557</v>
      </c>
      <c r="G34" s="359" t="s">
        <v>3552</v>
      </c>
      <c r="H34" s="497" t="s">
        <v>3563</v>
      </c>
      <c r="I34" s="497" t="s">
        <v>3564</v>
      </c>
      <c r="J34" s="498">
        <v>187.32268909068895</v>
      </c>
      <c r="K34" s="497" t="s">
        <v>3553</v>
      </c>
      <c r="R34" s="129"/>
    </row>
    <row r="35" spans="2:20" x14ac:dyDescent="0.35">
      <c r="B35" s="123" t="str">
        <f>IFERROR(VLOOKUP(Government_revenues_table[[#This Row],[Классификация СГФ:]],[1]!Table6_GFS_codes_classification[#Data],COLUMNS($F:F)+3,FALSE),"Do not enter data")</f>
        <v>Do not enter data</v>
      </c>
      <c r="C35" s="123" t="str">
        <f>IFERROR(VLOOKUP(Government_revenues_table[[#This Row],[Классификация СГФ:]],[1]!Table6_GFS_codes_classification[#Data],COLUMNS($F:G)+3,FALSE),"Do not enter data")</f>
        <v>Do not enter data</v>
      </c>
      <c r="D35" s="123" t="str">
        <f>IFERROR(VLOOKUP(Government_revenues_table[[#This Row],[Классификация СГФ:]],[1]!Table6_GFS_codes_classification[#Data],COLUMNS($F:H)+3,FALSE),"Do not enter data")</f>
        <v>Do not enter data</v>
      </c>
      <c r="E35" s="123" t="str">
        <f>IFERROR(VLOOKUP(Government_revenues_table[[#This Row],[Классификация СГФ:]],[1]!Table6_GFS_codes_classification[#Data],COLUMNS($F:I)+3,FALSE),"Do not enter data")</f>
        <v>Do not enter data</v>
      </c>
      <c r="J35" s="127"/>
    </row>
    <row r="36" spans="2:20" x14ac:dyDescent="0.35">
      <c r="B36" s="123" t="str">
        <f>IFERROR(VLOOKUP(Government_revenues_table[[#This Row],[Классификация СГФ:]],[1]!Table6_GFS_codes_classification[#Data],COLUMNS($F:F)+3,FALSE),"Do not enter data")</f>
        <v>Do not enter data</v>
      </c>
      <c r="C36" s="123" t="str">
        <f>IFERROR(VLOOKUP(Government_revenues_table[[#This Row],[Классификация СГФ:]],[1]!Table6_GFS_codes_classification[#Data],COLUMNS($F:G)+3,FALSE),"Do not enter data")</f>
        <v>Do not enter data</v>
      </c>
      <c r="D36" s="123" t="str">
        <f>IFERROR(VLOOKUP(Government_revenues_table[[#This Row],[Классификация СГФ:]],[1]!Table6_GFS_codes_classification[#Data],COLUMNS($F:H)+3,FALSE),"Do not enter data")</f>
        <v>Do not enter data</v>
      </c>
      <c r="E36" s="123" t="str">
        <f>IFERROR(VLOOKUP(Government_revenues_table[[#This Row],[Классификация СГФ:]],[1]!Table6_GFS_codes_classification[#Data],COLUMNS($F:I)+3,FALSE),"Do not enter data")</f>
        <v>Do not enter data</v>
      </c>
      <c r="J36" s="127"/>
    </row>
    <row r="37" spans="2:20" x14ac:dyDescent="0.35">
      <c r="B37" s="123" t="str">
        <f>IFERROR(VLOOKUP(Government_revenues_table[[#This Row],[Классификация СГФ:]],[1]!Table6_GFS_codes_classification[#Data],COLUMNS($F:F)+3,FALSE),"Do not enter data")</f>
        <v>Do not enter data</v>
      </c>
      <c r="C37" s="123" t="str">
        <f>IFERROR(VLOOKUP(Government_revenues_table[[#This Row],[Классификация СГФ:]],[1]!Table6_GFS_codes_classification[#Data],COLUMNS($F:G)+3,FALSE),"Do not enter data")</f>
        <v>Do not enter data</v>
      </c>
      <c r="D37" s="123" t="str">
        <f>IFERROR(VLOOKUP(Government_revenues_table[[#This Row],[Классификация СГФ:]],[1]!Table6_GFS_codes_classification[#Data],COLUMNS($F:H)+3,FALSE),"Do not enter data")</f>
        <v>Do not enter data</v>
      </c>
      <c r="E37" s="123" t="str">
        <f>IFERROR(VLOOKUP(Government_revenues_table[[#This Row],[Классификация СГФ:]],[1]!Table6_GFS_codes_classification[#Data],COLUMNS($F:I)+3,FALSE),"Do not enter data")</f>
        <v>Do not enter data</v>
      </c>
      <c r="J37" s="127"/>
    </row>
    <row r="38" spans="2:20" x14ac:dyDescent="0.35">
      <c r="B38" s="123" t="str">
        <f>IFERROR(VLOOKUP(Government_revenues_table[[#This Row],[Классификация СГФ:]],[1]!Table6_GFS_codes_classification[#Data],COLUMNS($F:F)+3,FALSE),"Do not enter data")</f>
        <v>Do not enter data</v>
      </c>
      <c r="C38" s="123" t="str">
        <f>IFERROR(VLOOKUP(Government_revenues_table[[#This Row],[Классификация СГФ:]],[1]!Table6_GFS_codes_classification[#Data],COLUMNS($F:G)+3,FALSE),"Do not enter data")</f>
        <v>Do not enter data</v>
      </c>
      <c r="D38" s="123" t="str">
        <f>IFERROR(VLOOKUP(Government_revenues_table[[#This Row],[Классификация СГФ:]],[1]!Table6_GFS_codes_classification[#Data],COLUMNS($F:H)+3,FALSE),"Do not enter data")</f>
        <v>Do not enter data</v>
      </c>
      <c r="E38" s="123" t="str">
        <f>IFERROR(VLOOKUP(Government_revenues_table[[#This Row],[Классификация СГФ:]],[1]!Table6_GFS_codes_classification[#Data],COLUMNS($F:I)+3,FALSE),"Do not enter data")</f>
        <v>Do not enter data</v>
      </c>
      <c r="J38" s="127"/>
      <c r="T38" s="129"/>
    </row>
    <row r="39" spans="2:20" x14ac:dyDescent="0.35">
      <c r="B39" s="123" t="str">
        <f>IFERROR(VLOOKUP(Government_revenues_table[[#This Row],[Классификация СГФ:]],[1]!Table6_GFS_codes_classification[#Data],COLUMNS($F:F)+3,FALSE),"Do not enter data")</f>
        <v>Do not enter data</v>
      </c>
      <c r="C39" s="123" t="str">
        <f>IFERROR(VLOOKUP(Government_revenues_table[[#This Row],[Классификация СГФ:]],[1]!Table6_GFS_codes_classification[#Data],COLUMNS($F:G)+3,FALSE),"Do not enter data")</f>
        <v>Do not enter data</v>
      </c>
      <c r="D39" s="123" t="str">
        <f>IFERROR(VLOOKUP(Government_revenues_table[[#This Row],[Классификация СГФ:]],[1]!Table6_GFS_codes_classification[#Data],COLUMNS($F:H)+3,FALSE),"Do not enter data")</f>
        <v>Do not enter data</v>
      </c>
      <c r="E39" s="123" t="str">
        <f>IFERROR(VLOOKUP(Government_revenues_table[[#This Row],[Классификация СГФ:]],[1]!Table6_GFS_codes_classification[#Data],COLUMNS($F:I)+3,FALSE),"Do not enter data")</f>
        <v>Do not enter data</v>
      </c>
      <c r="J39" s="127"/>
    </row>
    <row r="40" spans="2:20" x14ac:dyDescent="0.35">
      <c r="B40" s="123" t="str">
        <f>IFERROR(VLOOKUP(Government_revenues_table[[#This Row],[Классификация СГФ:]],[1]!Table6_GFS_codes_classification[#Data],COLUMNS($F:F)+3,FALSE),"Do not enter data")</f>
        <v>Do not enter data</v>
      </c>
      <c r="C40" s="123" t="str">
        <f>IFERROR(VLOOKUP(Government_revenues_table[[#This Row],[Классификация СГФ:]],[1]!Table6_GFS_codes_classification[#Data],COLUMNS($F:G)+3,FALSE),"Do not enter data")</f>
        <v>Do not enter data</v>
      </c>
      <c r="D40" s="123" t="str">
        <f>IFERROR(VLOOKUP(Government_revenues_table[[#This Row],[Классификация СГФ:]],[1]!Table6_GFS_codes_classification[#Data],COLUMNS($F:H)+3,FALSE),"Do not enter data")</f>
        <v>Do not enter data</v>
      </c>
      <c r="E40" s="123" t="str">
        <f>IFERROR(VLOOKUP(Government_revenues_table[[#This Row],[Классификация СГФ:]],[1]!Table6_GFS_codes_classification[#Data],COLUMNS($F:I)+3,FALSE),"Do not enter data")</f>
        <v>Do not enter data</v>
      </c>
      <c r="J40" s="127"/>
    </row>
    <row r="41" spans="2:20" x14ac:dyDescent="0.35">
      <c r="B41" s="123" t="str">
        <f>IFERROR(VLOOKUP(Government_revenues_table[[#This Row],[Классификация СГФ:]],[1]!Table6_GFS_codes_classification[#Data],COLUMNS($F:F)+3,FALSE),"Do not enter data")</f>
        <v>Do not enter data</v>
      </c>
      <c r="C41" s="123" t="str">
        <f>IFERROR(VLOOKUP(Government_revenues_table[[#This Row],[Классификация СГФ:]],[1]!Table6_GFS_codes_classification[#Data],COLUMNS($F:G)+3,FALSE),"Do not enter data")</f>
        <v>Do not enter data</v>
      </c>
      <c r="D41" s="123" t="str">
        <f>IFERROR(VLOOKUP(Government_revenues_table[[#This Row],[Классификация СГФ:]],[1]!Table6_GFS_codes_classification[#Data],COLUMNS($F:H)+3,FALSE),"Do not enter data")</f>
        <v>Do not enter data</v>
      </c>
      <c r="E41" s="123" t="str">
        <f>IFERROR(VLOOKUP(Government_revenues_table[[#This Row],[Классификация СГФ:]],[1]!Table6_GFS_codes_classification[#Data],COLUMNS($F:I)+3,FALSE),"Do not enter data")</f>
        <v>Do not enter data</v>
      </c>
      <c r="J41" s="127"/>
      <c r="R41" s="129"/>
    </row>
    <row r="42" spans="2:20" x14ac:dyDescent="0.35">
      <c r="B42" s="123" t="str">
        <f>IFERROR(VLOOKUP(Government_revenues_table[[#This Row],[Классификация СГФ:]],[1]!Table6_GFS_codes_classification[#Data],COLUMNS($F:F)+3,FALSE),"Do not enter data")</f>
        <v>Do not enter data</v>
      </c>
      <c r="C42" s="123" t="str">
        <f>IFERROR(VLOOKUP(Government_revenues_table[[#This Row],[Классификация СГФ:]],[1]!Table6_GFS_codes_classification[#Data],COLUMNS($F:G)+3,FALSE),"Do not enter data")</f>
        <v>Do not enter data</v>
      </c>
      <c r="D42" s="123" t="str">
        <f>IFERROR(VLOOKUP(Government_revenues_table[[#This Row],[Классификация СГФ:]],[1]!Table6_GFS_codes_classification[#Data],COLUMNS($F:H)+3,FALSE),"Do not enter data")</f>
        <v>Do not enter data</v>
      </c>
      <c r="E42" s="123" t="str">
        <f>IFERROR(VLOOKUP(Government_revenues_table[[#This Row],[Классификация СГФ:]],[1]!Table6_GFS_codes_classification[#Data],COLUMNS($F:I)+3,FALSE),"Do not enter data")</f>
        <v>Do not enter data</v>
      </c>
      <c r="J42" s="127"/>
      <c r="R42" s="129"/>
      <c r="T42" s="129"/>
    </row>
    <row r="43" spans="2:20" x14ac:dyDescent="0.35">
      <c r="B43" s="128" t="str">
        <f>IFERROR(VLOOKUP(Government_revenues_table[[#This Row],[Классификация СГФ:]],[1]!Table6_GFS_codes_classification[#Data],COLUMNS($F:F)+3,FALSE),"Do not enter data")</f>
        <v>Do not enter data</v>
      </c>
      <c r="C43" s="128" t="str">
        <f>IFERROR(VLOOKUP(Government_revenues_table[[#This Row],[Классификация СГФ:]],[1]!Table6_GFS_codes_classification[#Data],COLUMNS($F:G)+3,FALSE),"Do not enter data")</f>
        <v>Do not enter data</v>
      </c>
      <c r="D43" s="128" t="str">
        <f>IFERROR(VLOOKUP(Government_revenues_table[[#This Row],[Классификация СГФ:]],[1]!Table6_GFS_codes_classification[#Data],COLUMNS($F:H)+3,FALSE),"Do not enter data")</f>
        <v>Do not enter data</v>
      </c>
      <c r="E43" s="128" t="str">
        <f>IFERROR(VLOOKUP(Government_revenues_table[[#This Row],[Классификация СГФ:]],[1]!Table6_GFS_codes_classification[#Data],COLUMNS($F:I)+3,FALSE),"Do not enter data")</f>
        <v>Do not enter data</v>
      </c>
      <c r="J43" s="127"/>
      <c r="R43" s="129"/>
    </row>
    <row r="44" spans="2:20" x14ac:dyDescent="0.35">
      <c r="B44" s="123" t="str">
        <f>IFERROR(VLOOKUP(Government_revenues_table[[#This Row],[Классификация СГФ:]],[1]!Table6_GFS_codes_classification[#Data],COLUMNS($F:F)+3,FALSE),"Do not enter data")</f>
        <v>Do not enter data</v>
      </c>
      <c r="C44" s="123" t="str">
        <f>IFERROR(VLOOKUP(Government_revenues_table[[#This Row],[Классификация СГФ:]],[1]!Table6_GFS_codes_classification[#Data],COLUMNS($F:G)+3,FALSE),"Do not enter data")</f>
        <v>Do not enter data</v>
      </c>
      <c r="D44" s="123" t="str">
        <f>IFERROR(VLOOKUP(Government_revenues_table[[#This Row],[Классификация СГФ:]],[1]!Table6_GFS_codes_classification[#Data],COLUMNS($F:H)+3,FALSE),"Do not enter data")</f>
        <v>Do not enter data</v>
      </c>
      <c r="E44" s="123" t="str">
        <f>IFERROR(VLOOKUP(Government_revenues_table[[#This Row],[Классификация СГФ:]],[1]!Table6_GFS_codes_classification[#Data],COLUMNS($F:I)+3,FALSE),"Do not enter data")</f>
        <v>Do not enter data</v>
      </c>
      <c r="J44" s="127"/>
    </row>
    <row r="45" spans="2:20" x14ac:dyDescent="0.35">
      <c r="B45" s="123" t="str">
        <f>IFERROR(VLOOKUP(Government_revenues_table[[#This Row],[Классификация СГФ:]],[1]!Table6_GFS_codes_classification[#Data],COLUMNS($F:F)+3,FALSE),"Do not enter data")</f>
        <v>Do not enter data</v>
      </c>
      <c r="C45" s="123" t="str">
        <f>IFERROR(VLOOKUP(Government_revenues_table[[#This Row],[Классификация СГФ:]],[1]!Table6_GFS_codes_classification[#Data],COLUMNS($F:G)+3,FALSE),"Do not enter data")</f>
        <v>Do not enter data</v>
      </c>
      <c r="D45" s="123" t="str">
        <f>IFERROR(VLOOKUP(Government_revenues_table[[#This Row],[Классификация СГФ:]],[1]!Table6_GFS_codes_classification[#Data],COLUMNS($F:H)+3,FALSE),"Do not enter data")</f>
        <v>Do not enter data</v>
      </c>
      <c r="E45" s="123" t="str">
        <f>IFERROR(VLOOKUP(Government_revenues_table[[#This Row],[Классификация СГФ:]],[1]!Table6_GFS_codes_classification[#Data],COLUMNS($F:I)+3,FALSE),"Do not enter data")</f>
        <v>Do not enter data</v>
      </c>
      <c r="J45" s="127"/>
    </row>
    <row r="46" spans="2:20" x14ac:dyDescent="0.35">
      <c r="B46" s="123" t="str">
        <f>IFERROR(VLOOKUP(Government_revenues_table[[#This Row],[Классификация СГФ:]],[1]!Table6_GFS_codes_classification[#Data],COLUMNS($F:F)+3,FALSE),"Do not enter data")</f>
        <v>Do not enter data</v>
      </c>
      <c r="C46" s="123" t="str">
        <f>IFERROR(VLOOKUP(Government_revenues_table[[#This Row],[Классификация СГФ:]],[1]!Table6_GFS_codes_classification[#Data],COLUMNS($F:G)+3,FALSE),"Do not enter data")</f>
        <v>Do not enter data</v>
      </c>
      <c r="D46" s="123" t="str">
        <f>IFERROR(VLOOKUP(Government_revenues_table[[#This Row],[Классификация СГФ:]],[1]!Table6_GFS_codes_classification[#Data],COLUMNS($F:H)+3,FALSE),"Do not enter data")</f>
        <v>Do not enter data</v>
      </c>
      <c r="E46" s="123" t="str">
        <f>IFERROR(VLOOKUP(Government_revenues_table[[#This Row],[Классификация СГФ:]],[1]!Table6_GFS_codes_classification[#Data],COLUMNS($F:I)+3,FALSE),"Do not enter data")</f>
        <v>Do not enter data</v>
      </c>
      <c r="J46" s="127"/>
      <c r="T46" s="129"/>
    </row>
    <row r="47" spans="2:20" x14ac:dyDescent="0.35">
      <c r="B47" s="290"/>
      <c r="C47" s="290"/>
      <c r="D47" s="290"/>
      <c r="E47" s="290"/>
      <c r="F47" s="291" t="s">
        <v>262</v>
      </c>
      <c r="G47" s="291"/>
      <c r="H47" s="291"/>
      <c r="I47" s="291"/>
      <c r="J47" s="292"/>
      <c r="K47" s="291"/>
      <c r="T47" s="129"/>
    </row>
    <row r="48" spans="2:20" ht="15.6" thickBot="1" x14ac:dyDescent="0.4"/>
    <row r="49" spans="6:20" ht="16.8" thickBot="1" x14ac:dyDescent="0.4">
      <c r="I49" s="131" t="s">
        <v>325</v>
      </c>
      <c r="J49" s="132">
        <f>SUMIF(Government_revenues_table[Валюта],"USD",Government_revenues_table[Сумма доходов])+(IFERROR(SUMIF(Government_revenues_table[Валюта],"&lt;&gt;USD",Government_revenues_table[Сумма доходов])/'[1]Part 1 - About'!$E$45,0))</f>
        <v>5373.5185292892611</v>
      </c>
      <c r="T49" s="129"/>
    </row>
    <row r="50" spans="6:20" ht="21" customHeight="1" thickBot="1" x14ac:dyDescent="0.4">
      <c r="I50" s="133"/>
    </row>
    <row r="51" spans="6:20" ht="16.8" thickBot="1" x14ac:dyDescent="0.4">
      <c r="I51" s="131" t="str">
        <f>"Итого в "&amp;'[1]Part 1 - About'!E44</f>
        <v>Итого в XXX</v>
      </c>
      <c r="J51" s="132">
        <f>IF('[1]Part 1 - About'!$E$44="USD",0,SUMIF(Government_revenues_table[Валюта],'[1]Part 1 - About'!$E$44,Government_revenues_table[Сумма доходов]))+(IFERROR(SUMIF(Government_revenues_table[Валюта],"USD",Government_revenues_table[Сумма доходов])*'[1]Part 1 - About'!$E$45,0))</f>
        <v>0</v>
      </c>
    </row>
    <row r="55" spans="6:20" ht="24" x14ac:dyDescent="0.35">
      <c r="F55" s="282" t="s">
        <v>326</v>
      </c>
      <c r="G55" s="282"/>
      <c r="H55" s="134"/>
      <c r="I55" s="134"/>
      <c r="J55" s="134"/>
      <c r="K55" s="134"/>
    </row>
    <row r="56" spans="6:20" x14ac:dyDescent="0.35">
      <c r="F56" s="286" t="s">
        <v>327</v>
      </c>
      <c r="G56" s="281"/>
      <c r="H56" s="281"/>
      <c r="I56" s="281"/>
      <c r="J56" s="135"/>
      <c r="K56" s="281"/>
    </row>
    <row r="57" spans="6:20" x14ac:dyDescent="0.35">
      <c r="F57" s="286"/>
      <c r="G57" s="281"/>
      <c r="H57" s="281"/>
      <c r="I57" s="281"/>
      <c r="J57" s="135"/>
      <c r="K57" s="281"/>
    </row>
    <row r="58" spans="6:20" x14ac:dyDescent="0.35">
      <c r="F58" s="286"/>
      <c r="G58" s="281"/>
      <c r="H58" s="281"/>
      <c r="I58" s="281"/>
      <c r="J58" s="135"/>
      <c r="K58" s="281"/>
    </row>
    <row r="59" spans="6:20" x14ac:dyDescent="0.35">
      <c r="F59" s="286" t="s">
        <v>328</v>
      </c>
      <c r="G59" s="429" t="s">
        <v>329</v>
      </c>
      <c r="H59" s="430"/>
      <c r="I59" s="430"/>
      <c r="J59" s="430"/>
      <c r="K59" s="430"/>
    </row>
    <row r="60" spans="6:20" x14ac:dyDescent="0.35">
      <c r="F60" s="286" t="s">
        <v>330</v>
      </c>
      <c r="G60" s="281" t="s">
        <v>331</v>
      </c>
      <c r="H60" s="281"/>
      <c r="I60" s="281"/>
      <c r="J60" s="135"/>
      <c r="K60" s="281"/>
    </row>
    <row r="61" spans="6:20" x14ac:dyDescent="0.35">
      <c r="F61" s="286"/>
      <c r="G61" s="136" t="s">
        <v>270</v>
      </c>
      <c r="H61" s="136" t="s">
        <v>307</v>
      </c>
      <c r="I61" s="136" t="s">
        <v>308</v>
      </c>
      <c r="J61" s="137" t="s">
        <v>309</v>
      </c>
      <c r="K61" s="136" t="s">
        <v>286</v>
      </c>
    </row>
    <row r="62" spans="6:20" x14ac:dyDescent="0.35">
      <c r="F62" s="286"/>
      <c r="G62" s="138" t="s">
        <v>73</v>
      </c>
      <c r="H62" s="138" t="s">
        <v>332</v>
      </c>
      <c r="I62" s="138" t="s">
        <v>258</v>
      </c>
      <c r="J62" s="139"/>
      <c r="K62" s="140" t="s">
        <v>209</v>
      </c>
    </row>
    <row r="63" spans="6:20" x14ac:dyDescent="0.35">
      <c r="F63" s="286"/>
      <c r="G63" s="281" t="s">
        <v>277</v>
      </c>
      <c r="H63" s="281" t="s">
        <v>333</v>
      </c>
      <c r="I63" s="281" t="s">
        <v>258</v>
      </c>
      <c r="J63" s="135"/>
      <c r="K63" s="281" t="s">
        <v>209</v>
      </c>
    </row>
    <row r="64" spans="6:20" ht="15.6" thickBot="1" x14ac:dyDescent="0.4">
      <c r="F64" s="286"/>
      <c r="G64" s="141" t="s">
        <v>334</v>
      </c>
      <c r="H64" s="141"/>
      <c r="I64" s="141"/>
      <c r="J64" s="142"/>
      <c r="K64" s="141" t="s">
        <v>209</v>
      </c>
    </row>
    <row r="65" spans="6:14" ht="15.6" thickTop="1" x14ac:dyDescent="0.35">
      <c r="F65" s="286" t="s">
        <v>335</v>
      </c>
      <c r="G65" s="281" t="s">
        <v>336</v>
      </c>
      <c r="H65" s="281"/>
      <c r="I65" s="281"/>
      <c r="J65" s="135"/>
      <c r="K65" s="281"/>
    </row>
    <row r="66" spans="6:14" x14ac:dyDescent="0.35">
      <c r="F66" s="286" t="s">
        <v>337</v>
      </c>
      <c r="G66" s="281" t="s">
        <v>336</v>
      </c>
      <c r="H66" s="281"/>
      <c r="I66" s="281"/>
      <c r="J66" s="135"/>
      <c r="K66" s="281"/>
    </row>
    <row r="67" spans="6:14" x14ac:dyDescent="0.35">
      <c r="F67" s="286" t="s">
        <v>338</v>
      </c>
      <c r="G67" s="281" t="s">
        <v>336</v>
      </c>
      <c r="H67" s="281"/>
      <c r="I67" s="281"/>
      <c r="J67" s="135"/>
      <c r="K67" s="281"/>
    </row>
    <row r="68" spans="6:14" x14ac:dyDescent="0.35">
      <c r="F68" s="286"/>
      <c r="G68" s="281"/>
      <c r="H68" s="281"/>
      <c r="I68" s="281"/>
      <c r="J68" s="135"/>
      <c r="K68" s="281"/>
    </row>
    <row r="69" spans="6:14" x14ac:dyDescent="0.35">
      <c r="F69" s="286"/>
      <c r="G69" s="281"/>
      <c r="H69" s="281"/>
      <c r="I69" s="281"/>
      <c r="J69" s="135"/>
      <c r="K69" s="281"/>
    </row>
    <row r="70" spans="6:14" ht="18.75" customHeight="1" x14ac:dyDescent="0.35">
      <c r="F70" s="286"/>
      <c r="G70" s="281"/>
      <c r="H70" s="281"/>
      <c r="I70" s="281"/>
      <c r="J70" s="135"/>
      <c r="K70" s="281"/>
    </row>
    <row r="71" spans="6:14" ht="15.75" customHeight="1" x14ac:dyDescent="0.35">
      <c r="F71" s="286"/>
      <c r="G71" s="281"/>
      <c r="H71" s="281"/>
      <c r="I71" s="281"/>
      <c r="J71" s="135"/>
      <c r="K71" s="281"/>
    </row>
    <row r="72" spans="6:14" x14ac:dyDescent="0.35">
      <c r="F72" s="286"/>
      <c r="G72" s="281"/>
      <c r="H72" s="281"/>
      <c r="I72" s="281"/>
      <c r="J72" s="135"/>
      <c r="K72" s="281"/>
    </row>
    <row r="73" spans="6:14" x14ac:dyDescent="0.35">
      <c r="F73" s="286"/>
      <c r="G73" s="281"/>
      <c r="H73" s="281"/>
      <c r="I73" s="281"/>
      <c r="J73" s="135"/>
      <c r="K73" s="281"/>
    </row>
    <row r="74" spans="6:14" x14ac:dyDescent="0.35">
      <c r="F74" s="284"/>
      <c r="G74" s="284"/>
      <c r="H74" s="284"/>
      <c r="I74" s="284"/>
      <c r="J74" s="284"/>
      <c r="K74" s="284"/>
    </row>
    <row r="75" spans="6:14" ht="15.75" customHeight="1" thickBot="1" x14ac:dyDescent="0.4">
      <c r="F75" s="415"/>
      <c r="G75" s="415"/>
      <c r="H75" s="415"/>
      <c r="I75" s="415"/>
      <c r="J75" s="415"/>
      <c r="K75" s="415"/>
      <c r="L75" s="415"/>
      <c r="M75" s="415"/>
      <c r="N75" s="415"/>
    </row>
    <row r="76" spans="6:14" x14ac:dyDescent="0.35">
      <c r="F76" s="416"/>
      <c r="G76" s="416"/>
      <c r="H76" s="416"/>
      <c r="I76" s="416"/>
      <c r="J76" s="416"/>
      <c r="K76" s="416"/>
      <c r="L76" s="416"/>
      <c r="M76" s="416"/>
      <c r="N76" s="416"/>
    </row>
    <row r="77" spans="6:14" ht="15.6" thickBot="1" x14ac:dyDescent="0.4">
      <c r="F77" s="408"/>
      <c r="G77" s="409"/>
      <c r="H77" s="409"/>
      <c r="I77" s="409"/>
      <c r="J77" s="409"/>
      <c r="K77" s="409"/>
      <c r="L77" s="409"/>
      <c r="M77" s="409"/>
      <c r="N77" s="409"/>
    </row>
    <row r="78" spans="6:14" x14ac:dyDescent="0.35">
      <c r="F78" s="410"/>
      <c r="G78" s="411"/>
      <c r="H78" s="411"/>
      <c r="I78" s="411"/>
      <c r="J78" s="411"/>
      <c r="K78" s="411"/>
      <c r="L78" s="411"/>
      <c r="M78" s="411"/>
      <c r="N78" s="411"/>
    </row>
    <row r="79" spans="6:14" ht="15.6" thickBot="1" x14ac:dyDescent="0.4">
      <c r="F79" s="417"/>
      <c r="G79" s="417"/>
      <c r="H79" s="417"/>
      <c r="I79" s="417"/>
      <c r="J79" s="417"/>
      <c r="K79" s="417"/>
      <c r="L79" s="417"/>
      <c r="M79" s="417"/>
      <c r="N79" s="417"/>
    </row>
    <row r="80" spans="6:14" x14ac:dyDescent="0.35">
      <c r="F80" s="364" t="s">
        <v>29</v>
      </c>
      <c r="G80" s="364"/>
      <c r="H80" s="364"/>
      <c r="I80" s="364"/>
      <c r="J80" s="364"/>
      <c r="K80" s="364"/>
      <c r="L80" s="364"/>
      <c r="M80" s="364"/>
      <c r="N80" s="364"/>
    </row>
    <row r="81" spans="6:14" ht="15.75" customHeight="1" x14ac:dyDescent="0.35">
      <c r="F81" s="360" t="s">
        <v>30</v>
      </c>
      <c r="G81" s="360"/>
      <c r="H81" s="360"/>
      <c r="I81" s="360"/>
      <c r="J81" s="360"/>
      <c r="K81" s="360"/>
      <c r="L81" s="360"/>
      <c r="M81" s="360"/>
      <c r="N81" s="360"/>
    </row>
    <row r="82" spans="6:14" x14ac:dyDescent="0.35">
      <c r="F82" s="364" t="s">
        <v>32</v>
      </c>
      <c r="G82" s="364"/>
      <c r="H82" s="364"/>
      <c r="I82" s="364"/>
      <c r="J82" s="364"/>
      <c r="K82" s="364"/>
      <c r="L82" s="364"/>
      <c r="M82" s="364"/>
      <c r="N82" s="364"/>
    </row>
  </sheetData>
  <sheetProtection insertRows="0"/>
  <protectedRanges>
    <protectedRange algorithmName="SHA-512" hashValue="19r0bVvPR7yZA0UiYij7Tv1CBk3noIABvFePbLhCJ4nk3L6A+Fy+RdPPS3STf+a52x4pG2PQK4FAkXK9epnlIA==" saltValue="gQC4yrLvnbJqxYZ0KSEoZA==" spinCount="100000" sqref="K62 K49 I35:K47 F35:G47 F22:G27 I22:K27" name="Government revenues"/>
    <protectedRange algorithmName="SHA-512" hashValue="19r0bVvPR7yZA0UiYij7Tv1CBk3noIABvFePbLhCJ4nk3L6A+Fy+RdPPS3STf+a52x4pG2PQK4FAkXK9epnlIA==" saltValue="gQC4yrLvnbJqxYZ0KSEoZA==" spinCount="100000" sqref="I28:K34 F28:G34" name="Government revenues_2"/>
  </protectedRanges>
  <mergeCells count="27">
    <mergeCell ref="G59:K59"/>
    <mergeCell ref="F13:N13"/>
    <mergeCell ref="F8:N8"/>
    <mergeCell ref="F9:N9"/>
    <mergeCell ref="F10:N10"/>
    <mergeCell ref="F11:N11"/>
    <mergeCell ref="F12:N12"/>
    <mergeCell ref="P30:U30"/>
    <mergeCell ref="F14:N14"/>
    <mergeCell ref="F15:N15"/>
    <mergeCell ref="F16:N16"/>
    <mergeCell ref="F18:K18"/>
    <mergeCell ref="M18:N18"/>
    <mergeCell ref="M19:N19"/>
    <mergeCell ref="F20:K20"/>
    <mergeCell ref="M21:N21"/>
    <mergeCell ref="M22:N25"/>
    <mergeCell ref="M26:N26"/>
    <mergeCell ref="M27:N27"/>
    <mergeCell ref="F81:N81"/>
    <mergeCell ref="F82:N82"/>
    <mergeCell ref="F75:N75"/>
    <mergeCell ref="F76:N76"/>
    <mergeCell ref="F77:N77"/>
    <mergeCell ref="F78:N78"/>
    <mergeCell ref="F79:N79"/>
    <mergeCell ref="F80:N80"/>
  </mergeCells>
  <dataValidations count="4">
    <dataValidation type="decimal" operator="notBetween" allowBlank="1" showInputMessage="1" showErrorMessage="1" errorTitle="Количество" error="Введите только числа" promptTitle="Размер доходов" prompt="Пожалуйста, укажите совокупное значение каждого потока доходов, раскрытого правительством, включая доходы, не подвергшиеся выверке." sqref="J28:J34" xr:uid="{EEC0AD6B-A162-4807-A0FA-039BA3D73634}">
      <formula1>0.1</formula1>
      <formula2>0.2</formula2>
    </dataValidation>
    <dataValidation allowBlank="1" showInputMessage="1" showErrorMessage="1" promptTitle="Название потока доходов" prompt="Укажите название потоков доходов. Укажите доходы, выплачиваемые компаниями. НЕ  включать подоходный налог с физических лиц, PFYE, и другие доходы от физических лиц. Они могут быть включены в раздел &quot;Дополнительная информация&quot;" sqref="H28:H34" xr:uid="{F021592B-D43C-4B7F-8CA4-658B28528F77}"/>
    <dataValidation type="list" allowBlank="1" showInputMessage="1" showErrorMessage="1" sqref="F28:F34" xr:uid="{1356F0B0-F2E0-459E-8638-230134265E61}">
      <formula1>GFS_list</formula1>
    </dataValidation>
    <dataValidation type="list" allowBlank="1" showInputMessage="1" showErrorMessage="1" promptTitle="Получающий государственный орган" prompt="Введите здесь название государственного органа – получателя._x000a__x000a_Воздержитесь от использования сокращений и введите полное название." sqref="I28" xr:uid="{DACDAB52-0D1B-4962-A351-F20ACAE3A450}">
      <formula1>Government_entities_list</formula1>
    </dataValidation>
  </dataValidations>
  <hyperlinks>
    <hyperlink ref="M19" r:id="rId1" location="r5-1" display="EITI Requirement 5.1" xr:uid="{00000000-0004-0000-0D00-000000000000}"/>
    <hyperlink ref="F20" r:id="rId2" location="r4-1" display="EITI Requirement 4.1" xr:uid="{00000000-0004-0000-0D00-000001000000}"/>
    <hyperlink ref="M27:N27" r:id="rId3" display="or, https://www.imf.org/external/np/sta/gfsm/" xr:uid="{00000000-0004-0000-0D00-000004000000}"/>
    <hyperlink ref="M26:N26" r:id="rId4" display="For more guidance, please visit https://eiti.org/summary-data-template" xr:uid="{00000000-0004-0000-0D00-000005000000}"/>
  </hyperlinks>
  <pageMargins left="0.7" right="0.7" top="0.75" bottom="0.75" header="0.3" footer="0.3"/>
  <pageSetup paperSize="9" orientation="portrait" r:id="rId5"/>
  <colBreaks count="1" manualBreakCount="1">
    <brk id="12" max="1048575" man="1"/>
  </colBreaks>
  <drawing r:id="rId6"/>
  <tableParts count="1">
    <tablePart r:id="rId7"/>
  </tableParts>
  <extLst>
    <ext xmlns:x14="http://schemas.microsoft.com/office/spreadsheetml/2009/9/main" uri="{CCE6A557-97BC-4b89-ADB6-D9C93CAAB3DF}">
      <x14:dataValidations xmlns:xm="http://schemas.microsoft.com/office/excel/2006/main" count="3">
        <x14:dataValidation type="list" allowBlank="1" showInputMessage="1" showErrorMessage="1" xr:uid="{214A9AD4-3C32-4C1C-A185-C7EAE87C1A51}">
          <x14:formula1>
            <xm:f>'[KZ 11.07.2023-ru_eiti_summary_data_template_2.0-2020-21.xlsx]Lists'!#REF!</xm:f>
          </x14:formula1>
          <xm:sqref>K28:K34</xm:sqref>
        </x14:dataValidation>
        <x14:dataValidation type="list" allowBlank="1" showInputMessage="1" showErrorMessage="1" promptTitle="Выберите Сектор" prompt="выберите сектор из списка" xr:uid="{CF6DD641-45ED-4224-8809-7F033FFCA305}">
          <x14:formula1>
            <xm:f>'[KZ 11.07.2023-ru_eiti_summary_data_template_2.0-2020-21.xlsx]Lists'!#REF!</xm:f>
          </x14:formula1>
          <xm:sqref>G28:G34</xm:sqref>
        </x14:dataValidation>
        <x14:dataValidation type="list" allowBlank="1" showInputMessage="1" showErrorMessage="1" promptTitle="Получающий государственный орган" prompt="Введите здесь название государственного органа – получателя._x000a__x000a_Воздержитесь от использования сокращений и введите полное название." xr:uid="{0010072B-5C89-4C89-9B6A-739BEA2D7B36}">
          <x14:formula1>
            <xm:f>'[KZ 11.07.2023-ru_eiti_summary_data_template_2.0-2020-21.xlsx]Часть 3 Отчитывающиеся субъект'!#REF!</xm:f>
          </x14:formula1>
          <xm:sqref>I29:I34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B2:O59"/>
  <sheetViews>
    <sheetView showGridLines="0" zoomScale="66" zoomScaleNormal="66" workbookViewId="0">
      <selection activeCell="A11" sqref="A11"/>
    </sheetView>
  </sheetViews>
  <sheetFormatPr defaultColWidth="9.19921875" defaultRowHeight="15" x14ac:dyDescent="0.35"/>
  <cols>
    <col min="1" max="1" width="3.796875" style="133" customWidth="1"/>
    <col min="2" max="2" width="0.19921875" style="133" customWidth="1"/>
    <col min="3" max="3" width="18.69921875" style="133" customWidth="1"/>
    <col min="4" max="4" width="26" style="133" bestFit="1" customWidth="1"/>
    <col min="5" max="5" width="30.5" style="133" bestFit="1" customWidth="1"/>
    <col min="6" max="6" width="31.5" style="133" bestFit="1" customWidth="1"/>
    <col min="7" max="7" width="34.296875" style="133" bestFit="1" customWidth="1"/>
    <col min="8" max="8" width="26.5" style="133" customWidth="1"/>
    <col min="9" max="9" width="27.19921875" style="133" bestFit="1" customWidth="1"/>
    <col min="10" max="10" width="22.69921875" style="133" customWidth="1"/>
    <col min="11" max="11" width="37.296875" style="133" bestFit="1" customWidth="1"/>
    <col min="12" max="12" width="38.5" style="133" bestFit="1" customWidth="1"/>
    <col min="13" max="13" width="26" style="133" bestFit="1" customWidth="1"/>
    <col min="14" max="14" width="16.69921875" style="133" bestFit="1" customWidth="1"/>
    <col min="15" max="15" width="33.5" style="133" customWidth="1"/>
    <col min="16" max="16" width="4" style="133" customWidth="1"/>
    <col min="17" max="17" width="9.19921875" style="133"/>
    <col min="18" max="34" width="15.796875" style="133" customWidth="1"/>
    <col min="35" max="16384" width="9.19921875" style="133"/>
  </cols>
  <sheetData>
    <row r="2" spans="2:15" s="117" customFormat="1" x14ac:dyDescent="0.35">
      <c r="C2" s="366" t="s">
        <v>339</v>
      </c>
      <c r="D2" s="366"/>
      <c r="E2" s="366"/>
      <c r="F2" s="366"/>
      <c r="G2" s="366"/>
      <c r="H2" s="366"/>
      <c r="I2" s="366"/>
      <c r="J2" s="366"/>
      <c r="K2" s="366"/>
      <c r="L2" s="366"/>
      <c r="M2" s="366"/>
      <c r="N2" s="366"/>
      <c r="O2" s="275"/>
    </row>
    <row r="3" spans="2:15" ht="21" customHeight="1" x14ac:dyDescent="0.35">
      <c r="C3" s="435" t="s">
        <v>340</v>
      </c>
      <c r="D3" s="435"/>
      <c r="E3" s="435"/>
      <c r="F3" s="435"/>
      <c r="G3" s="435"/>
      <c r="H3" s="435"/>
      <c r="I3" s="435"/>
      <c r="J3" s="435"/>
      <c r="K3" s="435"/>
      <c r="L3" s="435"/>
      <c r="M3" s="435"/>
      <c r="N3" s="435"/>
      <c r="O3" s="288"/>
    </row>
    <row r="4" spans="2:15" s="117" customFormat="1" ht="15.75" customHeight="1" x14ac:dyDescent="0.35">
      <c r="C4" s="436" t="s">
        <v>341</v>
      </c>
      <c r="D4" s="436"/>
      <c r="E4" s="436"/>
      <c r="F4" s="436"/>
      <c r="G4" s="436"/>
      <c r="H4" s="436"/>
      <c r="I4" s="436"/>
      <c r="J4" s="436"/>
      <c r="K4" s="436"/>
      <c r="L4" s="436"/>
      <c r="M4" s="436"/>
      <c r="N4" s="436"/>
      <c r="O4" s="285"/>
    </row>
    <row r="5" spans="2:15" s="117" customFormat="1" ht="15.75" customHeight="1" x14ac:dyDescent="0.35">
      <c r="C5" s="436" t="s">
        <v>342</v>
      </c>
      <c r="D5" s="436"/>
      <c r="E5" s="436"/>
      <c r="F5" s="436"/>
      <c r="G5" s="436"/>
      <c r="H5" s="436"/>
      <c r="I5" s="436"/>
      <c r="J5" s="436"/>
      <c r="K5" s="436"/>
      <c r="L5" s="436"/>
      <c r="M5" s="436"/>
      <c r="N5" s="436"/>
      <c r="O5" s="285"/>
    </row>
    <row r="6" spans="2:15" s="117" customFormat="1" ht="15.75" customHeight="1" x14ac:dyDescent="0.35">
      <c r="C6" s="436" t="s">
        <v>343</v>
      </c>
      <c r="D6" s="436"/>
      <c r="E6" s="436"/>
      <c r="F6" s="436"/>
      <c r="G6" s="436"/>
      <c r="H6" s="436"/>
      <c r="I6" s="436"/>
      <c r="J6" s="436"/>
      <c r="K6" s="436"/>
      <c r="L6" s="436"/>
      <c r="M6" s="436"/>
      <c r="N6" s="436"/>
      <c r="O6" s="285"/>
    </row>
    <row r="7" spans="2:15" s="117" customFormat="1" ht="15.75" customHeight="1" x14ac:dyDescent="0.35">
      <c r="C7" s="436" t="s">
        <v>344</v>
      </c>
      <c r="D7" s="436"/>
      <c r="E7" s="436"/>
      <c r="F7" s="436"/>
      <c r="G7" s="436"/>
      <c r="H7" s="436"/>
      <c r="I7" s="436"/>
      <c r="J7" s="436"/>
      <c r="K7" s="436"/>
      <c r="L7" s="436"/>
      <c r="M7" s="436"/>
      <c r="N7" s="436"/>
      <c r="O7" s="285"/>
    </row>
    <row r="8" spans="2:15" s="117" customFormat="1" ht="15.75" customHeight="1" x14ac:dyDescent="0.35">
      <c r="C8" s="436" t="s">
        <v>345</v>
      </c>
      <c r="D8" s="436"/>
      <c r="E8" s="436"/>
      <c r="F8" s="436"/>
      <c r="G8" s="436"/>
      <c r="H8" s="436"/>
      <c r="I8" s="436"/>
      <c r="J8" s="436"/>
      <c r="K8" s="436"/>
      <c r="L8" s="436"/>
      <c r="M8" s="436"/>
      <c r="N8" s="436"/>
      <c r="O8" s="285"/>
    </row>
    <row r="9" spans="2:15" s="117" customFormat="1" x14ac:dyDescent="0.35">
      <c r="C9" s="436" t="s">
        <v>247</v>
      </c>
      <c r="D9" s="436"/>
      <c r="E9" s="436"/>
      <c r="F9" s="436"/>
      <c r="G9" s="436"/>
      <c r="H9" s="436"/>
      <c r="I9" s="436"/>
      <c r="J9" s="436"/>
      <c r="K9" s="436"/>
      <c r="L9" s="436"/>
      <c r="M9" s="436"/>
      <c r="N9" s="436"/>
      <c r="O9" s="260"/>
    </row>
    <row r="10" spans="2:15" x14ac:dyDescent="0.35">
      <c r="C10" s="437"/>
      <c r="D10" s="437"/>
      <c r="E10" s="437"/>
      <c r="F10" s="437"/>
      <c r="G10" s="437"/>
      <c r="H10" s="437"/>
      <c r="I10" s="437"/>
      <c r="J10" s="437"/>
      <c r="K10" s="437"/>
      <c r="L10" s="437"/>
      <c r="M10" s="437"/>
      <c r="N10" s="437"/>
    </row>
    <row r="11" spans="2:15" ht="24" x14ac:dyDescent="0.35">
      <c r="C11" s="412" t="s">
        <v>3540</v>
      </c>
      <c r="D11" s="412"/>
      <c r="E11" s="412"/>
      <c r="F11" s="412"/>
      <c r="G11" s="412"/>
      <c r="H11" s="412"/>
      <c r="I11" s="412"/>
      <c r="J11" s="412"/>
      <c r="K11" s="412"/>
      <c r="L11" s="412"/>
      <c r="M11" s="412"/>
      <c r="N11" s="412"/>
      <c r="O11" s="279"/>
    </row>
    <row r="12" spans="2:15" s="117" customFormat="1" ht="14.25" customHeight="1" x14ac:dyDescent="0.35"/>
    <row r="13" spans="2:15" s="117" customFormat="1" ht="15.75" customHeight="1" x14ac:dyDescent="0.35">
      <c r="B13" s="424" t="s">
        <v>346</v>
      </c>
      <c r="C13" s="424"/>
      <c r="D13" s="424"/>
      <c r="E13" s="424"/>
      <c r="F13" s="424"/>
      <c r="G13" s="424"/>
      <c r="H13" s="424"/>
      <c r="I13" s="424"/>
      <c r="J13" s="424"/>
      <c r="K13" s="424"/>
      <c r="L13" s="424"/>
      <c r="M13" s="424"/>
      <c r="N13" s="424"/>
      <c r="O13" s="283"/>
    </row>
    <row r="14" spans="2:15" s="117" customFormat="1" ht="45" x14ac:dyDescent="0.35">
      <c r="B14" s="117" t="s">
        <v>270</v>
      </c>
      <c r="C14" s="117" t="s">
        <v>347</v>
      </c>
      <c r="D14" s="117" t="s">
        <v>308</v>
      </c>
      <c r="E14" s="117" t="s">
        <v>307</v>
      </c>
      <c r="F14" s="117" t="s">
        <v>348</v>
      </c>
      <c r="G14" s="117" t="s">
        <v>349</v>
      </c>
      <c r="H14" s="117" t="s">
        <v>350</v>
      </c>
      <c r="I14" s="117" t="s">
        <v>351</v>
      </c>
      <c r="J14" s="117" t="s">
        <v>309</v>
      </c>
      <c r="K14" s="117" t="s">
        <v>352</v>
      </c>
      <c r="L14" s="117" t="s">
        <v>353</v>
      </c>
      <c r="M14" s="117" t="s">
        <v>354</v>
      </c>
      <c r="N14" s="117" t="s">
        <v>355</v>
      </c>
      <c r="O14" s="246" t="s">
        <v>356</v>
      </c>
    </row>
    <row r="15" spans="2:15" s="117" customFormat="1" x14ac:dyDescent="0.35">
      <c r="B15" s="117" t="e">
        <f>VLOOKUP(C15,[1]!Companies[#Data],3,FALSE)</f>
        <v>#REF!</v>
      </c>
      <c r="J15" s="149"/>
      <c r="M15" s="117" t="s">
        <v>225</v>
      </c>
      <c r="O15" s="117" t="s">
        <v>56</v>
      </c>
    </row>
    <row r="16" spans="2:15" s="117" customFormat="1" x14ac:dyDescent="0.35">
      <c r="B16" s="117" t="e">
        <f>VLOOKUP(C16,[1]!Companies[#Data],3,FALSE)</f>
        <v>#REF!</v>
      </c>
      <c r="J16" s="149"/>
      <c r="M16" s="117" t="s">
        <v>225</v>
      </c>
      <c r="O16" s="117" t="s">
        <v>56</v>
      </c>
    </row>
    <row r="17" spans="2:15" s="117" customFormat="1" x14ac:dyDescent="0.35">
      <c r="B17" s="117" t="e">
        <f>VLOOKUP(C17,[1]!Companies[#Data],3,FALSE)</f>
        <v>#REF!</v>
      </c>
      <c r="J17" s="149"/>
      <c r="M17" s="117" t="s">
        <v>225</v>
      </c>
      <c r="O17" s="117" t="s">
        <v>56</v>
      </c>
    </row>
    <row r="18" spans="2:15" s="117" customFormat="1" x14ac:dyDescent="0.35">
      <c r="B18" s="117" t="e">
        <f>VLOOKUP(C18,[1]!Companies[#Data],3,FALSE)</f>
        <v>#REF!</v>
      </c>
      <c r="J18" s="149"/>
      <c r="M18" s="117" t="s">
        <v>225</v>
      </c>
      <c r="O18" s="117" t="s">
        <v>56</v>
      </c>
    </row>
    <row r="19" spans="2:15" s="117" customFormat="1" x14ac:dyDescent="0.35">
      <c r="B19" s="117" t="e">
        <f>VLOOKUP(C19,[1]!Companies[#Data],3,FALSE)</f>
        <v>#REF!</v>
      </c>
      <c r="J19" s="149"/>
      <c r="M19" s="117" t="s">
        <v>225</v>
      </c>
      <c r="O19" s="117" t="s">
        <v>56</v>
      </c>
    </row>
    <row r="20" spans="2:15" s="117" customFormat="1" x14ac:dyDescent="0.35">
      <c r="B20" s="117" t="e">
        <f>VLOOKUP(C20,[1]!Companies[#Data],3,FALSE)</f>
        <v>#REF!</v>
      </c>
      <c r="J20" s="149"/>
      <c r="M20" s="117" t="s">
        <v>225</v>
      </c>
      <c r="O20" s="117" t="s">
        <v>56</v>
      </c>
    </row>
    <row r="21" spans="2:15" s="117" customFormat="1" x14ac:dyDescent="0.35">
      <c r="B21" s="117" t="e">
        <f>VLOOKUP(C21,[1]!Companies[#Data],3,FALSE)</f>
        <v>#REF!</v>
      </c>
      <c r="J21" s="149"/>
      <c r="M21" s="117" t="s">
        <v>225</v>
      </c>
      <c r="O21" s="117" t="s">
        <v>56</v>
      </c>
    </row>
    <row r="22" spans="2:15" s="117" customFormat="1" x14ac:dyDescent="0.35">
      <c r="B22" s="117" t="e">
        <f>VLOOKUP(C22,[1]!Companies[#Data],3,FALSE)</f>
        <v>#REF!</v>
      </c>
      <c r="J22" s="149"/>
      <c r="M22" s="117" t="s">
        <v>225</v>
      </c>
      <c r="O22" s="117" t="s">
        <v>56</v>
      </c>
    </row>
    <row r="23" spans="2:15" s="117" customFormat="1" x14ac:dyDescent="0.35">
      <c r="B23" s="117" t="e">
        <f>VLOOKUP(C23,[1]!Companies[#Data],3,FALSE)</f>
        <v>#REF!</v>
      </c>
      <c r="J23" s="149"/>
      <c r="M23" s="117" t="s">
        <v>225</v>
      </c>
      <c r="O23" s="117" t="s">
        <v>56</v>
      </c>
    </row>
    <row r="24" spans="2:15" s="117" customFormat="1" x14ac:dyDescent="0.35">
      <c r="B24" s="117" t="e">
        <f>VLOOKUP(C24,[1]!Companies[#Data],3,FALSE)</f>
        <v>#REF!</v>
      </c>
      <c r="J24" s="149"/>
      <c r="M24" s="117" t="s">
        <v>225</v>
      </c>
      <c r="O24" s="117" t="s">
        <v>56</v>
      </c>
    </row>
    <row r="25" spans="2:15" s="117" customFormat="1" x14ac:dyDescent="0.35">
      <c r="B25" s="117" t="e">
        <f>VLOOKUP(C25,[1]!Companies[#Data],3,FALSE)</f>
        <v>#REF!</v>
      </c>
      <c r="J25" s="149"/>
      <c r="M25" s="117" t="s">
        <v>225</v>
      </c>
      <c r="O25" s="117" t="s">
        <v>56</v>
      </c>
    </row>
    <row r="26" spans="2:15" s="117" customFormat="1" x14ac:dyDescent="0.35">
      <c r="B26" s="117" t="e">
        <f>VLOOKUP(C26,[1]!Companies[#Data],3,FALSE)</f>
        <v>#REF!</v>
      </c>
      <c r="J26" s="149"/>
      <c r="M26" s="117" t="s">
        <v>225</v>
      </c>
      <c r="O26" s="117" t="s">
        <v>56</v>
      </c>
    </row>
    <row r="27" spans="2:15" s="117" customFormat="1" x14ac:dyDescent="0.35">
      <c r="B27" s="117" t="e">
        <f>VLOOKUP(C27,[1]!Companies[#Data],3,FALSE)</f>
        <v>#REF!</v>
      </c>
      <c r="J27" s="149"/>
      <c r="M27" s="117" t="s">
        <v>225</v>
      </c>
      <c r="O27" s="117" t="s">
        <v>56</v>
      </c>
    </row>
    <row r="28" spans="2:15" s="117" customFormat="1" x14ac:dyDescent="0.35">
      <c r="B28" s="117" t="e">
        <f>VLOOKUP(C28,[1]!Companies[#Data],3,FALSE)</f>
        <v>#REF!</v>
      </c>
      <c r="J28" s="149"/>
      <c r="M28" s="117" t="s">
        <v>225</v>
      </c>
      <c r="O28" s="117" t="s">
        <v>56</v>
      </c>
    </row>
    <row r="29" spans="2:15" s="117" customFormat="1" x14ac:dyDescent="0.35">
      <c r="B29" s="117" t="e">
        <f>VLOOKUP(C29,[1]!Companies[#Data],3,FALSE)</f>
        <v>#REF!</v>
      </c>
      <c r="J29" s="149"/>
      <c r="M29" s="117" t="s">
        <v>225</v>
      </c>
      <c r="O29" s="117" t="s">
        <v>56</v>
      </c>
    </row>
    <row r="30" spans="2:15" s="117" customFormat="1" x14ac:dyDescent="0.35">
      <c r="B30" s="117" t="e">
        <f>VLOOKUP(C30,[1]!Companies[#Data],3,FALSE)</f>
        <v>#REF!</v>
      </c>
      <c r="J30" s="149"/>
      <c r="M30" s="117" t="s">
        <v>225</v>
      </c>
      <c r="O30" s="117" t="s">
        <v>56</v>
      </c>
    </row>
    <row r="31" spans="2:15" s="117" customFormat="1" x14ac:dyDescent="0.35">
      <c r="B31" s="130" t="e">
        <f>VLOOKUP(C31,[1]!Companies[#Data],3,FALSE)</f>
        <v>#REF!</v>
      </c>
      <c r="C31" s="130" t="s">
        <v>358</v>
      </c>
      <c r="H31" s="130"/>
      <c r="J31" s="149"/>
      <c r="O31" s="117" t="s">
        <v>56</v>
      </c>
    </row>
    <row r="32" spans="2:15" s="117" customFormat="1" ht="15.6" thickBot="1" x14ac:dyDescent="0.4">
      <c r="G32" s="124"/>
    </row>
    <row r="33" spans="3:15" s="117" customFormat="1" ht="15.6" thickBot="1" x14ac:dyDescent="0.4">
      <c r="G33" s="124"/>
      <c r="H33" s="148" t="s">
        <v>325</v>
      </c>
      <c r="I33" s="145"/>
      <c r="J33" s="132">
        <f>SUMIF(Table10[Валюта отчетности],"USD",Table10[Сумма доходов])+(IFERROR(SUMIF(Table10[Валюта отчетности],"&lt;&gt;USD",Table10[Сумма доходов])/'[1]Part 1 - About'!$E$45,0))</f>
        <v>0</v>
      </c>
    </row>
    <row r="34" spans="3:15" s="117" customFormat="1" ht="15.6" thickBot="1" x14ac:dyDescent="0.4">
      <c r="G34" s="124"/>
      <c r="H34" s="147"/>
      <c r="I34" s="147"/>
      <c r="J34" s="146"/>
    </row>
    <row r="35" spans="3:15" s="117" customFormat="1" ht="16.8" thickBot="1" x14ac:dyDescent="0.4">
      <c r="G35" s="124"/>
      <c r="H35" s="131" t="str">
        <f>"Total in "&amp;'[1]Part 1 - About'!$E$44</f>
        <v>Total in XXX</v>
      </c>
      <c r="I35" s="145"/>
      <c r="J35" s="132">
        <f>IF('[1]Part 1 - About'!$E$44="USD",0,SUMIF(Table10[Валюта отчетности],'[1]Part 1 - About'!$E$44,Table10[Сумма доходов]))+(IFERROR(SUMIF(Table10[Валюта отчетности],"USD",Table10[Сумма доходов])*'[1]Part 1 - About'!$E$45,0))</f>
        <v>0</v>
      </c>
    </row>
    <row r="36" spans="3:15" s="117" customFormat="1" x14ac:dyDescent="0.35"/>
    <row r="37" spans="3:15" ht="23.25" customHeight="1" x14ac:dyDescent="0.35">
      <c r="C37" s="438" t="s">
        <v>326</v>
      </c>
      <c r="D37" s="438"/>
      <c r="E37" s="438"/>
      <c r="F37" s="438"/>
      <c r="G37" s="438"/>
      <c r="H37" s="438"/>
      <c r="I37" s="438"/>
      <c r="J37" s="438"/>
      <c r="K37" s="438"/>
      <c r="L37" s="438"/>
      <c r="M37" s="438"/>
      <c r="N37" s="438"/>
      <c r="O37" s="287"/>
    </row>
    <row r="38" spans="3:15" s="117" customFormat="1" x14ac:dyDescent="0.35">
      <c r="C38" s="434" t="s">
        <v>327</v>
      </c>
      <c r="D38" s="434"/>
      <c r="E38" s="434"/>
      <c r="F38" s="434"/>
      <c r="G38" s="434"/>
      <c r="H38" s="434"/>
      <c r="I38" s="434"/>
      <c r="J38" s="434"/>
      <c r="K38" s="434"/>
      <c r="L38" s="434"/>
      <c r="M38" s="434"/>
      <c r="N38" s="434"/>
      <c r="O38" s="286"/>
    </row>
    <row r="39" spans="3:15" s="117" customFormat="1" x14ac:dyDescent="0.35">
      <c r="C39" s="434"/>
      <c r="D39" s="434"/>
      <c r="E39" s="434"/>
      <c r="F39" s="434"/>
      <c r="G39" s="434"/>
      <c r="H39" s="434"/>
      <c r="I39" s="434"/>
      <c r="J39" s="434"/>
      <c r="K39" s="434"/>
      <c r="L39" s="434"/>
      <c r="M39" s="434"/>
      <c r="N39" s="434"/>
      <c r="O39" s="286"/>
    </row>
    <row r="40" spans="3:15" s="117" customFormat="1" x14ac:dyDescent="0.35">
      <c r="C40" s="434" t="s">
        <v>328</v>
      </c>
      <c r="D40" s="434"/>
      <c r="E40" s="434"/>
      <c r="F40" s="434"/>
      <c r="G40" s="434"/>
      <c r="H40" s="434"/>
      <c r="I40" s="434"/>
      <c r="J40" s="434"/>
      <c r="K40" s="434"/>
      <c r="L40" s="434"/>
      <c r="M40" s="434"/>
      <c r="N40" s="434"/>
      <c r="O40" s="286"/>
    </row>
    <row r="41" spans="3:15" s="117" customFormat="1" x14ac:dyDescent="0.35">
      <c r="C41" s="434" t="s">
        <v>330</v>
      </c>
      <c r="D41" s="434"/>
      <c r="E41" s="434"/>
      <c r="F41" s="434"/>
      <c r="G41" s="434"/>
      <c r="H41" s="434"/>
      <c r="I41" s="434"/>
      <c r="J41" s="434"/>
      <c r="K41" s="434"/>
      <c r="L41" s="434"/>
      <c r="M41" s="434"/>
      <c r="N41" s="434"/>
      <c r="O41" s="286"/>
    </row>
    <row r="42" spans="3:15" s="117" customFormat="1" x14ac:dyDescent="0.35">
      <c r="C42" s="434" t="s">
        <v>335</v>
      </c>
      <c r="D42" s="434"/>
      <c r="E42" s="434"/>
      <c r="F42" s="434"/>
      <c r="G42" s="434"/>
      <c r="H42" s="434"/>
      <c r="I42" s="434"/>
      <c r="J42" s="434"/>
      <c r="K42" s="434"/>
      <c r="L42" s="434"/>
      <c r="M42" s="434"/>
      <c r="N42" s="434"/>
      <c r="O42" s="286"/>
    </row>
    <row r="43" spans="3:15" s="117" customFormat="1" x14ac:dyDescent="0.35">
      <c r="C43" s="434" t="s">
        <v>337</v>
      </c>
      <c r="D43" s="434"/>
      <c r="E43" s="434"/>
      <c r="F43" s="434"/>
      <c r="G43" s="434"/>
      <c r="H43" s="434"/>
      <c r="I43" s="434"/>
      <c r="J43" s="434"/>
      <c r="K43" s="434"/>
      <c r="L43" s="434"/>
      <c r="M43" s="434"/>
      <c r="N43" s="434"/>
      <c r="O43" s="286"/>
    </row>
    <row r="44" spans="3:15" s="117" customFormat="1" x14ac:dyDescent="0.35">
      <c r="C44" s="434" t="s">
        <v>338</v>
      </c>
      <c r="D44" s="434"/>
      <c r="E44" s="434"/>
      <c r="F44" s="434"/>
      <c r="G44" s="434"/>
      <c r="H44" s="434"/>
      <c r="I44" s="434"/>
      <c r="J44" s="434"/>
      <c r="K44" s="434"/>
      <c r="L44" s="434"/>
      <c r="M44" s="434"/>
      <c r="N44" s="434"/>
      <c r="O44" s="286"/>
    </row>
    <row r="45" spans="3:15" s="117" customFormat="1" x14ac:dyDescent="0.35">
      <c r="C45" s="434"/>
      <c r="D45" s="434"/>
      <c r="E45" s="434"/>
      <c r="F45" s="434"/>
      <c r="G45" s="434"/>
      <c r="H45" s="434"/>
      <c r="I45" s="434"/>
      <c r="J45" s="434"/>
      <c r="K45" s="434"/>
      <c r="L45" s="434"/>
      <c r="M45" s="434"/>
      <c r="N45" s="434"/>
      <c r="O45" s="286"/>
    </row>
    <row r="46" spans="3:15" s="117" customFormat="1" ht="16.5" customHeight="1" thickBot="1" x14ac:dyDescent="0.4">
      <c r="C46" s="433"/>
      <c r="D46" s="433"/>
      <c r="E46" s="433"/>
      <c r="F46" s="433"/>
      <c r="G46" s="433"/>
      <c r="H46" s="433"/>
      <c r="I46" s="433"/>
      <c r="J46" s="433"/>
      <c r="K46" s="433"/>
      <c r="L46" s="433"/>
      <c r="M46" s="433"/>
      <c r="N46" s="433"/>
      <c r="O46" s="284"/>
    </row>
    <row r="47" spans="3:15" s="117" customFormat="1" x14ac:dyDescent="0.35">
      <c r="C47" s="416"/>
      <c r="D47" s="416"/>
      <c r="E47" s="416"/>
      <c r="F47" s="416"/>
      <c r="G47" s="416"/>
      <c r="H47" s="416"/>
      <c r="I47" s="416"/>
      <c r="J47" s="416"/>
      <c r="K47" s="416"/>
      <c r="L47" s="416"/>
      <c r="M47" s="416"/>
      <c r="N47" s="416"/>
      <c r="O47" s="284"/>
    </row>
    <row r="48" spans="3:15" s="117" customFormat="1" ht="15.6" thickBot="1" x14ac:dyDescent="0.4">
      <c r="C48" s="408"/>
      <c r="D48" s="409"/>
      <c r="E48" s="409"/>
      <c r="F48" s="409"/>
      <c r="G48" s="409"/>
      <c r="H48" s="409"/>
      <c r="I48" s="409"/>
      <c r="J48" s="409"/>
      <c r="K48" s="409"/>
      <c r="L48" s="409"/>
      <c r="M48" s="409"/>
      <c r="N48" s="409"/>
      <c r="O48" s="280"/>
    </row>
    <row r="49" spans="3:15" s="117" customFormat="1" x14ac:dyDescent="0.35">
      <c r="C49" s="410"/>
      <c r="D49" s="411"/>
      <c r="E49" s="411"/>
      <c r="F49" s="411"/>
      <c r="G49" s="411"/>
      <c r="H49" s="411"/>
      <c r="I49" s="411"/>
      <c r="J49" s="411"/>
      <c r="K49" s="411"/>
      <c r="L49" s="411"/>
      <c r="M49" s="411"/>
      <c r="N49" s="411"/>
      <c r="O49" s="280"/>
    </row>
    <row r="50" spans="3:15" s="117" customFormat="1" ht="15.6" thickBot="1" x14ac:dyDescent="0.4">
      <c r="C50" s="417"/>
      <c r="D50" s="417"/>
      <c r="E50" s="417"/>
      <c r="F50" s="417"/>
      <c r="G50" s="417"/>
      <c r="H50" s="417"/>
      <c r="I50" s="417"/>
      <c r="J50" s="417"/>
      <c r="K50" s="417"/>
      <c r="L50" s="417"/>
      <c r="M50" s="417"/>
      <c r="N50" s="417"/>
      <c r="O50" s="284"/>
    </row>
    <row r="51" spans="3:15" s="117" customFormat="1" x14ac:dyDescent="0.35">
      <c r="C51" s="364" t="s">
        <v>29</v>
      </c>
      <c r="D51" s="364"/>
      <c r="E51" s="364"/>
      <c r="F51" s="364"/>
      <c r="G51" s="364"/>
      <c r="H51" s="364"/>
      <c r="I51" s="364"/>
      <c r="J51" s="364"/>
      <c r="K51" s="364"/>
      <c r="L51" s="364"/>
      <c r="M51" s="364"/>
      <c r="N51" s="364"/>
      <c r="O51" s="277"/>
    </row>
    <row r="52" spans="3:15" s="117" customFormat="1" ht="15.75" customHeight="1" x14ac:dyDescent="0.35">
      <c r="C52" s="360" t="s">
        <v>30</v>
      </c>
      <c r="D52" s="360"/>
      <c r="E52" s="360"/>
      <c r="F52" s="360"/>
      <c r="G52" s="360"/>
      <c r="H52" s="360"/>
      <c r="I52" s="360"/>
      <c r="J52" s="360"/>
      <c r="K52" s="360"/>
      <c r="L52" s="360"/>
      <c r="M52" s="360"/>
      <c r="N52" s="360"/>
      <c r="O52" s="273"/>
    </row>
    <row r="53" spans="3:15" s="117" customFormat="1" x14ac:dyDescent="0.35">
      <c r="C53" s="364" t="s">
        <v>32</v>
      </c>
      <c r="D53" s="364"/>
      <c r="E53" s="364"/>
      <c r="F53" s="364"/>
      <c r="G53" s="364"/>
      <c r="H53" s="364"/>
      <c r="I53" s="364"/>
      <c r="J53" s="364"/>
      <c r="K53" s="364"/>
      <c r="L53" s="364"/>
      <c r="M53" s="364"/>
      <c r="N53" s="364"/>
      <c r="O53" s="277"/>
    </row>
    <row r="56" spans="3:15" x14ac:dyDescent="0.35">
      <c r="J56" s="144"/>
    </row>
    <row r="57" spans="3:15" x14ac:dyDescent="0.35">
      <c r="J57" s="144"/>
      <c r="K57" s="143"/>
    </row>
    <row r="59" spans="3:15" x14ac:dyDescent="0.35">
      <c r="K59" s="143"/>
    </row>
  </sheetData>
  <protectedRanges>
    <protectedRange algorithmName="SHA-512" hashValue="19r0bVvPR7yZA0UiYij7Tv1CBk3noIABvFePbLhCJ4nk3L6A+Fy+RdPPS3STf+a52x4pG2PQK4FAkXK9epnlIA==" saltValue="gQC4yrLvnbJqxYZ0KSEoZA==" spinCount="100000" sqref="C32:D35 H15:H31 F32:H34 F35:G35 B15:D31" name="Government revenues_1"/>
    <protectedRange algorithmName="SHA-512" hashValue="19r0bVvPR7yZA0UiYij7Tv1CBk3noIABvFePbLhCJ4nk3L6A+Fy+RdPPS3STf+a52x4pG2PQK4FAkXK9epnlIA==" saltValue="gQC4yrLvnbJqxYZ0KSEoZA==" spinCount="100000" sqref="I15:I30 I33:I35" name="Government revenues_2"/>
  </protectedRanges>
  <mergeCells count="28">
    <mergeCell ref="C7:N7"/>
    <mergeCell ref="C8:N8"/>
    <mergeCell ref="C9:N9"/>
    <mergeCell ref="C44:N44"/>
    <mergeCell ref="C45:N45"/>
    <mergeCell ref="C10:N10"/>
    <mergeCell ref="C11:N11"/>
    <mergeCell ref="C37:N37"/>
    <mergeCell ref="C38:N38"/>
    <mergeCell ref="C39:N39"/>
    <mergeCell ref="C2:N2"/>
    <mergeCell ref="C3:N3"/>
    <mergeCell ref="C4:N4"/>
    <mergeCell ref="C5:N5"/>
    <mergeCell ref="C6:N6"/>
    <mergeCell ref="C53:N53"/>
    <mergeCell ref="B13:N13"/>
    <mergeCell ref="C47:N47"/>
    <mergeCell ref="C48:N48"/>
    <mergeCell ref="C49:N49"/>
    <mergeCell ref="C50:N50"/>
    <mergeCell ref="C51:N51"/>
    <mergeCell ref="C52:N52"/>
    <mergeCell ref="C46:N46"/>
    <mergeCell ref="C40:N40"/>
    <mergeCell ref="C41:N41"/>
    <mergeCell ref="C42:N42"/>
    <mergeCell ref="C43:N43"/>
  </mergeCells>
  <hyperlinks>
    <hyperlink ref="B13" r:id="rId1" location="r4-1" display="EITI Requirement 4.1" xr:uid="{00000000-0004-0000-0E00-000000000000}"/>
  </hyperlinks>
  <pageMargins left="0.7" right="0.7" top="0.75" bottom="0.75" header="0.3" footer="0.3"/>
  <pageSetup paperSize="9" orientation="portrait"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U29"/>
  <sheetViews>
    <sheetView zoomScale="62" zoomScaleNormal="62" workbookViewId="0">
      <selection activeCell="B5" sqref="B5"/>
    </sheetView>
  </sheetViews>
  <sheetFormatPr defaultColWidth="10.69921875" defaultRowHeight="15.6" x14ac:dyDescent="0.3"/>
  <cols>
    <col min="1" max="1" width="18.296875" customWidth="1"/>
    <col min="2" max="2" width="50.5" style="248" customWidth="1"/>
    <col min="3" max="3" width="2.69921875" customWidth="1"/>
    <col min="4" max="4" width="28.796875" customWidth="1"/>
    <col min="5" max="5" width="2.69921875" customWidth="1"/>
    <col min="6" max="6" width="24" customWidth="1"/>
    <col min="7" max="7" width="2.69921875" customWidth="1"/>
    <col min="8" max="8" width="24" customWidth="1"/>
    <col min="9" max="9" width="2.69921875" customWidth="1"/>
    <col min="10" max="10" width="48.19921875" customWidth="1"/>
    <col min="11" max="11" width="2.69921875" customWidth="1"/>
    <col min="12" max="12" width="37.69921875" style="301" customWidth="1"/>
    <col min="13" max="13" width="2.69921875" customWidth="1"/>
    <col min="14" max="14" width="39.69921875" customWidth="1"/>
    <col min="15" max="15" width="3" customWidth="1"/>
    <col min="16" max="16" width="39.69921875" customWidth="1"/>
    <col min="17" max="17" width="3" customWidth="1"/>
    <col min="18" max="18" width="39.69921875" customWidth="1"/>
    <col min="19" max="19" width="3" customWidth="1"/>
    <col min="20" max="20" width="39.69921875" customWidth="1"/>
    <col min="21" max="21" width="3" customWidth="1"/>
  </cols>
  <sheetData>
    <row r="1" spans="1:21" ht="25.8" x14ac:dyDescent="0.5">
      <c r="A1" s="2" t="s">
        <v>359</v>
      </c>
    </row>
    <row r="3" spans="1:21" s="46" customFormat="1" ht="135" x14ac:dyDescent="0.3">
      <c r="A3" s="278" t="s">
        <v>360</v>
      </c>
      <c r="B3" s="65" t="s">
        <v>361</v>
      </c>
      <c r="D3" s="12" t="s">
        <v>100</v>
      </c>
      <c r="F3" s="66"/>
      <c r="H3" s="66"/>
      <c r="J3" s="58"/>
      <c r="L3" s="58"/>
      <c r="N3" s="45"/>
      <c r="P3" s="45"/>
      <c r="R3" s="45"/>
      <c r="T3" s="45"/>
    </row>
    <row r="4" spans="1:21" s="44" customFormat="1" ht="18.600000000000001" x14ac:dyDescent="0.3">
      <c r="A4" s="64"/>
      <c r="B4" s="249"/>
      <c r="D4" s="56"/>
      <c r="F4" s="56"/>
      <c r="H4" s="56"/>
      <c r="J4" s="57"/>
      <c r="L4" s="303"/>
      <c r="N4" s="57"/>
    </row>
    <row r="5" spans="1:21" s="62" customFormat="1" ht="130.19999999999999" x14ac:dyDescent="0.3">
      <c r="A5" s="60"/>
      <c r="B5" s="99" t="s">
        <v>101</v>
      </c>
      <c r="D5" s="99" t="s">
        <v>102</v>
      </c>
      <c r="E5" s="54"/>
      <c r="F5" s="99" t="s">
        <v>103</v>
      </c>
      <c r="G5" s="54"/>
      <c r="H5" s="99" t="s">
        <v>104</v>
      </c>
      <c r="J5" s="55" t="s">
        <v>105</v>
      </c>
      <c r="K5" s="54"/>
      <c r="L5" s="307" t="s">
        <v>106</v>
      </c>
      <c r="M5" s="54"/>
      <c r="N5" s="55" t="s">
        <v>107</v>
      </c>
      <c r="O5" s="54"/>
      <c r="P5" s="55" t="s">
        <v>108</v>
      </c>
      <c r="Q5" s="54"/>
      <c r="R5" s="55" t="s">
        <v>109</v>
      </c>
      <c r="S5" s="54"/>
      <c r="T5" s="55" t="s">
        <v>110</v>
      </c>
      <c r="U5" s="54"/>
    </row>
    <row r="6" spans="1:21" s="44" customFormat="1" ht="18.600000000000001" x14ac:dyDescent="0.3">
      <c r="A6" s="64"/>
      <c r="B6" s="249"/>
      <c r="D6" s="56"/>
      <c r="F6" s="56"/>
      <c r="H6" s="56"/>
      <c r="J6" s="57"/>
      <c r="L6" s="303"/>
      <c r="N6" s="57"/>
      <c r="P6" s="57"/>
      <c r="R6" s="57"/>
      <c r="T6" s="57"/>
    </row>
    <row r="7" spans="1:21" s="46" customFormat="1" ht="156" customHeight="1" x14ac:dyDescent="0.3">
      <c r="A7" s="278" t="s">
        <v>126</v>
      </c>
      <c r="B7" s="65" t="s">
        <v>362</v>
      </c>
      <c r="D7" s="12" t="s">
        <v>635</v>
      </c>
      <c r="F7" s="66"/>
      <c r="H7" s="66" t="s">
        <v>634</v>
      </c>
      <c r="J7" s="345" t="s">
        <v>636</v>
      </c>
      <c r="K7" s="44"/>
      <c r="L7" s="58"/>
      <c r="M7" s="44"/>
      <c r="N7" s="45"/>
      <c r="O7" s="44"/>
      <c r="P7" s="45"/>
      <c r="Q7" s="44"/>
      <c r="R7" s="45"/>
      <c r="T7" s="45"/>
    </row>
    <row r="8" spans="1:21" s="44" customFormat="1" ht="18.600000000000001" x14ac:dyDescent="0.3">
      <c r="A8" s="64"/>
      <c r="B8" s="249"/>
      <c r="D8" s="56"/>
      <c r="F8" s="56"/>
      <c r="H8" s="56"/>
      <c r="J8" s="57"/>
      <c r="L8" s="303"/>
      <c r="N8" s="57"/>
      <c r="P8" s="57"/>
      <c r="R8" s="57"/>
      <c r="T8" s="57"/>
    </row>
    <row r="9" spans="1:21" s="44" customFormat="1" ht="45" x14ac:dyDescent="0.3">
      <c r="A9" s="64"/>
      <c r="B9" s="74" t="s">
        <v>363</v>
      </c>
      <c r="D9" s="12" t="s">
        <v>56</v>
      </c>
      <c r="F9" s="12" t="str">
        <f>IF(D9=[2]Lists!$K$4,"&lt; Input URL to data source &gt;",IF(D9=[2]Lists!$K$5,"&lt; Reference section in EITI Report or URL &gt;",IF(D9=[2]Lists!$K$6,"&lt; Reference evidence of non-applicability &gt;","")))</f>
        <v/>
      </c>
      <c r="H9" s="12" t="str">
        <f>IF(F9=[2]Lists!$K$4,"&lt; Input URL to data source &gt;",IF(F9=[2]Lists!$K$5,"&lt; Reference section in EITI Report or URL &gt;",IF(F9=[2]Lists!$K$6,"&lt; Reference evidence of non-applicability &gt;","")))</f>
        <v/>
      </c>
      <c r="J9" s="379"/>
      <c r="L9" s="58"/>
      <c r="N9" s="45"/>
      <c r="P9" s="45"/>
      <c r="R9" s="45"/>
      <c r="T9" s="45"/>
    </row>
    <row r="10" spans="1:21" s="11" customFormat="1" ht="45" x14ac:dyDescent="0.3">
      <c r="A10" s="17"/>
      <c r="B10" s="74" t="s">
        <v>364</v>
      </c>
      <c r="D10" s="12" t="s">
        <v>114</v>
      </c>
      <c r="F10" s="12" t="str">
        <f>IF(D10=[2]Lists!$K$4,"&lt; Input URL to data source &gt;",IF(D10=[2]Lists!$K$5,"&lt; Reference section in EITI Report or URL &gt;",IF(D10=[2]Lists!$K$6,"&lt; Reference evidence of non-applicability &gt;","")))</f>
        <v/>
      </c>
      <c r="G10" s="44"/>
      <c r="H10" s="12" t="str">
        <f>IF(F10=[2]Lists!$K$4,"&lt; Input URL to data source &gt;",IF(F10=[2]Lists!$K$5,"&lt; Reference section in EITI Report or URL &gt;",IF(F10=[2]Lists!$K$6,"&lt; Reference evidence of non-applicability &gt;","")))</f>
        <v/>
      </c>
      <c r="I10" s="44"/>
      <c r="J10" s="401"/>
      <c r="K10" s="44"/>
      <c r="L10" s="58"/>
      <c r="M10" s="44"/>
      <c r="N10" s="45"/>
      <c r="O10" s="44"/>
      <c r="P10" s="45"/>
      <c r="Q10" s="44"/>
      <c r="R10" s="45"/>
      <c r="S10" s="44"/>
      <c r="T10" s="45"/>
      <c r="U10" s="44"/>
    </row>
    <row r="11" spans="1:21" s="11" customFormat="1" ht="15" x14ac:dyDescent="0.3">
      <c r="A11" s="17"/>
      <c r="B11" s="74" t="s">
        <v>365</v>
      </c>
      <c r="D11" s="33"/>
      <c r="F11" s="33"/>
      <c r="G11" s="46"/>
      <c r="H11" s="33"/>
      <c r="I11" s="46"/>
      <c r="J11" s="401"/>
      <c r="K11" s="46"/>
      <c r="L11" s="58"/>
      <c r="M11" s="46"/>
      <c r="N11" s="45"/>
      <c r="O11" s="46"/>
      <c r="P11" s="45"/>
      <c r="Q11" s="46"/>
      <c r="R11" s="45"/>
      <c r="S11" s="46"/>
      <c r="T11" s="45"/>
      <c r="U11" s="46"/>
    </row>
    <row r="12" spans="1:21" s="11" customFormat="1" ht="18.600000000000001" x14ac:dyDescent="0.3">
      <c r="A12" s="17"/>
      <c r="B12" s="258" t="s">
        <v>207</v>
      </c>
      <c r="D12" s="12" t="s">
        <v>81</v>
      </c>
      <c r="F12" s="12" t="s">
        <v>208</v>
      </c>
      <c r="G12" s="44"/>
      <c r="H12" s="12" t="s">
        <v>208</v>
      </c>
      <c r="I12" s="44"/>
      <c r="J12" s="401"/>
      <c r="K12" s="44"/>
      <c r="L12" s="58"/>
      <c r="M12" s="44"/>
      <c r="N12" s="45"/>
      <c r="O12" s="44"/>
      <c r="P12" s="45"/>
      <c r="Q12" s="44"/>
      <c r="R12" s="45"/>
      <c r="S12" s="44"/>
      <c r="T12" s="45"/>
      <c r="U12" s="44"/>
    </row>
    <row r="13" spans="1:21" s="11" customFormat="1" ht="18" x14ac:dyDescent="0.3">
      <c r="A13" s="17"/>
      <c r="B13" s="258" t="s">
        <v>210</v>
      </c>
      <c r="D13" s="12" t="s">
        <v>81</v>
      </c>
      <c r="F13" s="12" t="s">
        <v>224</v>
      </c>
      <c r="G13" s="46"/>
      <c r="H13" s="12" t="s">
        <v>224</v>
      </c>
      <c r="I13" s="46"/>
      <c r="J13" s="401"/>
      <c r="K13" s="46"/>
      <c r="L13" s="58"/>
      <c r="M13" s="46"/>
      <c r="N13" s="45"/>
      <c r="O13" s="46"/>
      <c r="P13" s="45"/>
      <c r="Q13" s="46"/>
      <c r="R13" s="45"/>
      <c r="S13" s="46"/>
      <c r="T13" s="45"/>
      <c r="U13" s="46"/>
    </row>
    <row r="14" spans="1:21" s="11" customFormat="1" ht="18.600000000000001" x14ac:dyDescent="0.3">
      <c r="A14" s="17"/>
      <c r="B14" s="258" t="s">
        <v>217</v>
      </c>
      <c r="D14" s="12" t="s">
        <v>81</v>
      </c>
      <c r="F14" s="12" t="s">
        <v>215</v>
      </c>
      <c r="G14" s="44"/>
      <c r="H14" s="12" t="s">
        <v>215</v>
      </c>
      <c r="I14" s="44"/>
      <c r="J14" s="401"/>
      <c r="K14" s="44"/>
      <c r="L14" s="58"/>
      <c r="M14" s="44"/>
      <c r="N14" s="45"/>
      <c r="O14" s="44"/>
      <c r="P14" s="45"/>
      <c r="Q14" s="44"/>
      <c r="R14" s="45"/>
      <c r="S14" s="44"/>
      <c r="T14" s="45"/>
      <c r="U14" s="44"/>
    </row>
    <row r="15" spans="1:21" s="11" customFormat="1" x14ac:dyDescent="0.3">
      <c r="A15" s="17"/>
      <c r="B15" s="74" t="s">
        <v>366</v>
      </c>
      <c r="D15" s="33"/>
      <c r="F15" s="33"/>
      <c r="G15" s="48"/>
      <c r="H15" s="33"/>
      <c r="I15" s="48"/>
      <c r="J15" s="401"/>
      <c r="K15" s="48"/>
      <c r="L15" s="58"/>
      <c r="M15" s="48"/>
      <c r="N15" s="45"/>
      <c r="O15" s="48"/>
      <c r="P15" s="45"/>
      <c r="Q15" s="48"/>
      <c r="R15" s="45"/>
      <c r="S15" s="48"/>
      <c r="T15" s="45"/>
      <c r="U15" s="48"/>
    </row>
    <row r="16" spans="1:21" s="11" customFormat="1" ht="17.399999999999999" x14ac:dyDescent="0.3">
      <c r="A16" s="17"/>
      <c r="B16" s="258" t="s">
        <v>207</v>
      </c>
      <c r="D16" s="12" t="s">
        <v>81</v>
      </c>
      <c r="F16" s="12" t="s">
        <v>208</v>
      </c>
      <c r="G16" s="48"/>
      <c r="H16" s="12" t="s">
        <v>208</v>
      </c>
      <c r="I16" s="48"/>
      <c r="J16" s="401"/>
      <c r="K16" s="48"/>
      <c r="L16" s="58"/>
      <c r="M16" s="48"/>
      <c r="N16" s="45"/>
      <c r="O16" s="48"/>
      <c r="P16" s="45"/>
      <c r="Q16" s="48"/>
      <c r="R16" s="45"/>
      <c r="S16" s="48"/>
      <c r="T16" s="45"/>
      <c r="U16" s="48"/>
    </row>
    <row r="17" spans="1:21" s="11" customFormat="1" x14ac:dyDescent="0.3">
      <c r="A17" s="17"/>
      <c r="B17" s="91" t="str">
        <f>LEFT(B16,SEARCH(",",B16))&amp;" стоимость"</f>
        <v>Сырая нефть (2709), стоимость</v>
      </c>
      <c r="D17" s="12" t="s">
        <v>81</v>
      </c>
      <c r="F17" s="12" t="s">
        <v>209</v>
      </c>
      <c r="G17" s="48"/>
      <c r="H17" s="12" t="s">
        <v>209</v>
      </c>
      <c r="I17" s="48"/>
      <c r="J17" s="401"/>
      <c r="K17" s="48"/>
      <c r="L17" s="58"/>
      <c r="M17" s="48"/>
      <c r="N17" s="45"/>
      <c r="O17" s="48"/>
      <c r="P17" s="45"/>
      <c r="Q17" s="48"/>
      <c r="R17" s="45"/>
      <c r="S17" s="48"/>
      <c r="T17" s="45"/>
      <c r="U17" s="48"/>
    </row>
    <row r="18" spans="1:21" s="11" customFormat="1" ht="18" x14ac:dyDescent="0.3">
      <c r="A18" s="17"/>
      <c r="B18" s="258" t="s">
        <v>210</v>
      </c>
      <c r="D18" s="12" t="s">
        <v>81</v>
      </c>
      <c r="F18" s="12" t="s">
        <v>224</v>
      </c>
      <c r="G18" s="48"/>
      <c r="H18" s="12" t="s">
        <v>224</v>
      </c>
      <c r="I18" s="48"/>
      <c r="J18" s="401"/>
      <c r="K18" s="48"/>
      <c r="L18" s="58"/>
      <c r="M18" s="48"/>
      <c r="N18" s="45"/>
      <c r="O18" s="48"/>
      <c r="P18" s="45"/>
      <c r="Q18" s="48"/>
      <c r="R18" s="45"/>
      <c r="S18" s="48"/>
      <c r="T18" s="45"/>
      <c r="U18" s="48"/>
    </row>
    <row r="19" spans="1:21" s="11" customFormat="1" x14ac:dyDescent="0.3">
      <c r="A19" s="17"/>
      <c r="B19" s="91" t="str">
        <f>LEFT(B18,SEARCH(",",B18))&amp;" стоимость"</f>
        <v>Природный газ (2711), стоимость</v>
      </c>
      <c r="D19" s="12" t="s">
        <v>81</v>
      </c>
      <c r="F19" s="12" t="s">
        <v>209</v>
      </c>
      <c r="G19" s="48"/>
      <c r="H19" s="12" t="s">
        <v>209</v>
      </c>
      <c r="I19" s="48"/>
      <c r="J19" s="401"/>
      <c r="K19" s="48"/>
      <c r="L19" s="58"/>
      <c r="M19" s="48"/>
      <c r="N19" s="45"/>
      <c r="O19" s="48"/>
      <c r="P19" s="45"/>
      <c r="Q19" s="48"/>
      <c r="R19" s="45"/>
      <c r="S19" s="48"/>
      <c r="T19" s="45"/>
      <c r="U19" s="48"/>
    </row>
    <row r="20" spans="1:21" s="11" customFormat="1" x14ac:dyDescent="0.3">
      <c r="A20" s="17"/>
      <c r="B20" s="258" t="s">
        <v>217</v>
      </c>
      <c r="D20" s="12" t="s">
        <v>81</v>
      </c>
      <c r="F20" s="12" t="s">
        <v>215</v>
      </c>
      <c r="G20" s="48"/>
      <c r="H20" s="12" t="s">
        <v>215</v>
      </c>
      <c r="I20" s="48"/>
      <c r="J20" s="401"/>
      <c r="K20" s="48"/>
      <c r="L20" s="58"/>
      <c r="M20" s="48"/>
      <c r="N20" s="45"/>
      <c r="O20" s="48"/>
      <c r="P20" s="45"/>
      <c r="Q20" s="48"/>
      <c r="R20" s="45"/>
      <c r="S20" s="48"/>
      <c r="T20" s="45"/>
      <c r="U20" s="48"/>
    </row>
    <row r="21" spans="1:21" s="11" customFormat="1" x14ac:dyDescent="0.3">
      <c r="A21" s="17"/>
      <c r="B21" s="91" t="str">
        <f>LEFT(B20,SEARCH(",",B20))&amp;" стоимость"</f>
        <v>Добавить здесь другие виды сырья, стоимость</v>
      </c>
      <c r="D21" s="12" t="s">
        <v>81</v>
      </c>
      <c r="F21" s="12" t="s">
        <v>209</v>
      </c>
      <c r="G21" s="48"/>
      <c r="H21" s="12" t="s">
        <v>209</v>
      </c>
      <c r="I21" s="48"/>
      <c r="J21" s="401"/>
      <c r="K21" s="48"/>
      <c r="L21" s="58"/>
      <c r="M21" s="48"/>
      <c r="N21" s="45"/>
      <c r="O21" s="48"/>
      <c r="P21" s="45"/>
      <c r="Q21" s="48"/>
      <c r="R21" s="45"/>
      <c r="S21" s="48"/>
      <c r="T21" s="45"/>
      <c r="U21" s="48"/>
    </row>
    <row r="22" spans="1:21" s="11" customFormat="1" ht="45" x14ac:dyDescent="0.3">
      <c r="A22" s="17"/>
      <c r="B22" s="74" t="s">
        <v>367</v>
      </c>
      <c r="D22" s="12" t="s">
        <v>56</v>
      </c>
      <c r="E22" s="44"/>
      <c r="F22" s="12" t="str">
        <f>IF(D22=[2]Lists!$K$4,"&lt; Input URL to data source &gt;",IF(D22=[2]Lists!$K$5,"&lt; Reference section in EITI Report or URL &gt;",IF(D22=[2]Lists!$K$6,"&lt; Reference evidence of non-applicability &gt;","")))</f>
        <v/>
      </c>
      <c r="G22" s="48"/>
      <c r="H22" s="12" t="str">
        <f>IF(F22=[2]Lists!$K$4,"&lt; Input URL to data source &gt;",IF(F22=[2]Lists!$K$5,"&lt; Reference section in EITI Report or URL &gt;",IF(F22=[2]Lists!$K$6,"&lt; Reference evidence of non-applicability &gt;","")))</f>
        <v/>
      </c>
      <c r="I22" s="48"/>
      <c r="J22" s="401"/>
      <c r="K22" s="48"/>
      <c r="L22" s="58"/>
      <c r="M22" s="48"/>
      <c r="N22" s="45"/>
      <c r="O22" s="48"/>
      <c r="P22" s="45"/>
      <c r="Q22" s="48"/>
      <c r="R22" s="45"/>
      <c r="S22" s="48"/>
      <c r="T22" s="45"/>
      <c r="U22" s="48"/>
    </row>
    <row r="23" spans="1:21" s="11" customFormat="1" ht="45" x14ac:dyDescent="0.3">
      <c r="A23" s="17"/>
      <c r="B23" s="74" t="s">
        <v>368</v>
      </c>
      <c r="D23" s="12" t="s">
        <v>56</v>
      </c>
      <c r="E23" s="44"/>
      <c r="F23" s="12" t="str">
        <f>IF(D23=[2]Lists!$K$4,"&lt; Input URL to data source &gt;",IF(D23=[2]Lists!$K$5,"&lt; Reference section in EITI Report or URL &gt;",IF(D23=[2]Lists!$K$6,"&lt; Reference evidence of non-applicability &gt;","")))</f>
        <v/>
      </c>
      <c r="G23" s="48"/>
      <c r="H23" s="12" t="str">
        <f>IF(F23=[2]Lists!$K$4,"&lt; Input URL to data source &gt;",IF(F23=[2]Lists!$K$5,"&lt; Reference section in EITI Report or URL &gt;",IF(F23=[2]Lists!$K$6,"&lt; Reference evidence of non-applicability &gt;","")))</f>
        <v/>
      </c>
      <c r="I23" s="48"/>
      <c r="J23" s="401"/>
      <c r="K23" s="48"/>
      <c r="L23" s="58"/>
      <c r="M23" s="48"/>
      <c r="N23" s="45"/>
      <c r="O23" s="48"/>
      <c r="P23" s="45"/>
      <c r="Q23" s="48"/>
      <c r="R23" s="45"/>
      <c r="S23" s="48"/>
      <c r="T23" s="45"/>
      <c r="U23" s="48"/>
    </row>
    <row r="24" spans="1:21" s="11" customFormat="1" ht="60" x14ac:dyDescent="0.3">
      <c r="A24" s="17"/>
      <c r="B24" s="74" t="s">
        <v>369</v>
      </c>
      <c r="D24" s="12" t="s">
        <v>56</v>
      </c>
      <c r="E24" s="44"/>
      <c r="F24" s="12"/>
      <c r="G24" s="48"/>
      <c r="H24" s="12"/>
      <c r="I24" s="48"/>
      <c r="J24" s="401"/>
      <c r="K24" s="48"/>
      <c r="L24" s="58"/>
      <c r="M24" s="48"/>
      <c r="N24" s="45"/>
      <c r="O24" s="48"/>
      <c r="P24" s="45"/>
      <c r="Q24" s="48"/>
      <c r="R24" s="45"/>
      <c r="S24" s="48"/>
      <c r="T24" s="45"/>
      <c r="U24" s="48"/>
    </row>
    <row r="25" spans="1:21" s="11" customFormat="1" ht="120" x14ac:dyDescent="0.3">
      <c r="A25" s="17"/>
      <c r="B25" s="74" t="s">
        <v>370</v>
      </c>
      <c r="D25" s="12" t="s">
        <v>56</v>
      </c>
      <c r="E25" s="44"/>
      <c r="F25" s="12"/>
      <c r="G25" s="48"/>
      <c r="H25" s="12"/>
      <c r="I25" s="48"/>
      <c r="J25" s="401"/>
      <c r="K25" s="48"/>
      <c r="L25" s="58"/>
      <c r="M25" s="48"/>
      <c r="N25" s="45"/>
      <c r="O25" s="48"/>
      <c r="P25" s="45"/>
      <c r="Q25" s="48"/>
      <c r="R25" s="45"/>
      <c r="S25" s="48"/>
      <c r="T25" s="45"/>
      <c r="U25" s="48"/>
    </row>
    <row r="26" spans="1:21" s="11" customFormat="1" ht="105" x14ac:dyDescent="0.3">
      <c r="A26" s="17"/>
      <c r="B26" s="74" t="s">
        <v>371</v>
      </c>
      <c r="D26" s="12" t="s">
        <v>56</v>
      </c>
      <c r="E26" s="44"/>
      <c r="F26" s="12"/>
      <c r="G26" s="48"/>
      <c r="H26" s="12"/>
      <c r="I26" s="48"/>
      <c r="J26" s="401"/>
      <c r="K26" s="48"/>
      <c r="L26" s="58"/>
      <c r="M26" s="48"/>
      <c r="N26" s="45"/>
      <c r="O26" s="48"/>
      <c r="P26" s="45"/>
      <c r="Q26" s="48"/>
      <c r="R26" s="45"/>
      <c r="S26" s="48"/>
      <c r="T26" s="45"/>
      <c r="U26" s="48"/>
    </row>
    <row r="27" spans="1:21" s="11" customFormat="1" ht="75" x14ac:dyDescent="0.3">
      <c r="A27" s="17"/>
      <c r="B27" s="74" t="s">
        <v>372</v>
      </c>
      <c r="D27" s="12" t="s">
        <v>56</v>
      </c>
      <c r="E27" s="44"/>
      <c r="F27" s="12"/>
      <c r="G27" s="48"/>
      <c r="H27" s="12"/>
      <c r="I27" s="48"/>
      <c r="J27" s="401"/>
      <c r="K27" s="48"/>
      <c r="L27" s="58"/>
      <c r="M27" s="48"/>
      <c r="N27" s="45"/>
      <c r="O27" s="48"/>
      <c r="P27" s="45"/>
      <c r="Q27" s="48"/>
      <c r="R27" s="45"/>
      <c r="S27" s="48"/>
      <c r="T27" s="45"/>
      <c r="U27" s="48"/>
    </row>
    <row r="28" spans="1:21" s="11" customFormat="1" ht="45" x14ac:dyDescent="0.3">
      <c r="A28" s="17"/>
      <c r="B28" s="74" t="s">
        <v>373</v>
      </c>
      <c r="D28" s="12" t="s">
        <v>81</v>
      </c>
      <c r="F28" s="12" t="s">
        <v>209</v>
      </c>
      <c r="G28" s="48"/>
      <c r="H28" s="12" t="s">
        <v>209</v>
      </c>
      <c r="I28" s="48"/>
      <c r="J28" s="402"/>
      <c r="K28" s="48"/>
      <c r="L28" s="58"/>
      <c r="M28" s="48"/>
      <c r="N28" s="45"/>
      <c r="O28" s="48"/>
      <c r="P28" s="45"/>
      <c r="Q28" s="48"/>
      <c r="R28" s="45"/>
      <c r="S28" s="48"/>
      <c r="T28" s="45"/>
      <c r="U28" s="48"/>
    </row>
    <row r="29" spans="1:21" s="13" customFormat="1" x14ac:dyDescent="0.3">
      <c r="A29" s="69"/>
      <c r="B29" s="92"/>
      <c r="L29" s="306"/>
    </row>
  </sheetData>
  <mergeCells count="1">
    <mergeCell ref="J9:J28"/>
  </mergeCells>
  <pageMargins left="0.7" right="0.7" top="0.75" bottom="0.75" header="0.3" footer="0.3"/>
  <pageSetup paperSize="8" orientation="landscape" horizontalDpi="1200" verticalDpi="1200" r:id="rId1"/>
  <headerFooter>
    <oddHeader>&amp;C&amp;G</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U17"/>
  <sheetViews>
    <sheetView topLeftCell="A4" zoomScale="60" zoomScaleNormal="60" workbookViewId="0">
      <selection activeCell="J17" sqref="J17"/>
    </sheetView>
  </sheetViews>
  <sheetFormatPr defaultColWidth="10.69921875" defaultRowHeight="15.6" x14ac:dyDescent="0.3"/>
  <cols>
    <col min="1" max="1" width="19" customWidth="1"/>
    <col min="2" max="2" width="45.5" customWidth="1"/>
    <col min="3" max="3" width="3.296875" customWidth="1"/>
    <col min="4" max="4" width="26.19921875" customWidth="1"/>
    <col min="5" max="5" width="3.296875" customWidth="1"/>
    <col min="6" max="6" width="26.19921875" customWidth="1"/>
    <col min="7" max="7" width="3.296875" customWidth="1"/>
    <col min="8" max="8" width="26.19921875" customWidth="1"/>
    <col min="9" max="9" width="3.296875" customWidth="1"/>
    <col min="10" max="10" width="39.69921875" customWidth="1"/>
    <col min="11" max="11" width="3" customWidth="1"/>
    <col min="12" max="12" width="42.796875" style="301" customWidth="1"/>
    <col min="13" max="13" width="3" customWidth="1"/>
    <col min="14" max="14" width="39.69921875" customWidth="1"/>
    <col min="15" max="15" width="3" customWidth="1"/>
    <col min="16" max="16" width="39.69921875" customWidth="1"/>
    <col min="17" max="17" width="3" customWidth="1"/>
    <col min="18" max="18" width="39.69921875" customWidth="1"/>
    <col min="19" max="19" width="3" customWidth="1"/>
    <col min="20" max="20" width="39.69921875" customWidth="1"/>
    <col min="21" max="21" width="3" customWidth="1"/>
  </cols>
  <sheetData>
    <row r="1" spans="1:21" ht="25.8" x14ac:dyDescent="0.5">
      <c r="A1" s="2" t="s">
        <v>374</v>
      </c>
    </row>
    <row r="3" spans="1:21" s="46" customFormat="1" ht="165" x14ac:dyDescent="0.3">
      <c r="A3" s="278" t="s">
        <v>375</v>
      </c>
      <c r="B3" s="65" t="s">
        <v>376</v>
      </c>
      <c r="D3" s="12" t="s">
        <v>100</v>
      </c>
      <c r="F3" s="66"/>
      <c r="H3" s="66"/>
      <c r="J3" s="358" t="s">
        <v>720</v>
      </c>
      <c r="L3" s="58"/>
      <c r="N3" s="45"/>
      <c r="P3" s="45"/>
      <c r="R3" s="45"/>
      <c r="T3" s="45"/>
    </row>
    <row r="4" spans="1:21" s="44" customFormat="1" ht="18.600000000000001" x14ac:dyDescent="0.3">
      <c r="A4" s="64"/>
      <c r="B4" s="56"/>
      <c r="D4" s="56"/>
      <c r="F4" s="56"/>
      <c r="H4" s="56"/>
      <c r="J4" s="57"/>
      <c r="L4" s="303"/>
      <c r="N4" s="57"/>
    </row>
    <row r="5" spans="1:21" s="62" customFormat="1" ht="111.6" x14ac:dyDescent="0.3">
      <c r="A5" s="60"/>
      <c r="B5" s="61" t="s">
        <v>101</v>
      </c>
      <c r="D5" s="99" t="s">
        <v>102</v>
      </c>
      <c r="E5" s="54"/>
      <c r="F5" s="99" t="s">
        <v>103</v>
      </c>
      <c r="G5" s="54"/>
      <c r="H5" s="99" t="s">
        <v>104</v>
      </c>
      <c r="J5" s="55" t="s">
        <v>105</v>
      </c>
      <c r="K5" s="54"/>
      <c r="L5" s="307" t="s">
        <v>106</v>
      </c>
      <c r="M5" s="54"/>
      <c r="N5" s="55" t="s">
        <v>377</v>
      </c>
      <c r="O5" s="54"/>
      <c r="P5" s="55" t="s">
        <v>108</v>
      </c>
      <c r="Q5" s="54"/>
      <c r="R5" s="55" t="s">
        <v>109</v>
      </c>
      <c r="S5" s="54"/>
      <c r="T5" s="55" t="s">
        <v>110</v>
      </c>
      <c r="U5" s="54"/>
    </row>
    <row r="6" spans="1:21" s="44" customFormat="1" ht="18.600000000000001" x14ac:dyDescent="0.3">
      <c r="A6" s="64"/>
      <c r="B6" s="56"/>
      <c r="D6" s="56"/>
      <c r="F6" s="56"/>
      <c r="H6" s="56"/>
      <c r="J6" s="57"/>
      <c r="L6" s="303"/>
      <c r="N6" s="57"/>
      <c r="P6" s="57"/>
      <c r="R6" s="57"/>
      <c r="T6" s="57"/>
    </row>
    <row r="7" spans="1:21" s="46" customFormat="1" ht="30" x14ac:dyDescent="0.3">
      <c r="A7" s="278" t="s">
        <v>126</v>
      </c>
      <c r="B7" s="65" t="s">
        <v>378</v>
      </c>
      <c r="D7" s="12" t="s">
        <v>357</v>
      </c>
      <c r="F7" s="66"/>
      <c r="H7" s="66"/>
      <c r="J7" s="58"/>
      <c r="L7" s="58"/>
      <c r="N7" s="45"/>
      <c r="P7" s="45"/>
      <c r="R7" s="45"/>
      <c r="T7" s="45"/>
    </row>
    <row r="8" spans="1:21" s="44" customFormat="1" ht="18.600000000000001" x14ac:dyDescent="0.3">
      <c r="A8" s="64"/>
      <c r="B8" s="56"/>
      <c r="D8" s="56"/>
      <c r="F8" s="56"/>
      <c r="H8" s="56"/>
      <c r="J8" s="57"/>
      <c r="L8" s="303"/>
      <c r="N8" s="57"/>
      <c r="P8" s="57"/>
      <c r="R8" s="57"/>
      <c r="T8" s="57"/>
    </row>
    <row r="9" spans="1:21" s="11" customFormat="1" ht="45" x14ac:dyDescent="0.3">
      <c r="A9" s="17"/>
      <c r="B9" s="63" t="s">
        <v>379</v>
      </c>
      <c r="D9" s="12" t="s">
        <v>114</v>
      </c>
      <c r="F9" s="12" t="str">
        <f>IF(D9=[2]Lists!$K$4,"&lt; Input URL to data source &gt;",IF(D9=[2]Lists!$K$5,"&lt; Reference section in EITI Report or URL &gt;",IF(D9=[2]Lists!$K$6,"&lt; Reference evidence of non-applicability &gt;","")))</f>
        <v/>
      </c>
      <c r="G9" s="44"/>
      <c r="H9" s="12" t="str">
        <f>IF(F9=[2]Lists!$K$4,"&lt; Input URL to data source &gt;",IF(F9=[2]Lists!$K$5,"&lt; Reference section in EITI Report or URL &gt;",IF(F9=[2]Lists!$K$6,"&lt; Reference evidence of non-applicability &gt;","")))</f>
        <v/>
      </c>
      <c r="I9" s="44"/>
      <c r="J9" s="379" t="s">
        <v>761</v>
      </c>
      <c r="K9" s="44"/>
      <c r="L9" s="58"/>
      <c r="M9" s="44"/>
      <c r="N9" s="45"/>
      <c r="O9" s="44"/>
      <c r="P9" s="45"/>
      <c r="Q9" s="44"/>
      <c r="R9" s="45"/>
      <c r="S9" s="44"/>
      <c r="T9" s="45"/>
      <c r="U9" s="44"/>
    </row>
    <row r="10" spans="1:21" s="11" customFormat="1" ht="45" x14ac:dyDescent="0.3">
      <c r="A10" s="17"/>
      <c r="B10" s="68" t="s">
        <v>380</v>
      </c>
      <c r="D10" s="12" t="s">
        <v>114</v>
      </c>
      <c r="F10" s="12"/>
      <c r="G10" s="44"/>
      <c r="H10" s="12"/>
      <c r="I10" s="44"/>
      <c r="J10" s="383"/>
      <c r="K10" s="44"/>
      <c r="L10" s="58"/>
      <c r="M10" s="44"/>
      <c r="N10" s="45"/>
      <c r="O10" s="44"/>
      <c r="P10" s="45"/>
      <c r="Q10" s="44"/>
      <c r="R10" s="45"/>
      <c r="S10" s="44"/>
      <c r="T10" s="45"/>
      <c r="U10" s="44"/>
    </row>
    <row r="11" spans="1:21" s="11" customFormat="1" ht="60" x14ac:dyDescent="0.3">
      <c r="A11" s="17"/>
      <c r="B11" s="68" t="s">
        <v>381</v>
      </c>
      <c r="D11" s="12" t="s">
        <v>114</v>
      </c>
      <c r="F11" s="12"/>
      <c r="G11" s="44"/>
      <c r="H11" s="12"/>
      <c r="I11" s="44"/>
      <c r="J11" s="383"/>
      <c r="K11" s="44"/>
      <c r="L11" s="58"/>
      <c r="M11" s="44"/>
      <c r="N11" s="45"/>
      <c r="O11" s="44"/>
      <c r="P11" s="45"/>
      <c r="Q11" s="44"/>
      <c r="R11" s="45"/>
      <c r="S11" s="44"/>
      <c r="T11" s="45"/>
      <c r="U11" s="44"/>
    </row>
    <row r="12" spans="1:21" s="11" customFormat="1" ht="60" x14ac:dyDescent="0.3">
      <c r="A12" s="17"/>
      <c r="B12" s="68" t="s">
        <v>382</v>
      </c>
      <c r="D12" s="12" t="s">
        <v>81</v>
      </c>
      <c r="F12" s="12" t="s">
        <v>209</v>
      </c>
      <c r="G12" s="44"/>
      <c r="H12" s="12" t="s">
        <v>209</v>
      </c>
      <c r="I12" s="44"/>
      <c r="J12" s="383"/>
      <c r="K12" s="44"/>
      <c r="L12" s="58"/>
      <c r="M12" s="44"/>
      <c r="N12" s="45"/>
      <c r="O12" s="44"/>
      <c r="P12" s="45"/>
      <c r="Q12" s="44"/>
      <c r="R12" s="45"/>
      <c r="S12" s="44"/>
      <c r="T12" s="45"/>
      <c r="U12" s="44"/>
    </row>
    <row r="13" spans="1:21" s="11" customFormat="1" ht="75" x14ac:dyDescent="0.3">
      <c r="A13" s="17"/>
      <c r="B13" s="68" t="s">
        <v>383</v>
      </c>
      <c r="D13" s="12" t="s">
        <v>114</v>
      </c>
      <c r="F13" s="12"/>
      <c r="G13" s="44"/>
      <c r="H13" s="12"/>
      <c r="I13" s="44"/>
      <c r="J13" s="383"/>
      <c r="K13" s="44"/>
      <c r="L13" s="58"/>
      <c r="M13" s="44"/>
      <c r="N13" s="45"/>
      <c r="O13" s="44"/>
      <c r="P13" s="45"/>
      <c r="Q13" s="44"/>
      <c r="R13" s="45"/>
      <c r="S13" s="44"/>
      <c r="T13" s="45"/>
      <c r="U13" s="44"/>
    </row>
    <row r="14" spans="1:21" s="11" customFormat="1" ht="60" x14ac:dyDescent="0.3">
      <c r="A14" s="17"/>
      <c r="B14" s="68" t="s">
        <v>384</v>
      </c>
      <c r="D14" s="12" t="s">
        <v>81</v>
      </c>
      <c r="F14" s="12" t="s">
        <v>209</v>
      </c>
      <c r="G14" s="44"/>
      <c r="H14" s="12" t="s">
        <v>209</v>
      </c>
      <c r="I14" s="44"/>
      <c r="J14" s="383"/>
      <c r="K14" s="44"/>
      <c r="L14" s="58"/>
      <c r="M14" s="44"/>
      <c r="N14" s="45"/>
      <c r="O14" s="44"/>
      <c r="P14" s="45"/>
      <c r="Q14" s="44"/>
      <c r="R14" s="45"/>
      <c r="S14" s="44"/>
      <c r="T14" s="45"/>
      <c r="U14" s="44"/>
    </row>
    <row r="15" spans="1:21" s="11" customFormat="1" ht="60" x14ac:dyDescent="0.3">
      <c r="A15" s="17"/>
      <c r="B15" s="68" t="s">
        <v>385</v>
      </c>
      <c r="D15" s="12" t="s">
        <v>114</v>
      </c>
      <c r="F15" s="12"/>
      <c r="G15" s="44"/>
      <c r="H15" s="12"/>
      <c r="I15" s="44"/>
      <c r="J15" s="383"/>
      <c r="K15" s="44"/>
      <c r="L15" s="58"/>
      <c r="M15" s="44"/>
      <c r="N15" s="45"/>
      <c r="O15" s="44"/>
      <c r="P15" s="45"/>
      <c r="Q15" s="44"/>
      <c r="R15" s="45"/>
      <c r="S15" s="44"/>
      <c r="T15" s="45"/>
      <c r="U15" s="44"/>
    </row>
    <row r="16" spans="1:21" s="79" customFormat="1" ht="60" x14ac:dyDescent="0.3">
      <c r="A16" s="78"/>
      <c r="B16" s="84" t="s">
        <v>386</v>
      </c>
      <c r="D16" s="12" t="s">
        <v>56</v>
      </c>
      <c r="F16" s="81"/>
      <c r="G16" s="80"/>
      <c r="H16" s="81"/>
      <c r="I16" s="80"/>
      <c r="J16" s="384"/>
      <c r="K16" s="80"/>
      <c r="L16" s="58"/>
      <c r="M16" s="80"/>
      <c r="N16" s="83"/>
      <c r="O16" s="80"/>
      <c r="P16" s="83"/>
      <c r="Q16" s="80"/>
      <c r="R16" s="83"/>
      <c r="S16" s="80"/>
      <c r="T16" s="83"/>
      <c r="U16" s="80"/>
    </row>
    <row r="17" spans="1:21" s="13" customFormat="1" ht="18.600000000000001" x14ac:dyDescent="0.3">
      <c r="A17" s="69"/>
      <c r="G17" s="59"/>
      <c r="I17" s="59"/>
      <c r="J17" s="14"/>
      <c r="K17" s="59"/>
      <c r="L17" s="317"/>
      <c r="M17" s="59"/>
      <c r="N17" s="14"/>
      <c r="O17" s="59"/>
      <c r="P17" s="14"/>
      <c r="Q17" s="59"/>
      <c r="R17" s="14"/>
      <c r="S17" s="59"/>
      <c r="T17" s="14"/>
      <c r="U17" s="59"/>
    </row>
  </sheetData>
  <mergeCells count="1">
    <mergeCell ref="J9:J16"/>
  </mergeCells>
  <pageMargins left="0.7" right="0.7" top="0.75" bottom="0.75" header="0.3" footer="0.3"/>
  <pageSetup paperSize="8" orientation="landscape" horizontalDpi="1200" verticalDpi="1200" r:id="rId1"/>
  <headerFooter>
    <oddHeader>&amp;C&amp;G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U15"/>
  <sheetViews>
    <sheetView topLeftCell="A2" zoomScale="62" zoomScaleNormal="62" workbookViewId="0">
      <selection activeCell="J9" sqref="J9:J14"/>
    </sheetView>
  </sheetViews>
  <sheetFormatPr defaultColWidth="10.69921875" defaultRowHeight="15.6" x14ac:dyDescent="0.3"/>
  <cols>
    <col min="1" max="1" width="19" customWidth="1"/>
    <col min="2" max="2" width="42.19921875" customWidth="1"/>
    <col min="3" max="3" width="3.296875" customWidth="1"/>
    <col min="4" max="4" width="32.5" customWidth="1"/>
    <col min="5" max="5" width="3.296875" customWidth="1"/>
    <col min="6" max="6" width="35.296875" customWidth="1"/>
    <col min="7" max="7" width="3.296875" customWidth="1"/>
    <col min="8" max="8" width="35.296875" customWidth="1"/>
    <col min="9" max="9" width="3.296875" customWidth="1"/>
    <col min="10" max="10" width="50.796875" customWidth="1"/>
    <col min="11" max="11" width="3" customWidth="1"/>
    <col min="12" max="12" width="41.19921875" style="301" customWidth="1"/>
    <col min="13" max="13" width="3" customWidth="1"/>
    <col min="14" max="14" width="39.69921875" customWidth="1"/>
    <col min="15" max="15" width="3" customWidth="1"/>
    <col min="16" max="16" width="39.69921875" customWidth="1"/>
    <col min="17" max="17" width="3" customWidth="1"/>
    <col min="18" max="18" width="39.69921875" customWidth="1"/>
    <col min="19" max="19" width="3" customWidth="1"/>
    <col min="20" max="20" width="39.69921875" customWidth="1"/>
    <col min="21" max="21" width="3" customWidth="1"/>
  </cols>
  <sheetData>
    <row r="1" spans="1:21" ht="25.8" x14ac:dyDescent="0.5">
      <c r="A1" s="2" t="s">
        <v>387</v>
      </c>
    </row>
    <row r="3" spans="1:21" s="46" customFormat="1" ht="120" x14ac:dyDescent="0.3">
      <c r="A3" s="278" t="s">
        <v>388</v>
      </c>
      <c r="B3" s="65" t="s">
        <v>389</v>
      </c>
      <c r="D3" s="12" t="s">
        <v>100</v>
      </c>
      <c r="F3" s="66"/>
      <c r="H3" s="66"/>
      <c r="J3" s="58"/>
      <c r="L3" s="58"/>
      <c r="N3" s="45"/>
      <c r="P3" s="45"/>
      <c r="R3" s="45"/>
      <c r="T3" s="45"/>
    </row>
    <row r="4" spans="1:21" s="44" customFormat="1" ht="18.600000000000001" x14ac:dyDescent="0.3">
      <c r="A4" s="64"/>
      <c r="B4" s="56"/>
      <c r="D4" s="56"/>
      <c r="F4" s="56"/>
      <c r="H4" s="56"/>
      <c r="J4" s="57"/>
      <c r="L4" s="303"/>
      <c r="N4" s="57"/>
    </row>
    <row r="5" spans="1:21" s="62" customFormat="1" ht="111.6" x14ac:dyDescent="0.3">
      <c r="A5" s="60"/>
      <c r="B5" s="61" t="s">
        <v>101</v>
      </c>
      <c r="D5" s="99" t="s">
        <v>102</v>
      </c>
      <c r="E5" s="54"/>
      <c r="F5" s="99" t="s">
        <v>103</v>
      </c>
      <c r="G5" s="54"/>
      <c r="H5" s="99" t="s">
        <v>104</v>
      </c>
      <c r="J5" s="55" t="s">
        <v>105</v>
      </c>
      <c r="K5" s="54"/>
      <c r="L5" s="307" t="s">
        <v>106</v>
      </c>
      <c r="M5" s="54"/>
      <c r="N5" s="55" t="s">
        <v>125</v>
      </c>
      <c r="O5" s="54"/>
      <c r="P5" s="55" t="s">
        <v>108</v>
      </c>
      <c r="Q5" s="54"/>
      <c r="R5" s="55" t="s">
        <v>109</v>
      </c>
      <c r="S5" s="54"/>
      <c r="T5" s="55" t="s">
        <v>110</v>
      </c>
      <c r="U5" s="54"/>
    </row>
    <row r="6" spans="1:21" s="44" customFormat="1" ht="18.600000000000001" x14ac:dyDescent="0.3">
      <c r="A6" s="64"/>
      <c r="B6" s="56"/>
      <c r="D6" s="56"/>
      <c r="F6" s="56"/>
      <c r="H6" s="56"/>
      <c r="J6" s="57"/>
      <c r="L6" s="303"/>
      <c r="N6" s="57"/>
      <c r="P6" s="57"/>
      <c r="R6" s="57"/>
      <c r="T6" s="57"/>
    </row>
    <row r="7" spans="1:21" s="46" customFormat="1" ht="30" x14ac:dyDescent="0.3">
      <c r="A7" s="278" t="s">
        <v>126</v>
      </c>
      <c r="B7" s="65" t="s">
        <v>390</v>
      </c>
      <c r="D7" s="12" t="s">
        <v>64</v>
      </c>
      <c r="F7" s="66"/>
      <c r="H7" s="66"/>
      <c r="J7" s="58"/>
      <c r="L7" s="58"/>
      <c r="N7" s="45"/>
      <c r="O7" s="44"/>
      <c r="P7" s="45"/>
      <c r="Q7" s="44"/>
      <c r="R7" s="45"/>
      <c r="S7" s="44"/>
      <c r="T7" s="45"/>
    </row>
    <row r="8" spans="1:21" s="44" customFormat="1" ht="18.600000000000001" x14ac:dyDescent="0.3">
      <c r="A8" s="64"/>
      <c r="B8" s="56"/>
      <c r="D8" s="56"/>
      <c r="F8" s="56"/>
      <c r="H8" s="56"/>
      <c r="J8" s="57"/>
      <c r="L8" s="303"/>
      <c r="N8" s="57"/>
      <c r="P8" s="57"/>
      <c r="R8" s="57"/>
      <c r="T8" s="57"/>
    </row>
    <row r="9" spans="1:21" s="11" customFormat="1" ht="30" x14ac:dyDescent="0.3">
      <c r="A9" s="17"/>
      <c r="B9" s="63" t="s">
        <v>391</v>
      </c>
      <c r="D9" s="12" t="s">
        <v>637</v>
      </c>
      <c r="F9" s="12" t="str">
        <f>IF(D9=[2]Lists!$K$4,"&lt; Input URL to data source &gt;",IF(D9=[2]Lists!$K$5,"&lt; Reference section in EITI Report or URL &gt;",IF(D9=[2]Lists!$K$6,"&lt; Reference evidence of non-applicability &gt;","")))</f>
        <v/>
      </c>
      <c r="G9" s="44"/>
      <c r="H9" s="12" t="s">
        <v>638</v>
      </c>
      <c r="I9" s="44"/>
      <c r="J9" s="379" t="s">
        <v>721</v>
      </c>
      <c r="K9" s="44"/>
      <c r="L9" s="58"/>
      <c r="M9" s="44"/>
      <c r="N9" s="45"/>
      <c r="O9" s="44"/>
      <c r="P9" s="45"/>
      <c r="Q9" s="44"/>
      <c r="R9" s="45"/>
      <c r="S9" s="44"/>
      <c r="T9" s="45"/>
      <c r="U9" s="44"/>
    </row>
    <row r="10" spans="1:21" s="11" customFormat="1" ht="75" x14ac:dyDescent="0.3">
      <c r="A10" s="17"/>
      <c r="B10" s="68" t="s">
        <v>392</v>
      </c>
      <c r="D10" s="12" t="s">
        <v>575</v>
      </c>
      <c r="F10" s="12"/>
      <c r="G10" s="46"/>
      <c r="H10" s="12"/>
      <c r="I10" s="46"/>
      <c r="J10" s="401"/>
      <c r="K10" s="46"/>
      <c r="L10" s="58"/>
      <c r="M10" s="46"/>
      <c r="N10" s="45"/>
      <c r="O10" s="46"/>
      <c r="P10" s="45"/>
      <c r="Q10" s="46"/>
      <c r="R10" s="45"/>
      <c r="S10" s="46"/>
      <c r="T10" s="45"/>
      <c r="U10" s="46"/>
    </row>
    <row r="11" spans="1:21" s="11" customFormat="1" ht="45" x14ac:dyDescent="0.3">
      <c r="A11" s="17"/>
      <c r="B11" s="68" t="s">
        <v>643</v>
      </c>
      <c r="D11" s="12">
        <v>496</v>
      </c>
      <c r="F11" s="12" t="s">
        <v>642</v>
      </c>
      <c r="G11" s="46"/>
      <c r="H11" s="12" t="s">
        <v>644</v>
      </c>
      <c r="I11" s="46"/>
      <c r="J11" s="401"/>
      <c r="K11" s="46"/>
      <c r="L11" s="58"/>
      <c r="M11" s="46"/>
      <c r="N11" s="45"/>
      <c r="O11" s="46"/>
      <c r="P11" s="45"/>
      <c r="Q11" s="46"/>
      <c r="R11" s="45"/>
      <c r="S11" s="46"/>
      <c r="T11" s="45"/>
      <c r="U11" s="46"/>
    </row>
    <row r="12" spans="1:21" s="11" customFormat="1" ht="30" x14ac:dyDescent="0.3">
      <c r="A12" s="17"/>
      <c r="B12" s="68" t="s">
        <v>640</v>
      </c>
      <c r="D12" s="346">
        <v>1184.3</v>
      </c>
      <c r="F12" s="12" t="s">
        <v>639</v>
      </c>
      <c r="G12" s="46"/>
      <c r="H12" s="12" t="s">
        <v>641</v>
      </c>
      <c r="I12" s="46"/>
      <c r="J12" s="401"/>
      <c r="K12" s="46"/>
      <c r="L12" s="58"/>
      <c r="M12" s="46"/>
      <c r="N12" s="45"/>
      <c r="O12" s="46"/>
      <c r="P12" s="45"/>
      <c r="Q12" s="46"/>
      <c r="R12" s="45"/>
      <c r="S12" s="46"/>
      <c r="T12" s="45"/>
      <c r="U12" s="46"/>
    </row>
    <row r="13" spans="1:21" s="11" customFormat="1" ht="45" x14ac:dyDescent="0.3">
      <c r="A13" s="17"/>
      <c r="B13" s="68" t="s">
        <v>393</v>
      </c>
      <c r="D13" s="12" t="s">
        <v>81</v>
      </c>
      <c r="F13" s="12" t="s">
        <v>209</v>
      </c>
      <c r="G13" s="46"/>
      <c r="H13" s="12" t="s">
        <v>209</v>
      </c>
      <c r="I13" s="46"/>
      <c r="J13" s="401"/>
      <c r="K13" s="46"/>
      <c r="L13" s="58"/>
      <c r="M13" s="46"/>
      <c r="N13" s="45"/>
      <c r="O13" s="46"/>
      <c r="P13" s="45"/>
      <c r="Q13" s="46"/>
      <c r="R13" s="45"/>
      <c r="S13" s="46"/>
      <c r="T13" s="45"/>
      <c r="U13" s="46"/>
    </row>
    <row r="14" spans="1:21" s="11" customFormat="1" ht="138.6" customHeight="1" x14ac:dyDescent="0.3">
      <c r="A14" s="17"/>
      <c r="B14" s="68" t="s">
        <v>394</v>
      </c>
      <c r="D14" s="12" t="s">
        <v>357</v>
      </c>
      <c r="F14" s="12" t="s">
        <v>209</v>
      </c>
      <c r="G14" s="46"/>
      <c r="H14" s="12" t="s">
        <v>209</v>
      </c>
      <c r="I14" s="46"/>
      <c r="J14" s="402"/>
      <c r="K14" s="46"/>
      <c r="L14" s="58"/>
      <c r="M14" s="46"/>
      <c r="N14" s="45"/>
      <c r="O14" s="46"/>
      <c r="P14" s="45"/>
      <c r="Q14" s="46"/>
      <c r="R14" s="45"/>
      <c r="S14" s="46"/>
      <c r="T14" s="45"/>
      <c r="U14" s="46"/>
    </row>
    <row r="15" spans="1:21" s="13" customFormat="1" x14ac:dyDescent="0.3">
      <c r="A15" s="69"/>
      <c r="L15" s="306"/>
    </row>
  </sheetData>
  <mergeCells count="1">
    <mergeCell ref="J9:J14"/>
  </mergeCells>
  <pageMargins left="0.7" right="0.7" top="0.75" bottom="0.75" header="0.3" footer="0.3"/>
  <pageSetup paperSize="8" orientation="landscape" horizontalDpi="1200" verticalDpi="1200" r:id="rId1"/>
  <headerFooter>
    <oddHeader>&amp;C&amp;G</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U17"/>
  <sheetViews>
    <sheetView topLeftCell="A4" zoomScale="63" zoomScaleNormal="63" workbookViewId="0">
      <selection activeCell="J17" sqref="J17"/>
    </sheetView>
  </sheetViews>
  <sheetFormatPr defaultColWidth="10.69921875" defaultRowHeight="15.6" x14ac:dyDescent="0.3"/>
  <cols>
    <col min="1" max="1" width="18" customWidth="1"/>
    <col min="2" max="2" width="38" customWidth="1"/>
    <col min="3" max="3" width="3.296875" customWidth="1"/>
    <col min="4" max="4" width="32.5" customWidth="1"/>
    <col min="5" max="5" width="3.296875" customWidth="1"/>
    <col min="6" max="6" width="32.5" customWidth="1"/>
    <col min="7" max="7" width="3.296875" customWidth="1"/>
    <col min="8" max="8" width="32.5" customWidth="1"/>
    <col min="9" max="9" width="3.296875" customWidth="1"/>
    <col min="10" max="10" width="39.69921875" customWidth="1"/>
    <col min="11" max="11" width="3" customWidth="1"/>
    <col min="12" max="12" width="42.69921875" style="301" customWidth="1"/>
    <col min="13" max="13" width="3" customWidth="1"/>
    <col min="14" max="14" width="39.69921875" customWidth="1"/>
    <col min="15" max="15" width="3" customWidth="1"/>
    <col min="16" max="16" width="39.69921875" customWidth="1"/>
    <col min="17" max="17" width="3" customWidth="1"/>
    <col min="18" max="18" width="39.69921875" customWidth="1"/>
    <col min="19" max="19" width="3" customWidth="1"/>
    <col min="20" max="20" width="39.69921875" customWidth="1"/>
    <col min="21" max="21" width="3" customWidth="1"/>
  </cols>
  <sheetData>
    <row r="1" spans="1:21" ht="25.8" x14ac:dyDescent="0.5">
      <c r="A1" s="2" t="s">
        <v>395</v>
      </c>
    </row>
    <row r="3" spans="1:21" s="46" customFormat="1" ht="135" x14ac:dyDescent="0.3">
      <c r="A3" s="278" t="s">
        <v>396</v>
      </c>
      <c r="B3" s="65" t="s">
        <v>397</v>
      </c>
      <c r="D3" s="12" t="s">
        <v>100</v>
      </c>
      <c r="F3" s="66"/>
      <c r="H3" s="66"/>
      <c r="J3" s="58"/>
      <c r="L3" s="58"/>
      <c r="N3" s="45"/>
      <c r="P3" s="45"/>
      <c r="R3" s="45"/>
      <c r="T3" s="45"/>
    </row>
    <row r="4" spans="1:21" s="44" customFormat="1" ht="18.600000000000001" x14ac:dyDescent="0.3">
      <c r="A4" s="64"/>
      <c r="B4" s="56"/>
      <c r="D4" s="56"/>
      <c r="F4" s="56"/>
      <c r="H4" s="56"/>
      <c r="J4" s="57"/>
      <c r="L4" s="303"/>
      <c r="N4" s="57"/>
    </row>
    <row r="5" spans="1:21" s="62" customFormat="1" ht="111.6" x14ac:dyDescent="0.3">
      <c r="A5" s="60"/>
      <c r="B5" s="61" t="s">
        <v>101</v>
      </c>
      <c r="D5" s="99" t="s">
        <v>102</v>
      </c>
      <c r="E5" s="54"/>
      <c r="F5" s="99" t="s">
        <v>103</v>
      </c>
      <c r="G5" s="54"/>
      <c r="H5" s="99" t="s">
        <v>104</v>
      </c>
      <c r="J5" s="55" t="s">
        <v>105</v>
      </c>
      <c r="K5" s="54"/>
      <c r="L5" s="307" t="s">
        <v>106</v>
      </c>
      <c r="M5" s="54"/>
      <c r="N5" s="55" t="s">
        <v>107</v>
      </c>
      <c r="O5" s="54"/>
      <c r="P5" s="55" t="s">
        <v>108</v>
      </c>
      <c r="Q5" s="54"/>
      <c r="R5" s="55" t="s">
        <v>109</v>
      </c>
      <c r="S5" s="54"/>
      <c r="T5" s="55" t="s">
        <v>110</v>
      </c>
      <c r="U5" s="54"/>
    </row>
    <row r="6" spans="1:21" s="44" customFormat="1" ht="18.600000000000001" x14ac:dyDescent="0.3">
      <c r="A6" s="64"/>
      <c r="B6" s="56"/>
      <c r="D6" s="56"/>
      <c r="F6" s="56"/>
      <c r="H6" s="56"/>
      <c r="J6" s="57"/>
      <c r="L6" s="303"/>
      <c r="N6" s="57"/>
      <c r="P6" s="57"/>
      <c r="R6" s="57"/>
      <c r="T6" s="57"/>
    </row>
    <row r="7" spans="1:21" s="46" customFormat="1" ht="30" x14ac:dyDescent="0.3">
      <c r="A7" s="278" t="s">
        <v>126</v>
      </c>
      <c r="B7" s="65" t="s">
        <v>398</v>
      </c>
      <c r="D7" s="12" t="s">
        <v>64</v>
      </c>
      <c r="F7" s="66"/>
      <c r="H7" s="66"/>
      <c r="J7" s="58"/>
      <c r="L7" s="58"/>
    </row>
    <row r="8" spans="1:21" s="44" customFormat="1" ht="18.600000000000001" x14ac:dyDescent="0.3">
      <c r="A8" s="64"/>
      <c r="B8" s="56"/>
      <c r="D8" s="56"/>
      <c r="F8" s="56"/>
      <c r="H8" s="56"/>
      <c r="J8" s="57"/>
      <c r="L8" s="303"/>
      <c r="N8" s="57"/>
      <c r="P8" s="57"/>
      <c r="R8" s="57"/>
      <c r="T8" s="57"/>
    </row>
    <row r="9" spans="1:21" s="11" customFormat="1" ht="30" x14ac:dyDescent="0.3">
      <c r="A9" s="17"/>
      <c r="B9" s="63" t="s">
        <v>399</v>
      </c>
      <c r="D9" s="12" t="s">
        <v>646</v>
      </c>
      <c r="F9" s="12" t="str">
        <f>IF(D9=[2]Lists!$K$4,"&lt; Input URL to data source &gt;",IF(D9=[2]Lists!$K$5,"&lt; Reference section in EITI Report or URL &gt;",IF(D9=[2]Lists!$K$6,"&lt; Reference evidence of non-applicability &gt;","")))</f>
        <v/>
      </c>
      <c r="G9" s="44"/>
      <c r="H9" s="12" t="s">
        <v>645</v>
      </c>
      <c r="I9" s="44"/>
      <c r="J9" s="379" t="s">
        <v>722</v>
      </c>
      <c r="K9" s="44"/>
      <c r="L9" s="58"/>
      <c r="M9" s="44"/>
      <c r="N9" s="45"/>
      <c r="O9" s="44"/>
      <c r="P9" s="45"/>
      <c r="Q9" s="44"/>
      <c r="R9" s="45"/>
      <c r="S9" s="44"/>
      <c r="T9" s="45"/>
      <c r="U9" s="44"/>
    </row>
    <row r="10" spans="1:21" s="11" customFormat="1" ht="45" x14ac:dyDescent="0.3">
      <c r="A10" s="17"/>
      <c r="B10" s="68" t="s">
        <v>400</v>
      </c>
      <c r="D10" s="12" t="s">
        <v>64</v>
      </c>
      <c r="F10" s="12"/>
      <c r="G10" s="44"/>
      <c r="H10" s="12"/>
      <c r="I10" s="44"/>
      <c r="J10" s="401"/>
      <c r="K10" s="44"/>
      <c r="L10" s="58"/>
      <c r="M10" s="44"/>
      <c r="N10" s="45"/>
      <c r="O10" s="44"/>
      <c r="P10" s="45"/>
      <c r="Q10" s="44"/>
      <c r="R10" s="45"/>
      <c r="S10" s="44"/>
      <c r="T10" s="45"/>
      <c r="U10" s="44"/>
    </row>
    <row r="11" spans="1:21" s="11" customFormat="1" ht="45" x14ac:dyDescent="0.3">
      <c r="A11" s="17"/>
      <c r="B11" s="347" t="s">
        <v>401</v>
      </c>
      <c r="D11" s="12" t="s">
        <v>81</v>
      </c>
      <c r="F11" s="12" t="s">
        <v>209</v>
      </c>
      <c r="G11" s="46"/>
      <c r="H11" s="12" t="s">
        <v>209</v>
      </c>
      <c r="I11" s="46"/>
      <c r="J11" s="401"/>
      <c r="K11" s="46"/>
      <c r="L11" s="58"/>
      <c r="M11" s="46"/>
      <c r="N11" s="45"/>
      <c r="O11" s="46"/>
      <c r="P11" s="45"/>
      <c r="Q11" s="46"/>
      <c r="R11" s="45"/>
      <c r="S11" s="46"/>
      <c r="T11" s="45"/>
      <c r="U11" s="46"/>
    </row>
    <row r="12" spans="1:21" s="11" customFormat="1" ht="60" x14ac:dyDescent="0.3">
      <c r="A12" s="17"/>
      <c r="B12" s="68" t="s">
        <v>402</v>
      </c>
      <c r="D12" s="12" t="s">
        <v>64</v>
      </c>
      <c r="F12" s="12"/>
      <c r="G12" s="44"/>
      <c r="H12" s="12"/>
      <c r="I12" s="44"/>
      <c r="J12" s="401"/>
      <c r="K12" s="44"/>
      <c r="L12" s="58"/>
      <c r="M12" s="44"/>
      <c r="N12" s="45"/>
      <c r="O12" s="44"/>
      <c r="P12" s="45"/>
      <c r="Q12" s="44"/>
      <c r="R12" s="45"/>
      <c r="S12" s="44"/>
      <c r="T12" s="45"/>
      <c r="U12" s="44"/>
    </row>
    <row r="13" spans="1:21" s="11" customFormat="1" ht="45" x14ac:dyDescent="0.3">
      <c r="A13" s="17"/>
      <c r="B13" s="347" t="s">
        <v>403</v>
      </c>
      <c r="D13" s="12" t="s">
        <v>81</v>
      </c>
      <c r="F13" s="12" t="s">
        <v>209</v>
      </c>
      <c r="G13" s="44"/>
      <c r="H13" s="12" t="s">
        <v>209</v>
      </c>
      <c r="I13" s="44"/>
      <c r="J13" s="401"/>
      <c r="K13" s="44"/>
      <c r="L13" s="58"/>
      <c r="M13" s="44"/>
      <c r="N13" s="45"/>
      <c r="O13" s="44"/>
      <c r="P13" s="45"/>
      <c r="Q13" s="44"/>
      <c r="R13" s="45"/>
      <c r="S13" s="44"/>
      <c r="T13" s="45"/>
      <c r="U13" s="44"/>
    </row>
    <row r="14" spans="1:21" s="11" customFormat="1" ht="75" x14ac:dyDescent="0.3">
      <c r="A14" s="17"/>
      <c r="B14" s="68" t="s">
        <v>404</v>
      </c>
      <c r="D14" s="12" t="s">
        <v>64</v>
      </c>
      <c r="F14" s="12"/>
      <c r="G14" s="44"/>
      <c r="H14" s="12"/>
      <c r="I14" s="44"/>
      <c r="J14" s="401"/>
      <c r="K14" s="44"/>
      <c r="L14" s="58"/>
      <c r="M14" s="44"/>
      <c r="N14" s="45"/>
      <c r="O14" s="44"/>
      <c r="P14" s="45"/>
      <c r="Q14" s="44"/>
      <c r="R14" s="45"/>
      <c r="S14" s="44"/>
      <c r="T14" s="45"/>
      <c r="U14" s="44"/>
    </row>
    <row r="15" spans="1:21" s="11" customFormat="1" ht="45" x14ac:dyDescent="0.3">
      <c r="A15" s="17">
        <v>2021</v>
      </c>
      <c r="B15" s="68" t="s">
        <v>405</v>
      </c>
      <c r="D15" s="12">
        <v>170</v>
      </c>
      <c r="F15" s="12" t="s">
        <v>639</v>
      </c>
      <c r="G15" s="44"/>
      <c r="H15" s="12" t="s">
        <v>647</v>
      </c>
      <c r="I15" s="44"/>
      <c r="J15" s="401"/>
      <c r="K15" s="44"/>
      <c r="L15" s="58"/>
      <c r="M15" s="44"/>
      <c r="N15" s="45"/>
      <c r="O15" s="44"/>
      <c r="P15" s="45"/>
      <c r="Q15" s="44"/>
      <c r="R15" s="45"/>
      <c r="S15" s="44"/>
      <c r="T15" s="45"/>
      <c r="U15" s="44"/>
    </row>
    <row r="16" spans="1:21" s="11" customFormat="1" ht="45" x14ac:dyDescent="0.3">
      <c r="A16" s="17"/>
      <c r="B16" s="68" t="s">
        <v>406</v>
      </c>
      <c r="D16" s="12" t="s">
        <v>357</v>
      </c>
      <c r="F16" s="12"/>
      <c r="G16" s="44"/>
      <c r="H16" s="12"/>
      <c r="I16" s="44"/>
      <c r="J16" s="402"/>
      <c r="K16" s="44"/>
      <c r="L16" s="58"/>
      <c r="M16" s="44"/>
      <c r="N16" s="45"/>
      <c r="O16" s="44"/>
      <c r="P16" s="45"/>
      <c r="Q16" s="44"/>
      <c r="R16" s="45"/>
      <c r="S16" s="44"/>
      <c r="T16" s="45"/>
      <c r="U16" s="44"/>
    </row>
    <row r="17" spans="1:12" s="13" customFormat="1" x14ac:dyDescent="0.3">
      <c r="A17" s="69"/>
      <c r="L17" s="306"/>
    </row>
  </sheetData>
  <mergeCells count="1">
    <mergeCell ref="J9:J16"/>
  </mergeCells>
  <pageMargins left="0.7" right="0.7" top="0.75" bottom="0.75" header="0.3" footer="0.3"/>
  <pageSetup paperSize="8" orientation="landscape"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0"/>
  <sheetViews>
    <sheetView showGridLines="0" topLeftCell="C1" zoomScale="81" zoomScaleNormal="81" workbookViewId="0">
      <selection activeCell="E1" sqref="E1"/>
    </sheetView>
  </sheetViews>
  <sheetFormatPr defaultColWidth="4" defaultRowHeight="24" customHeight="1" x14ac:dyDescent="0.3"/>
  <cols>
    <col min="1" max="1" width="4" style="150"/>
    <col min="2" max="2" width="4" style="150" hidden="1" customWidth="1"/>
    <col min="3" max="3" width="87.69921875" style="150" customWidth="1"/>
    <col min="4" max="4" width="4.19921875" style="150" customWidth="1"/>
    <col min="5" max="5" width="60.796875" style="150" customWidth="1"/>
    <col min="6" max="6" width="2.796875" style="150" customWidth="1"/>
    <col min="7" max="7" width="59.796875" style="150" customWidth="1"/>
    <col min="8" max="16384" width="4" style="150"/>
  </cols>
  <sheetData>
    <row r="1" spans="1:7" ht="16.2" x14ac:dyDescent="0.3"/>
    <row r="2" spans="1:7" ht="16.2" x14ac:dyDescent="0.3">
      <c r="C2" s="366" t="s">
        <v>33</v>
      </c>
      <c r="D2" s="366"/>
      <c r="E2" s="366"/>
      <c r="F2" s="366"/>
      <c r="G2" s="366"/>
    </row>
    <row r="3" spans="1:7" s="151" customFormat="1" x14ac:dyDescent="0.3">
      <c r="C3" s="367" t="s">
        <v>34</v>
      </c>
      <c r="D3" s="367"/>
      <c r="E3" s="367"/>
      <c r="F3" s="367"/>
      <c r="G3" s="367"/>
    </row>
    <row r="4" spans="1:7" ht="12.75" customHeight="1" x14ac:dyDescent="0.3">
      <c r="C4" s="368" t="s">
        <v>35</v>
      </c>
      <c r="D4" s="368"/>
      <c r="E4" s="368"/>
      <c r="F4" s="368"/>
      <c r="G4" s="368"/>
    </row>
    <row r="5" spans="1:7" ht="12.75" customHeight="1" x14ac:dyDescent="0.3">
      <c r="C5" s="369" t="s">
        <v>36</v>
      </c>
      <c r="D5" s="369"/>
      <c r="E5" s="369"/>
      <c r="F5" s="369"/>
      <c r="G5" s="369"/>
    </row>
    <row r="6" spans="1:7" ht="12.75" customHeight="1" x14ac:dyDescent="0.3">
      <c r="C6" s="369" t="s">
        <v>37</v>
      </c>
      <c r="D6" s="369"/>
      <c r="E6" s="369"/>
      <c r="F6" s="369"/>
      <c r="G6" s="369"/>
    </row>
    <row r="7" spans="1:7" ht="12.75" customHeight="1" x14ac:dyDescent="0.3">
      <c r="C7" s="370" t="s">
        <v>38</v>
      </c>
      <c r="D7" s="370"/>
      <c r="E7" s="370"/>
      <c r="F7" s="370"/>
      <c r="G7" s="370"/>
    </row>
    <row r="8" spans="1:7" ht="16.2" x14ac:dyDescent="0.3">
      <c r="C8" s="6"/>
      <c r="D8" s="152"/>
      <c r="E8" s="152"/>
      <c r="F8" s="6"/>
      <c r="G8" s="6"/>
    </row>
    <row r="9" spans="1:7" ht="16.2" x14ac:dyDescent="0.3">
      <c r="C9" s="153" t="s">
        <v>39</v>
      </c>
      <c r="D9" s="154"/>
      <c r="E9" s="155" t="s">
        <v>40</v>
      </c>
      <c r="F9" s="154"/>
      <c r="G9" s="156" t="s">
        <v>14</v>
      </c>
    </row>
    <row r="10" spans="1:7" ht="16.2" x14ac:dyDescent="0.3">
      <c r="C10" s="6"/>
      <c r="D10" s="152"/>
      <c r="E10" s="152"/>
      <c r="F10" s="6"/>
      <c r="G10" s="6"/>
    </row>
    <row r="11" spans="1:7" s="151" customFormat="1" x14ac:dyDescent="0.3">
      <c r="B11" s="157"/>
      <c r="C11" s="158" t="s">
        <v>41</v>
      </c>
      <c r="E11" s="159"/>
    </row>
    <row r="12" spans="1:7" ht="19.2" thickBot="1" x14ac:dyDescent="0.35">
      <c r="A12" s="160"/>
      <c r="B12" s="160"/>
      <c r="C12" s="161" t="s">
        <v>42</v>
      </c>
      <c r="D12" s="162"/>
      <c r="E12" s="163" t="s">
        <v>43</v>
      </c>
      <c r="F12" s="162"/>
      <c r="G12" s="164" t="s">
        <v>44</v>
      </c>
    </row>
    <row r="13" spans="1:7" ht="16.8" thickBot="1" x14ac:dyDescent="0.35">
      <c r="B13" s="165"/>
      <c r="C13" s="166" t="s">
        <v>45</v>
      </c>
      <c r="D13" s="167"/>
      <c r="E13" s="168"/>
      <c r="F13" s="167"/>
      <c r="G13" s="168"/>
    </row>
    <row r="14" spans="1:7" ht="16.2" x14ac:dyDescent="0.3">
      <c r="A14" s="169"/>
      <c r="B14" s="169" t="s">
        <v>31</v>
      </c>
      <c r="C14" s="170" t="s">
        <v>46</v>
      </c>
      <c r="D14" s="109"/>
      <c r="E14" s="171" t="s">
        <v>549</v>
      </c>
      <c r="F14" s="109"/>
      <c r="G14" s="172"/>
    </row>
    <row r="15" spans="1:7" ht="16.2" x14ac:dyDescent="0.3">
      <c r="A15" s="169"/>
      <c r="B15" s="169" t="s">
        <v>31</v>
      </c>
      <c r="C15" s="170" t="s">
        <v>47</v>
      </c>
      <c r="D15" s="109"/>
      <c r="E15" s="173" t="str">
        <f>IFERROR(VLOOKUP($E$14,[1]!Table1_Country_codes_and_currencies[#Data],3,FALSE),"")</f>
        <v/>
      </c>
      <c r="F15" s="109"/>
      <c r="G15" s="172"/>
    </row>
    <row r="16" spans="1:7" ht="16.2" x14ac:dyDescent="0.3">
      <c r="B16" s="169" t="s">
        <v>31</v>
      </c>
      <c r="C16" s="170" t="s">
        <v>48</v>
      </c>
      <c r="D16" s="109"/>
      <c r="E16" s="173" t="s">
        <v>690</v>
      </c>
      <c r="F16" s="109"/>
      <c r="G16" s="172"/>
    </row>
    <row r="17" spans="1:7" ht="16.8" thickBot="1" x14ac:dyDescent="0.35">
      <c r="B17" s="169" t="s">
        <v>31</v>
      </c>
      <c r="C17" s="174" t="s">
        <v>49</v>
      </c>
      <c r="D17" s="119"/>
      <c r="E17" s="120" t="str">
        <f>IFERROR(VLOOKUP($E$14,[1]!Table1_Country_codes_and_currencies[#Data],5,FALSE),"")</f>
        <v/>
      </c>
      <c r="F17" s="119"/>
      <c r="G17" s="175"/>
    </row>
    <row r="18" spans="1:7" ht="16.8" thickBot="1" x14ac:dyDescent="0.35">
      <c r="B18" s="165"/>
      <c r="C18" s="166" t="s">
        <v>50</v>
      </c>
      <c r="D18" s="167"/>
      <c r="E18" s="168"/>
      <c r="F18" s="167"/>
      <c r="G18" s="168"/>
    </row>
    <row r="19" spans="1:7" ht="16.2" x14ac:dyDescent="0.3">
      <c r="A19" s="169"/>
      <c r="B19" s="169" t="s">
        <v>51</v>
      </c>
      <c r="C19" s="170" t="s">
        <v>52</v>
      </c>
      <c r="D19" s="109"/>
      <c r="E19" s="176">
        <v>44197</v>
      </c>
      <c r="F19" s="109"/>
      <c r="G19" s="172"/>
    </row>
    <row r="20" spans="1:7" ht="16.8" thickBot="1" x14ac:dyDescent="0.35">
      <c r="A20" s="169"/>
      <c r="B20" s="169" t="s">
        <v>51</v>
      </c>
      <c r="C20" s="174" t="s">
        <v>53</v>
      </c>
      <c r="D20" s="119"/>
      <c r="E20" s="176">
        <v>44561</v>
      </c>
      <c r="F20" s="119"/>
      <c r="G20" s="175"/>
    </row>
    <row r="21" spans="1:7" ht="16.8" thickBot="1" x14ac:dyDescent="0.35">
      <c r="B21" s="165"/>
      <c r="C21" s="166" t="s">
        <v>54</v>
      </c>
      <c r="D21" s="167"/>
      <c r="E21" s="177"/>
      <c r="F21" s="167"/>
      <c r="G21" s="168"/>
    </row>
    <row r="22" spans="1:7" ht="16.2" x14ac:dyDescent="0.3">
      <c r="B22" s="169" t="s">
        <v>54</v>
      </c>
      <c r="C22" s="178" t="s">
        <v>55</v>
      </c>
      <c r="D22" s="109"/>
      <c r="E22" s="179" t="s">
        <v>64</v>
      </c>
      <c r="F22" s="109"/>
      <c r="G22" s="172"/>
    </row>
    <row r="23" spans="1:7" ht="16.2" x14ac:dyDescent="0.3">
      <c r="A23" s="169"/>
      <c r="B23" s="169" t="s">
        <v>54</v>
      </c>
      <c r="C23" s="170" t="s">
        <v>57</v>
      </c>
      <c r="D23" s="109"/>
      <c r="E23" s="179" t="s">
        <v>550</v>
      </c>
      <c r="F23" s="109"/>
      <c r="G23" s="172"/>
    </row>
    <row r="24" spans="1:7" ht="16.2" x14ac:dyDescent="0.3">
      <c r="B24" s="169" t="s">
        <v>54</v>
      </c>
      <c r="C24" s="170" t="s">
        <v>58</v>
      </c>
      <c r="D24" s="109"/>
      <c r="E24" s="180">
        <v>45166</v>
      </c>
      <c r="F24" s="109"/>
      <c r="G24" s="172"/>
    </row>
    <row r="25" spans="1:7" ht="16.2" x14ac:dyDescent="0.3">
      <c r="A25" s="169"/>
      <c r="B25" s="169" t="s">
        <v>54</v>
      </c>
      <c r="C25" s="170" t="s">
        <v>59</v>
      </c>
      <c r="D25" s="109"/>
      <c r="E25" s="181" t="s">
        <v>691</v>
      </c>
      <c r="F25" s="109"/>
      <c r="G25" s="172"/>
    </row>
    <row r="26" spans="1:7" ht="16.2" x14ac:dyDescent="0.3">
      <c r="B26" s="169" t="s">
        <v>54</v>
      </c>
      <c r="C26" s="182" t="s">
        <v>60</v>
      </c>
      <c r="D26" s="183"/>
      <c r="E26" s="179" t="s">
        <v>357</v>
      </c>
      <c r="F26" s="183"/>
      <c r="G26" s="184"/>
    </row>
    <row r="27" spans="1:7" ht="16.2" x14ac:dyDescent="0.3">
      <c r="B27" s="169" t="s">
        <v>54</v>
      </c>
      <c r="C27" s="170" t="s">
        <v>61</v>
      </c>
      <c r="D27" s="109"/>
      <c r="E27" s="180"/>
      <c r="F27" s="109"/>
      <c r="G27" s="185"/>
    </row>
    <row r="28" spans="1:7" ht="16.2" x14ac:dyDescent="0.3">
      <c r="A28" s="169"/>
      <c r="B28" s="169" t="s">
        <v>54</v>
      </c>
      <c r="C28" s="170" t="s">
        <v>62</v>
      </c>
      <c r="D28" s="109"/>
      <c r="E28" s="181"/>
      <c r="F28" s="109"/>
      <c r="G28" s="185"/>
    </row>
    <row r="29" spans="1:7" ht="16.2" x14ac:dyDescent="0.3">
      <c r="B29" s="169" t="s">
        <v>54</v>
      </c>
      <c r="C29" s="182" t="s">
        <v>63</v>
      </c>
      <c r="D29" s="183"/>
      <c r="E29" s="179" t="s">
        <v>64</v>
      </c>
      <c r="F29" s="186"/>
      <c r="G29" s="354"/>
    </row>
    <row r="30" spans="1:7" ht="16.2" x14ac:dyDescent="0.3">
      <c r="A30" s="169"/>
      <c r="B30" s="169" t="s">
        <v>54</v>
      </c>
      <c r="C30" s="170" t="s">
        <v>65</v>
      </c>
      <c r="D30" s="109"/>
      <c r="E30" s="176"/>
      <c r="F30" s="109"/>
      <c r="G30" s="172"/>
    </row>
    <row r="31" spans="1:7" ht="16.8" thickBot="1" x14ac:dyDescent="0.35">
      <c r="A31" s="169"/>
      <c r="B31" s="169" t="s">
        <v>54</v>
      </c>
      <c r="C31" s="170" t="s">
        <v>66</v>
      </c>
      <c r="D31" s="121"/>
      <c r="E31" s="197" t="s">
        <v>692</v>
      </c>
      <c r="F31" s="119"/>
      <c r="G31" s="187"/>
    </row>
    <row r="32" spans="1:7" ht="16.05" customHeight="1" thickBot="1" x14ac:dyDescent="0.35">
      <c r="C32" s="188" t="s">
        <v>67</v>
      </c>
      <c r="D32" s="189"/>
      <c r="E32" s="190"/>
      <c r="F32" s="191"/>
      <c r="G32" s="192"/>
    </row>
    <row r="33" spans="1:7" ht="75" x14ac:dyDescent="0.3">
      <c r="A33" s="169"/>
      <c r="B33" s="193"/>
      <c r="C33" s="194" t="s">
        <v>68</v>
      </c>
      <c r="D33" s="109"/>
      <c r="E33" s="195" t="s">
        <v>551</v>
      </c>
      <c r="F33" s="6"/>
      <c r="G33" s="356" t="s">
        <v>694</v>
      </c>
    </row>
    <row r="34" spans="1:7" ht="16.8" thickBot="1" x14ac:dyDescent="0.35">
      <c r="B34" s="169" t="s">
        <v>69</v>
      </c>
      <c r="C34" s="196" t="s">
        <v>70</v>
      </c>
      <c r="D34" s="119"/>
      <c r="E34" s="197" t="s">
        <v>693</v>
      </c>
      <c r="F34" s="167"/>
      <c r="G34" s="198"/>
    </row>
    <row r="35" spans="1:7" ht="18" customHeight="1" thickBot="1" x14ac:dyDescent="0.35">
      <c r="A35" s="169"/>
      <c r="B35" s="169" t="s">
        <v>69</v>
      </c>
      <c r="C35" s="166" t="s">
        <v>71</v>
      </c>
      <c r="D35" s="167"/>
      <c r="E35" s="191"/>
      <c r="F35" s="167"/>
      <c r="G35" s="191"/>
    </row>
    <row r="36" spans="1:7" ht="15.75" customHeight="1" x14ac:dyDescent="0.3">
      <c r="B36" s="169" t="s">
        <v>69</v>
      </c>
      <c r="C36" s="199" t="s">
        <v>72</v>
      </c>
      <c r="D36" s="109"/>
      <c r="E36" s="173"/>
      <c r="F36" s="109"/>
      <c r="G36" s="109"/>
    </row>
    <row r="37" spans="1:7" ht="16.5" customHeight="1" x14ac:dyDescent="0.3">
      <c r="A37" s="169"/>
      <c r="B37" s="169" t="s">
        <v>69</v>
      </c>
      <c r="C37" s="200" t="s">
        <v>73</v>
      </c>
      <c r="D37" s="109"/>
      <c r="E37" s="179">
        <v>142</v>
      </c>
      <c r="F37" s="109"/>
      <c r="G37" s="185" t="s">
        <v>695</v>
      </c>
    </row>
    <row r="38" spans="1:7" ht="16.5" customHeight="1" x14ac:dyDescent="0.3">
      <c r="A38" s="169"/>
      <c r="B38" s="169" t="s">
        <v>69</v>
      </c>
      <c r="C38" s="200" t="s">
        <v>75</v>
      </c>
      <c r="D38" s="109"/>
      <c r="E38" s="179">
        <v>303</v>
      </c>
      <c r="F38" s="109"/>
      <c r="G38" s="185"/>
    </row>
    <row r="39" spans="1:7" ht="15.75" customHeight="1" x14ac:dyDescent="0.3">
      <c r="B39" s="169" t="s">
        <v>69</v>
      </c>
      <c r="C39" s="200" t="s">
        <v>76</v>
      </c>
      <c r="D39" s="109"/>
      <c r="E39" s="179" t="s">
        <v>74</v>
      </c>
      <c r="F39" s="109"/>
      <c r="G39" s="185"/>
    </row>
    <row r="40" spans="1:7" ht="18" customHeight="1" x14ac:dyDescent="0.3">
      <c r="B40" s="169" t="s">
        <v>69</v>
      </c>
      <c r="C40" s="200" t="s">
        <v>77</v>
      </c>
      <c r="D40" s="109"/>
      <c r="E40" s="179" t="s">
        <v>74</v>
      </c>
      <c r="F40" s="109"/>
      <c r="G40" s="355" t="s">
        <v>621</v>
      </c>
    </row>
    <row r="41" spans="1:7" ht="16.2" x14ac:dyDescent="0.3">
      <c r="B41" s="169" t="s">
        <v>69</v>
      </c>
      <c r="C41" s="201" t="s">
        <v>78</v>
      </c>
      <c r="D41" s="109"/>
      <c r="E41" s="179" t="s">
        <v>79</v>
      </c>
      <c r="F41" s="109"/>
      <c r="G41" s="185"/>
    </row>
    <row r="42" spans="1:7" ht="16.2" x14ac:dyDescent="0.3">
      <c r="B42" s="169" t="s">
        <v>69</v>
      </c>
      <c r="C42" s="200" t="s">
        <v>80</v>
      </c>
      <c r="D42" s="109"/>
      <c r="E42" s="179" t="s">
        <v>81</v>
      </c>
      <c r="F42" s="109"/>
      <c r="G42" s="185"/>
    </row>
    <row r="43" spans="1:7" ht="16.2" x14ac:dyDescent="0.3">
      <c r="B43" s="169" t="s">
        <v>69</v>
      </c>
      <c r="C43" s="200" t="s">
        <v>82</v>
      </c>
      <c r="D43" s="202"/>
      <c r="E43" s="179" t="s">
        <v>81</v>
      </c>
      <c r="F43" s="109"/>
      <c r="G43" s="203"/>
    </row>
    <row r="44" spans="1:7" ht="16.2" x14ac:dyDescent="0.3">
      <c r="B44" s="169" t="s">
        <v>69</v>
      </c>
      <c r="C44" s="204" t="s">
        <v>83</v>
      </c>
      <c r="D44" s="109"/>
      <c r="E44" s="205" t="s">
        <v>553</v>
      </c>
      <c r="F44" s="183"/>
      <c r="G44" s="185"/>
    </row>
    <row r="45" spans="1:7" ht="16.2" x14ac:dyDescent="0.3">
      <c r="B45" s="169" t="s">
        <v>69</v>
      </c>
      <c r="C45" s="206" t="s">
        <v>84</v>
      </c>
      <c r="D45" s="109"/>
      <c r="E45" s="207">
        <v>412.95</v>
      </c>
      <c r="F45" s="109"/>
      <c r="G45" s="185"/>
    </row>
    <row r="46" spans="1:7" ht="16.8" thickBot="1" x14ac:dyDescent="0.35">
      <c r="B46" s="169" t="s">
        <v>69</v>
      </c>
      <c r="C46" s="208" t="s">
        <v>85</v>
      </c>
      <c r="D46" s="119"/>
      <c r="E46" s="209" t="s">
        <v>696</v>
      </c>
      <c r="F46" s="119"/>
      <c r="G46" s="210"/>
    </row>
    <row r="47" spans="1:7" s="160" customFormat="1" ht="16.8" thickBot="1" x14ac:dyDescent="0.35">
      <c r="A47" s="150"/>
      <c r="B47" s="169" t="s">
        <v>69</v>
      </c>
      <c r="C47" s="211" t="s">
        <v>86</v>
      </c>
      <c r="D47" s="119"/>
      <c r="E47" s="212"/>
      <c r="F47" s="119"/>
      <c r="G47" s="210"/>
    </row>
    <row r="48" spans="1:7" ht="15.75" customHeight="1" x14ac:dyDescent="0.3">
      <c r="B48" s="169" t="s">
        <v>69</v>
      </c>
      <c r="C48" s="200" t="s">
        <v>87</v>
      </c>
      <c r="D48" s="109"/>
      <c r="E48" s="179" t="s">
        <v>64</v>
      </c>
      <c r="F48" s="109"/>
      <c r="G48" s="185"/>
    </row>
    <row r="49" spans="1:7" s="169" customFormat="1" ht="16.2" x14ac:dyDescent="0.3">
      <c r="A49" s="150"/>
      <c r="C49" s="357" t="s">
        <v>88</v>
      </c>
      <c r="D49" s="109"/>
      <c r="E49" s="179" t="s">
        <v>357</v>
      </c>
      <c r="F49" s="109"/>
      <c r="G49" s="185"/>
    </row>
    <row r="50" spans="1:7" s="169" customFormat="1" ht="15.75" customHeight="1" x14ac:dyDescent="0.3">
      <c r="A50" s="150"/>
      <c r="C50" s="200" t="s">
        <v>89</v>
      </c>
      <c r="D50" s="109"/>
      <c r="E50" s="179" t="s">
        <v>64</v>
      </c>
      <c r="F50" s="109"/>
      <c r="G50" s="185"/>
    </row>
    <row r="51" spans="1:7" ht="16.8" thickBot="1" x14ac:dyDescent="0.35">
      <c r="B51" s="169"/>
      <c r="C51" s="213" t="s">
        <v>90</v>
      </c>
      <c r="D51" s="119"/>
      <c r="E51" s="179" t="s">
        <v>357</v>
      </c>
      <c r="F51" s="119"/>
      <c r="G51" s="210"/>
    </row>
    <row r="52" spans="1:7" ht="16.8" thickBot="1" x14ac:dyDescent="0.35">
      <c r="B52" s="169" t="s">
        <v>91</v>
      </c>
      <c r="C52" s="214" t="s">
        <v>92</v>
      </c>
      <c r="D52" s="215"/>
      <c r="E52" s="216"/>
      <c r="F52" s="215"/>
      <c r="G52" s="215"/>
    </row>
    <row r="53" spans="1:7" s="169" customFormat="1" ht="16.2" x14ac:dyDescent="0.3">
      <c r="A53" s="150"/>
      <c r="B53" s="169" t="s">
        <v>91</v>
      </c>
      <c r="C53" s="170" t="s">
        <v>93</v>
      </c>
      <c r="D53" s="109"/>
      <c r="E53" s="171" t="s">
        <v>94</v>
      </c>
      <c r="F53" s="109"/>
      <c r="G53" s="172"/>
    </row>
    <row r="54" spans="1:7" ht="16.2" x14ac:dyDescent="0.3">
      <c r="C54" s="170" t="s">
        <v>95</v>
      </c>
      <c r="D54" s="109"/>
      <c r="E54" s="171" t="s">
        <v>94</v>
      </c>
      <c r="F54" s="109"/>
      <c r="G54" s="172"/>
    </row>
    <row r="55" spans="1:7" ht="16.2" x14ac:dyDescent="0.3">
      <c r="C55" s="170" t="s">
        <v>96</v>
      </c>
      <c r="D55" s="109"/>
      <c r="E55" s="171" t="s">
        <v>94</v>
      </c>
      <c r="F55" s="109"/>
      <c r="G55" s="172"/>
    </row>
    <row r="56" spans="1:7" ht="16.8" thickBot="1" x14ac:dyDescent="0.35">
      <c r="C56" s="118"/>
      <c r="D56" s="119"/>
      <c r="E56" s="120"/>
      <c r="F56" s="119"/>
      <c r="G56" s="121"/>
    </row>
    <row r="57" spans="1:7" s="169" customFormat="1" ht="16.8" thickBot="1" x14ac:dyDescent="0.35">
      <c r="A57" s="150"/>
      <c r="B57" s="150"/>
      <c r="C57" s="371"/>
      <c r="D57" s="371"/>
      <c r="E57" s="371"/>
      <c r="F57" s="371"/>
      <c r="G57" s="371"/>
    </row>
    <row r="58" spans="1:7" s="6" customFormat="1" ht="15.6" thickBot="1" x14ac:dyDescent="0.35">
      <c r="C58" s="372"/>
      <c r="D58" s="373"/>
      <c r="E58" s="373"/>
      <c r="F58" s="373"/>
      <c r="G58" s="374"/>
    </row>
    <row r="59" spans="1:7" s="6" customFormat="1" ht="15.6" thickBot="1" x14ac:dyDescent="0.35">
      <c r="C59" s="372"/>
      <c r="D59" s="373"/>
      <c r="E59" s="373"/>
      <c r="F59" s="373"/>
      <c r="G59" s="374"/>
    </row>
    <row r="60" spans="1:7" s="6" customFormat="1" ht="15.6" thickBot="1" x14ac:dyDescent="0.35">
      <c r="C60" s="375"/>
      <c r="D60" s="375"/>
      <c r="E60" s="375"/>
      <c r="F60" s="375"/>
      <c r="G60" s="375"/>
    </row>
    <row r="61" spans="1:7" s="6" customFormat="1" ht="18.75" customHeight="1" x14ac:dyDescent="0.3">
      <c r="C61" s="376" t="s">
        <v>29</v>
      </c>
      <c r="D61" s="376"/>
      <c r="E61" s="376"/>
      <c r="F61" s="376"/>
      <c r="G61" s="376"/>
    </row>
    <row r="62" spans="1:7" s="6" customFormat="1" ht="15" x14ac:dyDescent="0.3">
      <c r="C62" s="360" t="s">
        <v>30</v>
      </c>
      <c r="D62" s="360"/>
      <c r="E62" s="360"/>
      <c r="F62" s="360"/>
      <c r="G62" s="360"/>
    </row>
    <row r="63" spans="1:7" s="6" customFormat="1" ht="15" x14ac:dyDescent="0.3">
      <c r="B63" s="109" t="s">
        <v>31</v>
      </c>
      <c r="C63" s="364" t="s">
        <v>32</v>
      </c>
      <c r="D63" s="364"/>
      <c r="E63" s="364"/>
      <c r="F63" s="364"/>
      <c r="G63" s="364"/>
    </row>
    <row r="64" spans="1:7" ht="16.2" x14ac:dyDescent="0.3">
      <c r="C64" s="217"/>
      <c r="D64" s="169"/>
      <c r="E64" s="217"/>
      <c r="F64" s="169"/>
      <c r="G64" s="169"/>
    </row>
    <row r="65" spans="3:7" ht="15" customHeight="1" x14ac:dyDescent="0.3">
      <c r="C65" s="218"/>
      <c r="D65" s="218"/>
      <c r="E65" s="218"/>
      <c r="F65" s="218"/>
    </row>
    <row r="66" spans="3:7" ht="15" customHeight="1" x14ac:dyDescent="0.3"/>
    <row r="67" spans="3:7" ht="16.2" x14ac:dyDescent="0.3">
      <c r="C67" s="365"/>
      <c r="D67" s="365"/>
      <c r="E67" s="365"/>
      <c r="F67" s="365"/>
      <c r="G67" s="365"/>
    </row>
    <row r="68" spans="3:7" ht="16.2" x14ac:dyDescent="0.3">
      <c r="C68" s="365"/>
      <c r="D68" s="365"/>
      <c r="E68" s="365"/>
      <c r="F68" s="365"/>
      <c r="G68" s="365"/>
    </row>
    <row r="69" spans="3:7" ht="18.75" customHeight="1" x14ac:dyDescent="0.3">
      <c r="C69" s="365"/>
      <c r="D69" s="365"/>
      <c r="E69" s="365"/>
      <c r="F69" s="365"/>
      <c r="G69" s="365"/>
    </row>
    <row r="70" spans="3:7" ht="16.2" x14ac:dyDescent="0.3">
      <c r="C70" s="365"/>
      <c r="D70" s="365"/>
      <c r="E70" s="365"/>
      <c r="F70" s="365"/>
      <c r="G70" s="365"/>
    </row>
    <row r="71" spans="3:7" ht="16.2" x14ac:dyDescent="0.3">
      <c r="C71" s="218"/>
      <c r="D71" s="218"/>
      <c r="E71" s="218"/>
      <c r="F71" s="218"/>
    </row>
    <row r="72" spans="3:7" ht="16.2" x14ac:dyDescent="0.3">
      <c r="C72" s="363"/>
      <c r="D72" s="363"/>
      <c r="E72" s="363"/>
    </row>
    <row r="73" spans="3:7" ht="16.2" x14ac:dyDescent="0.3">
      <c r="C73" s="363"/>
      <c r="D73" s="363"/>
      <c r="E73" s="363"/>
    </row>
    <row r="74" spans="3:7" ht="16.2" x14ac:dyDescent="0.3"/>
    <row r="75" spans="3:7" ht="16.2" x14ac:dyDescent="0.3"/>
    <row r="76" spans="3:7" ht="16.2" x14ac:dyDescent="0.3"/>
    <row r="77" spans="3:7" ht="16.2" x14ac:dyDescent="0.3"/>
    <row r="78" spans="3:7" ht="16.2" x14ac:dyDescent="0.3"/>
    <row r="79" spans="3:7" ht="16.2" x14ac:dyDescent="0.3"/>
    <row r="80" spans="3:7" ht="16.2" x14ac:dyDescent="0.3"/>
    <row r="81" ht="16.2" x14ac:dyDescent="0.3"/>
    <row r="82" ht="16.2" x14ac:dyDescent="0.3"/>
    <row r="83" ht="16.2" x14ac:dyDescent="0.3"/>
    <row r="84" ht="16.2" x14ac:dyDescent="0.3"/>
    <row r="85" ht="16.2" x14ac:dyDescent="0.3"/>
    <row r="86" ht="16.2" x14ac:dyDescent="0.3"/>
    <row r="87" ht="16.2" x14ac:dyDescent="0.3"/>
    <row r="88" ht="16.2" x14ac:dyDescent="0.3"/>
    <row r="89" ht="16.2" x14ac:dyDescent="0.3"/>
    <row r="90" ht="16.2" x14ac:dyDescent="0.3"/>
  </sheetData>
  <sheetProtection selectLockedCells="1"/>
  <dataConsolidate/>
  <mergeCells count="19">
    <mergeCell ref="C62:G62"/>
    <mergeCell ref="C2:G2"/>
    <mergeCell ref="C3:G3"/>
    <mergeCell ref="C4:G4"/>
    <mergeCell ref="C5:G5"/>
    <mergeCell ref="C6:G6"/>
    <mergeCell ref="C7:G7"/>
    <mergeCell ref="C57:G57"/>
    <mergeCell ref="C58:G58"/>
    <mergeCell ref="C59:G59"/>
    <mergeCell ref="C60:G60"/>
    <mergeCell ref="C61:G61"/>
    <mergeCell ref="C73:E73"/>
    <mergeCell ref="C63:G63"/>
    <mergeCell ref="C67:G67"/>
    <mergeCell ref="C68:G68"/>
    <mergeCell ref="C69:G69"/>
    <mergeCell ref="C70:G70"/>
    <mergeCell ref="C72:E72"/>
  </mergeCells>
  <dataValidations count="1">
    <dataValidation type="whole" showInputMessage="1" showErrorMessage="1" sqref="G56 E56 G21 D8:E13 E35:E36 E21" xr:uid="{00000000-0002-0000-0100-000003000000}">
      <formula1>999999</formula1>
      <formula2>99999999</formula2>
    </dataValidation>
  </dataValidations>
  <hyperlinks>
    <hyperlink ref="C44" r:id="rId1" display="Reporting currency (ISO-4217)" xr:uid="{00000000-0004-0000-0100-000000000000}"/>
    <hyperlink ref="C47" r:id="rId2" location="r4-7" display="Требование ИПДО 4.7: разбивка по отдельным позициям" xr:uid="{00000000-0004-0000-0100-000001000000}"/>
    <hyperlink ref="C32" r:id="rId3" location="r7-2" display="Public debate (Requirement 7.1)" xr:uid="{00000000-0004-0000-0100-000003000000}"/>
  </hyperlinks>
  <pageMargins left="0.25" right="0.25" top="0.75" bottom="0.75" header="0.3" footer="0.3"/>
  <pageSetup paperSize="8" fitToHeight="0" orientation="landscape" horizontalDpi="2400" verticalDpi="2400" r:id="rId4"/>
  <headerFooter>
    <oddHeader>&amp;C&amp;G</oddHeader>
  </headerFooter>
  <legacyDrawingHF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U16"/>
  <sheetViews>
    <sheetView topLeftCell="B1" zoomScale="69" zoomScaleNormal="69" workbookViewId="0">
      <selection activeCell="D14" sqref="D14"/>
    </sheetView>
  </sheetViews>
  <sheetFormatPr defaultColWidth="10.69921875" defaultRowHeight="15.6" x14ac:dyDescent="0.3"/>
  <cols>
    <col min="1" max="1" width="18.19921875" customWidth="1"/>
    <col min="2" max="2" width="48" customWidth="1"/>
    <col min="3" max="3" width="3.19921875" customWidth="1"/>
    <col min="4" max="4" width="30.296875" customWidth="1"/>
    <col min="5" max="5" width="3.19921875" customWidth="1"/>
    <col min="6" max="6" width="30.296875" customWidth="1"/>
    <col min="7" max="7" width="3.19921875" customWidth="1"/>
    <col min="8" max="8" width="30.296875" customWidth="1"/>
    <col min="9" max="9" width="3.19921875" customWidth="1"/>
    <col min="10" max="10" width="61.796875" customWidth="1"/>
    <col min="11" max="11" width="3" customWidth="1"/>
    <col min="12" max="12" width="36" style="301" customWidth="1"/>
    <col min="13" max="13" width="3" customWidth="1"/>
    <col min="14" max="14" width="39.69921875" customWidth="1"/>
    <col min="15" max="15" width="3" customWidth="1"/>
    <col min="16" max="16" width="39.69921875" customWidth="1"/>
    <col min="17" max="17" width="3" customWidth="1"/>
    <col min="18" max="18" width="39.69921875" customWidth="1"/>
    <col min="19" max="19" width="3" customWidth="1"/>
    <col min="20" max="20" width="39.69921875" customWidth="1"/>
    <col min="21" max="21" width="3" customWidth="1"/>
  </cols>
  <sheetData>
    <row r="1" spans="1:21" ht="25.8" x14ac:dyDescent="0.5">
      <c r="A1" s="2" t="s">
        <v>407</v>
      </c>
    </row>
    <row r="3" spans="1:21" s="46" customFormat="1" ht="150" x14ac:dyDescent="0.3">
      <c r="A3" s="278" t="s">
        <v>408</v>
      </c>
      <c r="B3" s="65" t="s">
        <v>409</v>
      </c>
      <c r="D3" s="12" t="s">
        <v>100</v>
      </c>
      <c r="F3" s="66"/>
      <c r="H3" s="66"/>
      <c r="J3" s="58"/>
      <c r="L3" s="58"/>
      <c r="N3" s="45"/>
      <c r="P3" s="45"/>
      <c r="R3" s="45"/>
      <c r="T3" s="45"/>
    </row>
    <row r="4" spans="1:21" s="44" customFormat="1" ht="18.600000000000001" x14ac:dyDescent="0.3">
      <c r="A4" s="64"/>
      <c r="B4" s="56"/>
      <c r="D4" s="56"/>
      <c r="F4" s="56"/>
      <c r="H4" s="56"/>
      <c r="J4" s="57"/>
      <c r="L4" s="303"/>
      <c r="N4" s="57"/>
    </row>
    <row r="5" spans="1:21" s="62" customFormat="1" ht="148.80000000000001" x14ac:dyDescent="0.3">
      <c r="A5" s="60"/>
      <c r="B5" s="61" t="s">
        <v>101</v>
      </c>
      <c r="D5" s="99" t="s">
        <v>102</v>
      </c>
      <c r="E5" s="54"/>
      <c r="F5" s="99" t="s">
        <v>103</v>
      </c>
      <c r="G5" s="54"/>
      <c r="H5" s="99" t="s">
        <v>104</v>
      </c>
      <c r="J5" s="55" t="s">
        <v>105</v>
      </c>
      <c r="K5" s="54"/>
      <c r="L5" s="307" t="s">
        <v>106</v>
      </c>
      <c r="M5" s="54"/>
      <c r="N5" s="55" t="s">
        <v>125</v>
      </c>
      <c r="O5" s="54"/>
      <c r="P5" s="55" t="s">
        <v>108</v>
      </c>
      <c r="Q5" s="54"/>
      <c r="R5" s="55" t="s">
        <v>109</v>
      </c>
      <c r="S5" s="54"/>
      <c r="T5" s="55" t="s">
        <v>110</v>
      </c>
      <c r="U5" s="54"/>
    </row>
    <row r="6" spans="1:21" s="44" customFormat="1" ht="18.600000000000001" x14ac:dyDescent="0.3">
      <c r="A6" s="64"/>
      <c r="B6" s="56"/>
      <c r="D6" s="56"/>
      <c r="F6" s="56"/>
      <c r="H6" s="56"/>
      <c r="J6" s="57"/>
      <c r="L6" s="303"/>
      <c r="N6" s="57"/>
      <c r="P6" s="57"/>
      <c r="R6" s="57"/>
      <c r="T6" s="57"/>
    </row>
    <row r="7" spans="1:21" s="46" customFormat="1" ht="30" x14ac:dyDescent="0.3">
      <c r="A7" s="278" t="s">
        <v>126</v>
      </c>
      <c r="B7" s="65" t="s">
        <v>410</v>
      </c>
      <c r="D7" s="12" t="s">
        <v>723</v>
      </c>
      <c r="F7" s="66"/>
      <c r="H7" s="66"/>
      <c r="J7" s="58"/>
      <c r="L7" s="58"/>
      <c r="N7" s="45"/>
      <c r="O7" s="44"/>
      <c r="P7" s="45"/>
      <c r="Q7" s="44"/>
      <c r="R7" s="45"/>
      <c r="S7" s="44"/>
      <c r="T7" s="45"/>
    </row>
    <row r="8" spans="1:21" s="44" customFormat="1" ht="18.600000000000001" x14ac:dyDescent="0.3">
      <c r="A8" s="64"/>
      <c r="B8" s="56"/>
      <c r="D8" s="56"/>
      <c r="F8" s="56"/>
      <c r="H8" s="56"/>
      <c r="J8" s="57"/>
      <c r="L8" s="303"/>
      <c r="N8" s="57"/>
      <c r="P8" s="57"/>
      <c r="R8" s="57"/>
      <c r="T8" s="57"/>
    </row>
    <row r="9" spans="1:21" s="11" customFormat="1" ht="30" x14ac:dyDescent="0.3">
      <c r="A9" s="17"/>
      <c r="B9" s="63" t="s">
        <v>411</v>
      </c>
      <c r="D9" s="12" t="s">
        <v>725</v>
      </c>
      <c r="F9" s="12" t="str">
        <f>IF(D9=[2]Lists!$K$4,"&lt; Input URL to data source &gt;",IF(D9=[2]Lists!$K$5,"&lt; Reference section in EITI Report or URL &gt;",IF(D9=[2]Lists!$K$6,"&lt; Reference evidence of non-applicability &gt;","")))</f>
        <v/>
      </c>
      <c r="G9" s="44"/>
      <c r="H9" s="12" t="s">
        <v>726</v>
      </c>
      <c r="I9" s="44"/>
      <c r="J9" s="379" t="s">
        <v>724</v>
      </c>
      <c r="K9" s="44"/>
      <c r="L9" s="58"/>
      <c r="M9" s="44"/>
      <c r="N9" s="45"/>
      <c r="O9" s="44"/>
      <c r="P9" s="45"/>
      <c r="Q9" s="44"/>
      <c r="R9" s="45"/>
      <c r="S9" s="44"/>
      <c r="T9" s="45"/>
      <c r="U9" s="44"/>
    </row>
    <row r="10" spans="1:21" s="11" customFormat="1" ht="30" x14ac:dyDescent="0.3">
      <c r="A10" s="17"/>
      <c r="B10" s="68" t="s">
        <v>412</v>
      </c>
      <c r="D10" s="12">
        <v>11.5</v>
      </c>
      <c r="F10" s="12" t="s">
        <v>639</v>
      </c>
      <c r="G10" s="46"/>
      <c r="H10" s="12" t="s">
        <v>727</v>
      </c>
      <c r="I10" s="46"/>
      <c r="J10" s="401"/>
      <c r="K10" s="46"/>
      <c r="L10" s="58"/>
      <c r="M10" s="46"/>
      <c r="N10" s="45"/>
      <c r="O10" s="46"/>
      <c r="P10" s="45"/>
      <c r="Q10" s="46"/>
      <c r="R10" s="45"/>
      <c r="S10" s="46"/>
      <c r="T10" s="45"/>
      <c r="U10" s="46"/>
    </row>
    <row r="11" spans="1:21" s="11" customFormat="1" ht="45" x14ac:dyDescent="0.3">
      <c r="A11" s="17"/>
      <c r="B11" s="68" t="s">
        <v>413</v>
      </c>
      <c r="D11" s="12" t="s">
        <v>728</v>
      </c>
      <c r="F11" s="12" t="s">
        <v>693</v>
      </c>
      <c r="G11" s="46"/>
      <c r="H11" s="12"/>
      <c r="I11" s="46"/>
      <c r="J11" s="401"/>
      <c r="K11" s="46"/>
      <c r="L11" s="58"/>
      <c r="M11" s="46"/>
      <c r="N11" s="45"/>
      <c r="O11" s="46"/>
      <c r="P11" s="45"/>
      <c r="Q11" s="46"/>
      <c r="R11" s="45"/>
      <c r="S11" s="46"/>
      <c r="T11" s="45"/>
      <c r="U11" s="46"/>
    </row>
    <row r="12" spans="1:21" s="11" customFormat="1" ht="75" x14ac:dyDescent="0.3">
      <c r="A12" s="17"/>
      <c r="B12" s="68" t="s">
        <v>414</v>
      </c>
      <c r="D12" s="12" t="s">
        <v>287</v>
      </c>
      <c r="F12" s="12"/>
      <c r="G12" s="46"/>
      <c r="H12" s="12"/>
      <c r="I12" s="46"/>
      <c r="J12" s="401"/>
      <c r="K12" s="46"/>
      <c r="L12" s="58"/>
      <c r="M12" s="46"/>
      <c r="N12" s="45"/>
      <c r="O12" s="46"/>
      <c r="P12" s="45"/>
      <c r="Q12" s="46"/>
      <c r="R12" s="45"/>
      <c r="S12" s="46"/>
      <c r="T12" s="45"/>
      <c r="U12" s="46"/>
    </row>
    <row r="13" spans="1:21" s="11" customFormat="1" ht="156" customHeight="1" x14ac:dyDescent="0.3">
      <c r="A13" s="17"/>
      <c r="B13" s="68" t="s">
        <v>415</v>
      </c>
      <c r="D13" s="12" t="s">
        <v>729</v>
      </c>
      <c r="F13" s="12"/>
      <c r="G13" s="46"/>
      <c r="H13" s="12"/>
      <c r="I13" s="46"/>
      <c r="J13" s="402"/>
      <c r="K13" s="46"/>
      <c r="L13" s="58"/>
      <c r="M13" s="46"/>
      <c r="N13" s="45"/>
      <c r="O13" s="46"/>
      <c r="P13" s="45"/>
      <c r="Q13" s="46"/>
      <c r="R13" s="45"/>
      <c r="S13" s="46"/>
      <c r="T13" s="45"/>
      <c r="U13" s="46"/>
    </row>
    <row r="14" spans="1:21" s="13" customFormat="1" x14ac:dyDescent="0.3">
      <c r="A14" s="69"/>
      <c r="L14" s="306"/>
    </row>
    <row r="16" spans="1:21" x14ac:dyDescent="0.3">
      <c r="J16" s="248"/>
    </row>
  </sheetData>
  <mergeCells count="1">
    <mergeCell ref="J9:J13"/>
  </mergeCells>
  <pageMargins left="0.7" right="0.7" top="0.75" bottom="0.75" header="0.3" footer="0.3"/>
  <pageSetup paperSize="8" orientation="landscape" horizontalDpi="1200" verticalDpi="1200" r:id="rId1"/>
  <headerFooter>
    <oddHeader>&amp;C&amp;G</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U12"/>
  <sheetViews>
    <sheetView topLeftCell="C4" zoomScale="91" zoomScaleNormal="91" workbookViewId="0">
      <selection activeCell="J12" sqref="J12"/>
    </sheetView>
  </sheetViews>
  <sheetFormatPr defaultColWidth="10.69921875" defaultRowHeight="15.6" x14ac:dyDescent="0.3"/>
  <cols>
    <col min="1" max="1" width="17.796875" customWidth="1"/>
    <col min="2" max="2" width="44.19921875" customWidth="1"/>
    <col min="3" max="3" width="3.19921875" customWidth="1"/>
    <col min="4" max="4" width="25.796875" customWidth="1"/>
    <col min="5" max="5" width="3.19921875" customWidth="1"/>
    <col min="6" max="6" width="25.796875" customWidth="1"/>
    <col min="7" max="7" width="3.19921875" customWidth="1"/>
    <col min="8" max="8" width="25.796875" customWidth="1"/>
    <col min="9" max="9" width="3.19921875" customWidth="1"/>
    <col min="10" max="10" width="39.69921875" customWidth="1"/>
    <col min="11" max="11" width="3" customWidth="1"/>
    <col min="12" max="12" width="40.19921875" style="315" customWidth="1"/>
    <col min="13" max="13" width="3" customWidth="1"/>
    <col min="14" max="14" width="39.69921875" customWidth="1"/>
    <col min="15" max="15" width="3" customWidth="1"/>
    <col min="16" max="16" width="39.69921875" customWidth="1"/>
    <col min="17" max="17" width="3" customWidth="1"/>
    <col min="18" max="18" width="39.69921875" customWidth="1"/>
    <col min="19" max="19" width="3" customWidth="1"/>
    <col min="20" max="20" width="39.69921875" customWidth="1"/>
    <col min="21" max="21" width="3" customWidth="1"/>
  </cols>
  <sheetData>
    <row r="1" spans="1:21" ht="25.8" x14ac:dyDescent="0.5">
      <c r="A1" s="2" t="s">
        <v>416</v>
      </c>
    </row>
    <row r="3" spans="1:21" s="46" customFormat="1" ht="195" x14ac:dyDescent="0.3">
      <c r="A3" s="278" t="s">
        <v>417</v>
      </c>
      <c r="B3" s="65" t="s">
        <v>418</v>
      </c>
      <c r="D3" s="12" t="s">
        <v>100</v>
      </c>
      <c r="F3" s="66"/>
      <c r="H3" s="66"/>
      <c r="J3" s="58"/>
      <c r="L3" s="58"/>
      <c r="N3" s="45"/>
      <c r="P3" s="45"/>
      <c r="R3" s="45"/>
      <c r="T3" s="45"/>
    </row>
    <row r="4" spans="1:21" s="44" customFormat="1" ht="18.600000000000001" x14ac:dyDescent="0.3">
      <c r="A4" s="64"/>
      <c r="B4" s="56"/>
      <c r="D4" s="56"/>
      <c r="F4" s="56"/>
      <c r="H4" s="56"/>
      <c r="J4" s="57"/>
      <c r="L4" s="303"/>
      <c r="N4" s="57"/>
    </row>
    <row r="5" spans="1:21" s="62" customFormat="1" ht="111.6" x14ac:dyDescent="0.3">
      <c r="A5" s="60"/>
      <c r="B5" s="61" t="s">
        <v>101</v>
      </c>
      <c r="D5" s="99" t="s">
        <v>102</v>
      </c>
      <c r="E5" s="54"/>
      <c r="F5" s="99" t="s">
        <v>103</v>
      </c>
      <c r="G5" s="54"/>
      <c r="H5" s="99" t="s">
        <v>104</v>
      </c>
      <c r="J5" s="55" t="s">
        <v>105</v>
      </c>
      <c r="K5" s="54"/>
      <c r="L5" s="307" t="s">
        <v>106</v>
      </c>
      <c r="M5" s="54"/>
      <c r="N5" s="55" t="s">
        <v>107</v>
      </c>
      <c r="O5" s="54"/>
      <c r="P5" s="55" t="s">
        <v>108</v>
      </c>
      <c r="Q5" s="54"/>
      <c r="R5" s="55" t="s">
        <v>109</v>
      </c>
      <c r="S5" s="54"/>
      <c r="T5" s="55" t="s">
        <v>110</v>
      </c>
      <c r="U5" s="54"/>
    </row>
    <row r="6" spans="1:21" s="44" customFormat="1" ht="18.600000000000001" x14ac:dyDescent="0.3">
      <c r="A6" s="64"/>
      <c r="B6" s="56"/>
      <c r="D6" s="56"/>
      <c r="F6" s="56"/>
      <c r="H6" s="56"/>
      <c r="J6" s="57"/>
      <c r="L6" s="303"/>
      <c r="N6" s="57"/>
      <c r="P6" s="57"/>
      <c r="R6" s="57"/>
      <c r="T6" s="57"/>
    </row>
    <row r="7" spans="1:21" s="44" customFormat="1" ht="60" x14ac:dyDescent="0.3">
      <c r="A7" s="64"/>
      <c r="B7" s="85" t="s">
        <v>419</v>
      </c>
      <c r="D7" s="12" t="s">
        <v>64</v>
      </c>
      <c r="F7" s="12" t="str">
        <f>IF(D7=[2]Lists!$K$4,"&lt; Input URL to data source &gt;",IF(D7=[2]Lists!$K$5,"&lt; Reference section in EITI Report or URL &gt;",IF(D7=[2]Lists!$K$6,"&lt; Reference evidence of non-applicability &gt;","")))</f>
        <v/>
      </c>
      <c r="H7" s="12" t="str">
        <f>IF(F7=[2]Lists!$K$4,"&lt; Input URL to data source &gt;",IF(F7=[2]Lists!$K$5,"&lt; Reference section in EITI Report or URL &gt;",IF(F7=[2]Lists!$K$6,"&lt; Reference evidence of non-applicability &gt;","")))</f>
        <v/>
      </c>
      <c r="J7" s="379" t="s">
        <v>762</v>
      </c>
      <c r="L7" s="58"/>
      <c r="N7" s="45"/>
      <c r="P7" s="45"/>
      <c r="R7" s="45"/>
      <c r="T7" s="45"/>
    </row>
    <row r="8" spans="1:21" s="44" customFormat="1" ht="60" x14ac:dyDescent="0.3">
      <c r="A8" s="64"/>
      <c r="B8" s="63" t="s">
        <v>420</v>
      </c>
      <c r="D8" s="12" t="s">
        <v>357</v>
      </c>
      <c r="F8" s="12" t="str">
        <f>IF(D8=[2]Lists!$K$4,"&lt; Input URL to data source &gt;",IF(D8=[2]Lists!$K$5,"&lt; Reference section in EITI Report or URL &gt;",IF(D8=[2]Lists!$K$6,"&lt; Reference evidence of non-applicability &gt;","")))</f>
        <v/>
      </c>
      <c r="H8" s="12" t="str">
        <f>IF(F8=[2]Lists!$K$4,"&lt; Input URL to data source &gt;",IF(F8=[2]Lists!$K$5,"&lt; Reference section in EITI Report or URL &gt;",IF(F8=[2]Lists!$K$6,"&lt; Reference evidence of non-applicability &gt;","")))</f>
        <v/>
      </c>
      <c r="J8" s="401"/>
      <c r="L8" s="58"/>
      <c r="N8" s="45"/>
      <c r="P8" s="45"/>
      <c r="R8" s="45"/>
      <c r="T8" s="45"/>
    </row>
    <row r="9" spans="1:21" s="44" customFormat="1" ht="45" x14ac:dyDescent="0.3">
      <c r="A9" s="64"/>
      <c r="B9" s="63" t="s">
        <v>421</v>
      </c>
      <c r="D9" s="12" t="s">
        <v>357</v>
      </c>
      <c r="F9" s="12" t="str">
        <f>IF(D9=[2]Lists!$K$4,"&lt; Input URL to data source &gt;",IF(D9=[2]Lists!$K$5,"&lt; Reference section in EITI Report or URL &gt;",IF(D9=[2]Lists!$K$6,"&lt; Reference evidence of non-applicability &gt;","")))</f>
        <v/>
      </c>
      <c r="H9" s="12" t="str">
        <f>IF(F9=[2]Lists!$K$4,"&lt; Input URL to data source &gt;",IF(F9=[2]Lists!$K$5,"&lt; Reference section in EITI Report or URL &gt;",IF(F9=[2]Lists!$K$6,"&lt; Reference evidence of non-applicability &gt;","")))</f>
        <v/>
      </c>
      <c r="J9" s="401"/>
      <c r="L9" s="58"/>
      <c r="N9" s="45"/>
      <c r="P9" s="45"/>
      <c r="R9" s="45"/>
      <c r="T9" s="45"/>
    </row>
    <row r="10" spans="1:21" s="44" customFormat="1" ht="60" x14ac:dyDescent="0.3">
      <c r="A10" s="64"/>
      <c r="B10" s="63" t="s">
        <v>422</v>
      </c>
      <c r="D10" s="12" t="s">
        <v>357</v>
      </c>
      <c r="F10" s="12" t="str">
        <f>IF(D10=[2]Lists!$K$4,"&lt; Input URL to data source &gt;",IF(D10=[2]Lists!$K$5,"&lt; Reference section in EITI Report or URL &gt;",IF(D10=[2]Lists!$K$6,"&lt; Reference evidence of non-applicability &gt;","")))</f>
        <v/>
      </c>
      <c r="H10" s="12" t="str">
        <f>IF(F10=[2]Lists!$K$4,"&lt; Input URL to data source &gt;",IF(F10=[2]Lists!$K$5,"&lt; Reference section in EITI Report or URL &gt;",IF(F10=[2]Lists!$K$6,"&lt; Reference evidence of non-applicability &gt;","")))</f>
        <v/>
      </c>
      <c r="J10" s="401"/>
      <c r="L10" s="58"/>
      <c r="N10" s="45"/>
      <c r="P10" s="45"/>
      <c r="R10" s="45"/>
      <c r="T10" s="45"/>
    </row>
    <row r="11" spans="1:21" s="44" customFormat="1" ht="30" x14ac:dyDescent="0.3">
      <c r="A11" s="64"/>
      <c r="B11" s="63" t="s">
        <v>423</v>
      </c>
      <c r="D11" s="12" t="s">
        <v>357</v>
      </c>
      <c r="F11" s="12" t="str">
        <f>IF(D11=[2]Lists!$K$4,"&lt; Input URL to data source &gt;",IF(D11=[2]Lists!$K$5,"&lt; Reference section in EITI Report or URL &gt;",IF(D11=[2]Lists!$K$6,"&lt; Reference evidence of non-applicability &gt;","")))</f>
        <v/>
      </c>
      <c r="H11" s="12" t="str">
        <f>IF(F11=[2]Lists!$K$4,"&lt; Input URL to data source &gt;",IF(F11=[2]Lists!$K$5,"&lt; Reference section in EITI Report or URL &gt;",IF(F11=[2]Lists!$K$6,"&lt; Reference evidence of non-applicability &gt;","")))</f>
        <v/>
      </c>
      <c r="J11" s="402"/>
      <c r="L11" s="58"/>
      <c r="N11" s="45"/>
      <c r="P11" s="45"/>
      <c r="R11" s="45"/>
      <c r="T11" s="45"/>
    </row>
    <row r="12" spans="1:21" s="13" customFormat="1" ht="45" x14ac:dyDescent="0.3">
      <c r="A12" s="69"/>
      <c r="B12" s="85" t="s">
        <v>424</v>
      </c>
      <c r="D12" s="245"/>
      <c r="L12" s="316"/>
    </row>
  </sheetData>
  <mergeCells count="1">
    <mergeCell ref="J7:J11"/>
  </mergeCells>
  <pageMargins left="0.7" right="0.7" top="0.75" bottom="0.75" header="0.3" footer="0.3"/>
  <pageSetup paperSize="8" orientation="landscape" horizontalDpi="1200" verticalDpi="1200" r:id="rId1"/>
  <headerFooter>
    <oddHeader>&amp;C&amp;G</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U10"/>
  <sheetViews>
    <sheetView zoomScale="70" zoomScaleNormal="70" workbookViewId="0">
      <selection activeCell="B14" sqref="B14"/>
    </sheetView>
  </sheetViews>
  <sheetFormatPr defaultColWidth="10.69921875" defaultRowHeight="15.6" x14ac:dyDescent="0.3"/>
  <cols>
    <col min="1" max="1" width="19.5" customWidth="1"/>
    <col min="2" max="2" width="38" customWidth="1"/>
    <col min="3" max="3" width="3.296875" customWidth="1"/>
    <col min="4" max="4" width="26.19921875" customWidth="1"/>
    <col min="5" max="5" width="3.296875" customWidth="1"/>
    <col min="6" max="6" width="26.19921875" customWidth="1"/>
    <col min="7" max="7" width="3.296875" customWidth="1"/>
    <col min="8" max="8" width="26.19921875" customWidth="1"/>
    <col min="9" max="9" width="3.296875" customWidth="1"/>
    <col min="10" max="10" width="39.69921875" customWidth="1"/>
    <col min="11" max="11" width="3" customWidth="1"/>
    <col min="12" max="12" width="38.5" style="315" customWidth="1"/>
    <col min="13" max="13" width="3" customWidth="1"/>
    <col min="14" max="14" width="39.69921875" customWidth="1"/>
    <col min="15" max="15" width="3" customWidth="1"/>
    <col min="16" max="16" width="39.69921875" customWidth="1"/>
    <col min="17" max="17" width="3" customWidth="1"/>
    <col min="18" max="18" width="39.69921875" customWidth="1"/>
    <col min="19" max="19" width="3" customWidth="1"/>
    <col min="20" max="20" width="39.69921875" customWidth="1"/>
    <col min="21" max="21" width="3" customWidth="1"/>
  </cols>
  <sheetData>
    <row r="1" spans="1:21" ht="25.8" x14ac:dyDescent="0.5">
      <c r="A1" s="2" t="s">
        <v>425</v>
      </c>
    </row>
    <row r="3" spans="1:21" s="46" customFormat="1" ht="165" x14ac:dyDescent="0.3">
      <c r="A3" s="278" t="s">
        <v>426</v>
      </c>
      <c r="B3" s="65" t="s">
        <v>427</v>
      </c>
      <c r="D3" s="12" t="s">
        <v>684</v>
      </c>
      <c r="F3" s="66"/>
      <c r="H3" s="66"/>
      <c r="J3" s="58"/>
      <c r="L3" s="58"/>
      <c r="N3" s="45"/>
      <c r="P3" s="45"/>
      <c r="R3" s="45"/>
      <c r="T3" s="45"/>
    </row>
    <row r="4" spans="1:21" s="44" customFormat="1" ht="18.600000000000001" x14ac:dyDescent="0.3">
      <c r="A4" s="64"/>
      <c r="B4" s="56"/>
      <c r="D4" s="56"/>
      <c r="F4" s="56"/>
      <c r="H4" s="56"/>
      <c r="J4" s="57"/>
      <c r="L4" s="303"/>
      <c r="N4" s="57"/>
    </row>
    <row r="5" spans="1:21" s="62" customFormat="1" ht="130.19999999999999" x14ac:dyDescent="0.3">
      <c r="A5" s="60"/>
      <c r="B5" s="61" t="s">
        <v>101</v>
      </c>
      <c r="D5" s="99" t="s">
        <v>102</v>
      </c>
      <c r="E5" s="54"/>
      <c r="F5" s="99" t="s">
        <v>103</v>
      </c>
      <c r="G5" s="54"/>
      <c r="H5" s="99" t="s">
        <v>104</v>
      </c>
      <c r="J5" s="55" t="s">
        <v>105</v>
      </c>
      <c r="K5" s="54"/>
      <c r="L5" s="307" t="s">
        <v>106</v>
      </c>
      <c r="M5" s="54"/>
      <c r="N5" s="55" t="s">
        <v>125</v>
      </c>
      <c r="O5" s="54"/>
      <c r="P5" s="55" t="s">
        <v>108</v>
      </c>
      <c r="Q5" s="54"/>
      <c r="R5" s="55" t="s">
        <v>109</v>
      </c>
      <c r="S5" s="54"/>
      <c r="T5" s="55" t="s">
        <v>110</v>
      </c>
      <c r="U5" s="54"/>
    </row>
    <row r="6" spans="1:21" s="44" customFormat="1" ht="18.600000000000001" x14ac:dyDescent="0.3">
      <c r="A6" s="64"/>
      <c r="B6" s="56"/>
      <c r="D6" s="56"/>
      <c r="F6" s="56"/>
      <c r="H6" s="56"/>
      <c r="J6" s="57"/>
      <c r="L6" s="303"/>
      <c r="N6" s="57"/>
      <c r="P6" s="57"/>
      <c r="R6" s="57"/>
      <c r="T6" s="57"/>
    </row>
    <row r="7" spans="1:21" s="11" customFormat="1" ht="45" x14ac:dyDescent="0.35">
      <c r="A7" s="17"/>
      <c r="B7" s="85" t="s">
        <v>428</v>
      </c>
      <c r="D7" s="353">
        <v>45166</v>
      </c>
      <c r="E7" s="88"/>
      <c r="F7" s="12" t="str">
        <f>IF(D7=[2]Lists!$K$4,"&lt; Input URL to data source &gt;",IF(D7=[2]Lists!$K$5,"&lt; Reference section in EITI Report or URL &gt;",IF(D7=[2]Lists!$K$6,"&lt; Reference evidence of non-applicability &gt;","")))</f>
        <v/>
      </c>
      <c r="G7" s="44"/>
      <c r="H7" s="12" t="str">
        <f>IF(F7=[2]Lists!$K$4,"&lt; Input URL to data source &gt;",IF(F7=[2]Lists!$K$5,"&lt; Reference section in EITI Report or URL &gt;",IF(F7=[2]Lists!$K$6,"&lt; Reference evidence of non-applicability &gt;","")))</f>
        <v/>
      </c>
      <c r="I7" s="44"/>
      <c r="J7" s="379" t="s">
        <v>685</v>
      </c>
      <c r="K7" s="44"/>
      <c r="L7" s="58"/>
      <c r="M7" s="44"/>
      <c r="N7" s="45"/>
      <c r="O7" s="44"/>
      <c r="P7" s="45"/>
      <c r="Q7" s="44"/>
      <c r="R7" s="45"/>
      <c r="S7" s="44"/>
      <c r="T7" s="45"/>
      <c r="U7" s="44"/>
    </row>
    <row r="8" spans="1:21" s="88" customFormat="1" ht="30" x14ac:dyDescent="0.35">
      <c r="A8" s="87"/>
      <c r="B8" s="85" t="s">
        <v>429</v>
      </c>
      <c r="D8" s="12" t="s">
        <v>64</v>
      </c>
      <c r="F8" s="12" t="str">
        <f>IF(D8=[2]Lists!$K$4,"&lt; Input URL to data source &gt;",IF(D8=[2]Lists!$K$5,"&lt; Reference section in EITI Report or URL &gt;",IF(D8=[2]Lists!$K$6,"&lt; Reference evidence of non-applicability &gt;","")))</f>
        <v/>
      </c>
      <c r="H8" s="12" t="str">
        <f>IF(F8=[2]Lists!$K$4,"&lt; Input URL to data source &gt;",IF(F8=[2]Lists!$K$5,"&lt; Reference section in EITI Report or URL &gt;",IF(F8=[2]Lists!$K$6,"&lt; Reference evidence of non-applicability &gt;","")))</f>
        <v/>
      </c>
      <c r="J8" s="401"/>
      <c r="K8" s="89"/>
      <c r="L8" s="58"/>
      <c r="M8" s="89"/>
      <c r="N8" s="45"/>
      <c r="O8" s="89"/>
      <c r="P8" s="45"/>
      <c r="Q8" s="89"/>
      <c r="R8" s="45"/>
      <c r="S8" s="89"/>
      <c r="T8" s="45"/>
    </row>
    <row r="9" spans="1:21" s="88" customFormat="1" ht="49.2" customHeight="1" x14ac:dyDescent="0.35">
      <c r="A9" s="87"/>
      <c r="B9" s="90" t="s">
        <v>430</v>
      </c>
      <c r="D9" s="12" t="s">
        <v>357</v>
      </c>
      <c r="F9" s="12" t="str">
        <f>IF(D9=[2]Lists!$K$4,"&lt; Input URL to data source &gt;",IF(D9=[2]Lists!$K$5,"&lt; Reference section in EITI Report or URL &gt;",IF(D9=[2]Lists!$K$6,"&lt; Reference evidence of non-applicability &gt;","")))</f>
        <v/>
      </c>
      <c r="H9" s="12" t="str">
        <f>IF(F9=[2]Lists!$K$4,"&lt; Input URL to data source &gt;",IF(F9=[2]Lists!$K$5,"&lt; Reference section in EITI Report or URL &gt;",IF(F9=[2]Lists!$K$6,"&lt; Reference evidence of non-applicability &gt;","")))</f>
        <v/>
      </c>
      <c r="J9" s="402"/>
      <c r="K9" s="89"/>
      <c r="L9" s="58"/>
      <c r="M9" s="89"/>
      <c r="N9" s="45"/>
      <c r="O9" s="89"/>
      <c r="P9" s="45"/>
      <c r="Q9" s="89"/>
      <c r="R9" s="45"/>
      <c r="S9" s="89"/>
      <c r="T9" s="45"/>
    </row>
    <row r="10" spans="1:21" s="13" customFormat="1" x14ac:dyDescent="0.3">
      <c r="A10" s="69"/>
      <c r="L10" s="316"/>
    </row>
  </sheetData>
  <mergeCells count="1">
    <mergeCell ref="J7:J9"/>
  </mergeCells>
  <pageMargins left="0.7" right="0.7" top="0.75" bottom="0.75" header="0.3" footer="0.3"/>
  <pageSetup paperSize="8" orientation="landscape" horizontalDpi="1200" verticalDpi="1200" r:id="rId1"/>
  <headerFooter>
    <oddHeader>&amp;C&amp;G</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U26"/>
  <sheetViews>
    <sheetView topLeftCell="A17" zoomScale="72" zoomScaleNormal="72" workbookViewId="0">
      <selection activeCell="J26" sqref="J26"/>
    </sheetView>
  </sheetViews>
  <sheetFormatPr defaultColWidth="10.69921875" defaultRowHeight="15.6" x14ac:dyDescent="0.3"/>
  <cols>
    <col min="1" max="1" width="19.69921875" customWidth="1"/>
    <col min="2" max="2" width="45.5" customWidth="1"/>
    <col min="3" max="3" width="3.19921875" customWidth="1"/>
    <col min="4" max="4" width="27.5" customWidth="1"/>
    <col min="5" max="5" width="3.19921875" customWidth="1"/>
    <col min="6" max="6" width="24.5" customWidth="1"/>
    <col min="7" max="7" width="3.19921875" customWidth="1"/>
    <col min="8" max="8" width="24.5" customWidth="1"/>
    <col min="9" max="9" width="3.19921875" customWidth="1"/>
    <col min="10" max="10" width="39.69921875" customWidth="1"/>
    <col min="11" max="11" width="3" customWidth="1"/>
    <col min="12" max="12" width="37.69921875" style="301" customWidth="1"/>
    <col min="13" max="13" width="3" customWidth="1"/>
    <col min="14" max="14" width="39.69921875" customWidth="1"/>
    <col min="15" max="15" width="3" customWidth="1"/>
    <col min="16" max="16" width="39.69921875" customWidth="1"/>
    <col min="17" max="17" width="3" customWidth="1"/>
    <col min="18" max="18" width="39.69921875" customWidth="1"/>
    <col min="19" max="19" width="3" customWidth="1"/>
    <col min="20" max="20" width="39.69921875" customWidth="1"/>
    <col min="21" max="21" width="3" customWidth="1"/>
  </cols>
  <sheetData>
    <row r="1" spans="1:21" ht="25.8" x14ac:dyDescent="0.5">
      <c r="A1" s="2" t="s">
        <v>431</v>
      </c>
    </row>
    <row r="3" spans="1:21" s="46" customFormat="1" ht="195" x14ac:dyDescent="0.3">
      <c r="A3" s="278" t="s">
        <v>432</v>
      </c>
      <c r="B3" s="65" t="s">
        <v>433</v>
      </c>
      <c r="D3" s="12" t="s">
        <v>100</v>
      </c>
      <c r="F3" s="66"/>
      <c r="H3" s="66"/>
      <c r="J3" s="58"/>
      <c r="L3" s="58"/>
      <c r="N3" s="45"/>
      <c r="P3" s="45"/>
      <c r="R3" s="45"/>
      <c r="T3" s="45"/>
    </row>
    <row r="4" spans="1:21" s="44" customFormat="1" ht="18.600000000000001" x14ac:dyDescent="0.3">
      <c r="A4" s="64"/>
      <c r="B4" s="56"/>
      <c r="D4" s="56"/>
      <c r="F4" s="56"/>
      <c r="H4" s="56"/>
      <c r="J4" s="57"/>
      <c r="L4" s="303"/>
      <c r="N4" s="57"/>
    </row>
    <row r="5" spans="1:21" s="62" customFormat="1" ht="130.19999999999999" x14ac:dyDescent="0.3">
      <c r="A5" s="60"/>
      <c r="B5" s="61" t="s">
        <v>101</v>
      </c>
      <c r="D5" s="99" t="s">
        <v>102</v>
      </c>
      <c r="E5" s="54"/>
      <c r="F5" s="99" t="s">
        <v>103</v>
      </c>
      <c r="G5" s="54"/>
      <c r="H5" s="99" t="s">
        <v>104</v>
      </c>
      <c r="J5" s="55" t="s">
        <v>105</v>
      </c>
      <c r="K5" s="54"/>
      <c r="L5" s="307" t="s">
        <v>106</v>
      </c>
      <c r="M5" s="54"/>
      <c r="N5" s="55" t="s">
        <v>107</v>
      </c>
      <c r="O5" s="54"/>
      <c r="P5" s="55" t="s">
        <v>108</v>
      </c>
      <c r="Q5" s="54"/>
      <c r="R5" s="55" t="s">
        <v>109</v>
      </c>
      <c r="S5" s="54"/>
      <c r="T5" s="55" t="s">
        <v>110</v>
      </c>
      <c r="U5" s="54"/>
    </row>
    <row r="6" spans="1:21" s="44" customFormat="1" ht="18.600000000000001" x14ac:dyDescent="0.3">
      <c r="A6" s="64"/>
      <c r="B6" s="56"/>
      <c r="D6" s="56"/>
      <c r="F6" s="56"/>
      <c r="H6" s="56"/>
      <c r="J6" s="57"/>
      <c r="L6" s="303"/>
      <c r="N6" s="57"/>
      <c r="P6" s="57"/>
      <c r="R6" s="57"/>
      <c r="T6" s="57"/>
    </row>
    <row r="7" spans="1:21" s="11" customFormat="1" ht="75" x14ac:dyDescent="0.3">
      <c r="A7" s="17"/>
      <c r="B7" s="91" t="s">
        <v>434</v>
      </c>
      <c r="D7" s="12" t="s">
        <v>562</v>
      </c>
      <c r="F7" s="351" t="s">
        <v>678</v>
      </c>
      <c r="G7" s="44"/>
      <c r="H7" s="12" t="str">
        <f>IF(F7=[2]Lists!$K$4,"&lt; Input URL to data source &gt;",IF(F7=[2]Lists!$K$5,"&lt; Reference section in EITI Report or URL &gt;",IF(F7=[2]Lists!$K$6,"&lt; Reference evidence of non-applicability &gt;","")))</f>
        <v/>
      </c>
      <c r="I7" s="44"/>
      <c r="J7" s="379" t="s">
        <v>767</v>
      </c>
      <c r="K7" s="44"/>
      <c r="L7" s="58"/>
      <c r="M7" s="44"/>
      <c r="N7" s="45"/>
      <c r="O7" s="44"/>
      <c r="P7" s="45"/>
      <c r="Q7" s="44"/>
      <c r="R7" s="45"/>
      <c r="S7" s="44"/>
      <c r="T7" s="45"/>
      <c r="U7" s="44"/>
    </row>
    <row r="8" spans="1:21" s="11" customFormat="1" ht="45" x14ac:dyDescent="0.3">
      <c r="A8" s="17"/>
      <c r="B8" s="91" t="s">
        <v>435</v>
      </c>
      <c r="D8" s="12" t="s">
        <v>64</v>
      </c>
      <c r="F8" s="12" t="str">
        <f>IF(D8=[2]Lists!$K$4,"&lt; Input URL to data source &gt;",IF(D8=[2]Lists!$K$5,"&lt; Reference section in EITI Report or URL &gt;",IF(D8=[2]Lists!$K$6,"&lt; Reference evidence of non-applicability &gt;","")))</f>
        <v/>
      </c>
      <c r="G8" s="46"/>
      <c r="H8" s="12" t="str">
        <f>IF(F8=[2]Lists!$K$4,"&lt; Input URL to data source &gt;",IF(F8=[2]Lists!$K$5,"&lt; Reference section in EITI Report or URL &gt;",IF(F8=[2]Lists!$K$6,"&lt; Reference evidence of non-applicability &gt;","")))</f>
        <v/>
      </c>
      <c r="I8" s="46"/>
      <c r="J8" s="401"/>
      <c r="K8" s="46"/>
      <c r="L8" s="58"/>
      <c r="M8" s="46"/>
      <c r="N8" s="45"/>
      <c r="O8" s="46"/>
      <c r="P8" s="45"/>
      <c r="Q8" s="46"/>
      <c r="R8" s="45"/>
      <c r="S8" s="46"/>
      <c r="T8" s="45"/>
      <c r="U8" s="46"/>
    </row>
    <row r="9" spans="1:21" s="11" customFormat="1" ht="30" x14ac:dyDescent="0.3">
      <c r="A9" s="17"/>
      <c r="B9" s="91" t="s">
        <v>436</v>
      </c>
      <c r="D9" s="12" t="s">
        <v>64</v>
      </c>
      <c r="F9" s="12" t="str">
        <f>IF(D9=[2]Lists!$K$4,"&lt; Input URL to data source &gt;",IF(D9=[2]Lists!$K$5,"&lt; Reference section in EITI Report or URL &gt;",IF(D9=[2]Lists!$K$6,"&lt; Reference evidence of non-applicability &gt;","")))</f>
        <v/>
      </c>
      <c r="G9" s="44"/>
      <c r="H9" s="12" t="str">
        <f>IF(F9=[2]Lists!$K$4,"&lt; Input URL to data source &gt;",IF(F9=[2]Lists!$K$5,"&lt; Reference section in EITI Report or URL &gt;",IF(F9=[2]Lists!$K$6,"&lt; Reference evidence of non-applicability &gt;","")))</f>
        <v/>
      </c>
      <c r="I9" s="44"/>
      <c r="J9" s="401"/>
      <c r="K9" s="44"/>
      <c r="L9" s="58"/>
      <c r="M9" s="44"/>
      <c r="N9" s="45"/>
      <c r="O9" s="44"/>
      <c r="P9" s="45"/>
      <c r="Q9" s="44"/>
      <c r="R9" s="45"/>
      <c r="S9" s="44"/>
      <c r="T9" s="45"/>
      <c r="U9" s="44"/>
    </row>
    <row r="10" spans="1:21" s="11" customFormat="1" ht="45" x14ac:dyDescent="0.3">
      <c r="A10" s="17"/>
      <c r="B10" s="91" t="s">
        <v>437</v>
      </c>
      <c r="D10" s="12" t="s">
        <v>562</v>
      </c>
      <c r="F10" s="12" t="s">
        <v>679</v>
      </c>
      <c r="G10" s="46"/>
      <c r="H10" s="12" t="str">
        <f>IF(F10=[2]Lists!$K$4,"&lt; Input URL to data source &gt;",IF(F10=[2]Lists!$K$5,"&lt; Reference section in EITI Report or URL &gt;",IF(F10=[2]Lists!$K$6,"&lt; Reference evidence of non-applicability &gt;","")))</f>
        <v/>
      </c>
      <c r="I10" s="46"/>
      <c r="J10" s="401"/>
      <c r="K10" s="46"/>
      <c r="L10" s="58"/>
      <c r="M10" s="46"/>
      <c r="N10" s="45"/>
      <c r="O10" s="46"/>
      <c r="P10" s="45"/>
      <c r="Q10" s="46"/>
      <c r="R10" s="45"/>
      <c r="S10" s="46"/>
      <c r="T10" s="45"/>
      <c r="U10" s="46"/>
    </row>
    <row r="11" spans="1:21" s="11" customFormat="1" ht="30" x14ac:dyDescent="0.3">
      <c r="A11" s="17"/>
      <c r="B11" s="91" t="s">
        <v>438</v>
      </c>
      <c r="D11" s="12" t="s">
        <v>598</v>
      </c>
      <c r="F11" s="12" t="s">
        <v>680</v>
      </c>
      <c r="G11" s="44"/>
      <c r="H11" s="12" t="s">
        <v>682</v>
      </c>
      <c r="I11" s="44"/>
      <c r="J11" s="401"/>
      <c r="K11" s="44"/>
      <c r="L11" s="58"/>
      <c r="M11" s="44"/>
      <c r="N11" s="45"/>
      <c r="O11" s="44"/>
      <c r="P11" s="45"/>
      <c r="Q11" s="44"/>
      <c r="R11" s="45"/>
      <c r="S11" s="44"/>
      <c r="T11" s="45"/>
      <c r="U11" s="44"/>
    </row>
    <row r="12" spans="1:21" s="11" customFormat="1" x14ac:dyDescent="0.3">
      <c r="A12" s="17"/>
      <c r="B12" s="91" t="s">
        <v>439</v>
      </c>
      <c r="D12" s="12" t="s">
        <v>568</v>
      </c>
      <c r="F12" s="12" t="str">
        <f>IF(D12=[2]Lists!$K$4,"&lt; Input URL to data source &gt;",IF(D12=[2]Lists!$K$5,"&lt; Reference section in EITI Report or URL &gt;",IF(D12=[2]Lists!$K$6,"&lt; Reference evidence of non-applicability &gt;","")))</f>
        <v/>
      </c>
      <c r="G12" s="48"/>
      <c r="H12" s="12" t="s">
        <v>681</v>
      </c>
      <c r="I12" s="48"/>
      <c r="J12" s="401"/>
      <c r="K12" s="48"/>
      <c r="L12" s="58"/>
      <c r="M12" s="48"/>
      <c r="N12" s="45"/>
      <c r="O12" s="48"/>
      <c r="P12" s="45"/>
      <c r="Q12" s="48"/>
      <c r="R12" s="45"/>
      <c r="S12" s="48"/>
      <c r="T12" s="45"/>
      <c r="U12" s="48"/>
    </row>
    <row r="13" spans="1:21" s="79" customFormat="1" ht="45" x14ac:dyDescent="0.3">
      <c r="A13" s="78"/>
      <c r="B13" s="93" t="s">
        <v>440</v>
      </c>
      <c r="D13" s="12" t="s">
        <v>64</v>
      </c>
      <c r="F13" s="81"/>
      <c r="G13" s="82"/>
      <c r="H13" s="81"/>
      <c r="I13" s="82"/>
      <c r="J13" s="401"/>
      <c r="K13" s="82"/>
      <c r="L13" s="58"/>
      <c r="M13" s="82"/>
      <c r="N13" s="83"/>
      <c r="O13" s="82"/>
      <c r="P13" s="83"/>
      <c r="Q13" s="82"/>
      <c r="R13" s="83"/>
      <c r="S13" s="82"/>
      <c r="T13" s="83"/>
      <c r="U13" s="82"/>
    </row>
    <row r="14" spans="1:21" s="79" customFormat="1" ht="30" x14ac:dyDescent="0.3">
      <c r="A14" s="78"/>
      <c r="B14" s="68" t="s">
        <v>441</v>
      </c>
      <c r="D14" s="12" t="s">
        <v>64</v>
      </c>
      <c r="F14" s="81"/>
      <c r="G14" s="82"/>
      <c r="H14" s="81"/>
      <c r="I14" s="82"/>
      <c r="J14" s="401"/>
      <c r="K14" s="82"/>
      <c r="L14" s="58"/>
      <c r="M14" s="82"/>
      <c r="N14" s="83"/>
      <c r="O14" s="82"/>
      <c r="P14" s="83"/>
      <c r="Q14" s="82"/>
      <c r="R14" s="83"/>
      <c r="S14" s="82"/>
      <c r="T14" s="83"/>
      <c r="U14" s="82"/>
    </row>
    <row r="15" spans="1:21" s="79" customFormat="1" ht="60" x14ac:dyDescent="0.3">
      <c r="A15" s="78"/>
      <c r="B15" s="68" t="s">
        <v>442</v>
      </c>
      <c r="D15" s="12" t="s">
        <v>357</v>
      </c>
      <c r="F15" s="81"/>
      <c r="G15" s="82"/>
      <c r="H15" s="81" t="s">
        <v>683</v>
      </c>
      <c r="I15" s="82"/>
      <c r="J15" s="401"/>
      <c r="K15" s="82"/>
      <c r="L15" s="58"/>
      <c r="M15" s="82"/>
      <c r="N15" s="83"/>
      <c r="O15" s="82"/>
      <c r="P15" s="83"/>
      <c r="Q15" s="82"/>
      <c r="R15" s="83"/>
      <c r="S15" s="82"/>
      <c r="T15" s="83"/>
      <c r="U15" s="82"/>
    </row>
    <row r="16" spans="1:21" s="79" customFormat="1" ht="135" x14ac:dyDescent="0.3">
      <c r="A16" s="78"/>
      <c r="B16" s="68" t="s">
        <v>443</v>
      </c>
      <c r="D16" s="12" t="s">
        <v>357</v>
      </c>
      <c r="F16" s="81"/>
      <c r="G16" s="82"/>
      <c r="H16" s="81" t="s">
        <v>683</v>
      </c>
      <c r="I16" s="82"/>
      <c r="J16" s="401"/>
      <c r="K16" s="82"/>
      <c r="L16" s="58"/>
      <c r="M16" s="82"/>
      <c r="N16" s="83"/>
      <c r="O16" s="82"/>
      <c r="P16" s="83"/>
      <c r="Q16" s="82"/>
      <c r="R16" s="83"/>
      <c r="S16" s="82"/>
      <c r="T16" s="83"/>
      <c r="U16" s="82"/>
    </row>
    <row r="17" spans="1:21" s="79" customFormat="1" ht="45" x14ac:dyDescent="0.3">
      <c r="A17" s="78"/>
      <c r="B17" s="68" t="s">
        <v>444</v>
      </c>
      <c r="D17" s="12" t="s">
        <v>357</v>
      </c>
      <c r="F17" s="81"/>
      <c r="G17" s="82"/>
      <c r="H17" s="81"/>
      <c r="I17" s="82"/>
      <c r="J17" s="401"/>
      <c r="K17" s="82"/>
      <c r="L17" s="58"/>
      <c r="M17" s="82"/>
      <c r="N17" s="83"/>
      <c r="O17" s="82"/>
      <c r="P17" s="83"/>
      <c r="Q17" s="82"/>
      <c r="R17" s="83"/>
      <c r="S17" s="82"/>
      <c r="T17" s="83"/>
      <c r="U17" s="82"/>
    </row>
    <row r="18" spans="1:21" s="79" customFormat="1" ht="90" x14ac:dyDescent="0.3">
      <c r="A18" s="78"/>
      <c r="B18" s="68" t="s">
        <v>445</v>
      </c>
      <c r="D18" s="12" t="s">
        <v>357</v>
      </c>
      <c r="F18" s="81"/>
      <c r="G18" s="82"/>
      <c r="H18" s="81"/>
      <c r="I18" s="82"/>
      <c r="J18" s="401"/>
      <c r="K18" s="82"/>
      <c r="L18" s="58"/>
      <c r="M18" s="82"/>
      <c r="N18" s="83"/>
      <c r="O18" s="82"/>
      <c r="P18" s="83"/>
      <c r="Q18" s="82"/>
      <c r="R18" s="83"/>
      <c r="S18" s="82"/>
      <c r="T18" s="83"/>
      <c r="U18" s="82"/>
    </row>
    <row r="19" spans="1:21" s="79" customFormat="1" ht="60" x14ac:dyDescent="0.3">
      <c r="A19" s="78"/>
      <c r="B19" s="68" t="s">
        <v>446</v>
      </c>
      <c r="D19" s="12" t="s">
        <v>357</v>
      </c>
      <c r="F19" s="81"/>
      <c r="G19" s="82"/>
      <c r="H19" s="81"/>
      <c r="I19" s="82"/>
      <c r="J19" s="401"/>
      <c r="K19" s="82"/>
      <c r="L19" s="58"/>
      <c r="M19" s="82"/>
      <c r="N19" s="83"/>
      <c r="O19" s="82"/>
      <c r="P19" s="83"/>
      <c r="Q19" s="82"/>
      <c r="R19" s="83"/>
      <c r="S19" s="82"/>
      <c r="T19" s="83"/>
      <c r="U19" s="82"/>
    </row>
    <row r="20" spans="1:21" s="79" customFormat="1" ht="30" x14ac:dyDescent="0.3">
      <c r="A20" s="78"/>
      <c r="B20" s="68" t="s">
        <v>447</v>
      </c>
      <c r="D20" s="12" t="s">
        <v>357</v>
      </c>
      <c r="F20" s="81"/>
      <c r="G20" s="82"/>
      <c r="H20" s="81"/>
      <c r="I20" s="82"/>
      <c r="J20" s="401"/>
      <c r="K20" s="82"/>
      <c r="L20" s="58"/>
      <c r="M20" s="82"/>
      <c r="N20" s="83"/>
      <c r="O20" s="82"/>
      <c r="P20" s="83"/>
      <c r="Q20" s="82"/>
      <c r="R20" s="83"/>
      <c r="S20" s="82"/>
      <c r="T20" s="83"/>
      <c r="U20" s="82"/>
    </row>
    <row r="21" spans="1:21" s="79" customFormat="1" ht="75" x14ac:dyDescent="0.3">
      <c r="A21" s="78"/>
      <c r="B21" s="93" t="s">
        <v>448</v>
      </c>
      <c r="D21" s="12" t="s">
        <v>56</v>
      </c>
      <c r="F21" s="81"/>
      <c r="G21" s="82"/>
      <c r="H21" s="81"/>
      <c r="I21" s="82"/>
      <c r="J21" s="401"/>
      <c r="K21" s="82"/>
      <c r="L21" s="58"/>
      <c r="M21" s="82"/>
      <c r="N21" s="83"/>
      <c r="O21" s="82"/>
      <c r="P21" s="83"/>
      <c r="Q21" s="82"/>
      <c r="R21" s="83"/>
      <c r="S21" s="82"/>
      <c r="T21" s="83"/>
      <c r="U21" s="82"/>
    </row>
    <row r="22" spans="1:21" s="79" customFormat="1" ht="60" x14ac:dyDescent="0.3">
      <c r="A22" s="78"/>
      <c r="B22" s="68" t="s">
        <v>449</v>
      </c>
      <c r="D22" s="12" t="s">
        <v>56</v>
      </c>
      <c r="F22" s="81"/>
      <c r="G22" s="82"/>
      <c r="H22" s="81"/>
      <c r="I22" s="82"/>
      <c r="J22" s="401"/>
      <c r="K22" s="82"/>
      <c r="L22" s="58"/>
      <c r="M22" s="82"/>
      <c r="N22" s="83"/>
      <c r="O22" s="82"/>
      <c r="P22" s="83"/>
      <c r="Q22" s="82"/>
      <c r="R22" s="83"/>
      <c r="S22" s="82"/>
      <c r="T22" s="83"/>
      <c r="U22" s="82"/>
    </row>
    <row r="23" spans="1:21" s="79" customFormat="1" ht="60" x14ac:dyDescent="0.3">
      <c r="A23" s="78"/>
      <c r="B23" s="68" t="s">
        <v>450</v>
      </c>
      <c r="D23" s="12" t="s">
        <v>56</v>
      </c>
      <c r="F23" s="81"/>
      <c r="G23" s="82"/>
      <c r="H23" s="81"/>
      <c r="I23" s="82"/>
      <c r="J23" s="401"/>
      <c r="K23" s="82"/>
      <c r="L23" s="58"/>
      <c r="M23" s="82"/>
      <c r="N23" s="83"/>
      <c r="O23" s="82"/>
      <c r="P23" s="83"/>
      <c r="Q23" s="82"/>
      <c r="R23" s="83"/>
      <c r="S23" s="82"/>
      <c r="T23" s="83"/>
      <c r="U23" s="82"/>
    </row>
    <row r="24" spans="1:21" s="79" customFormat="1" ht="75" x14ac:dyDescent="0.3">
      <c r="A24" s="78"/>
      <c r="B24" s="68" t="s">
        <v>451</v>
      </c>
      <c r="D24" s="12" t="s">
        <v>56</v>
      </c>
      <c r="F24" s="81"/>
      <c r="G24" s="82"/>
      <c r="H24" s="81"/>
      <c r="I24" s="82"/>
      <c r="J24" s="401"/>
      <c r="K24" s="82"/>
      <c r="L24" s="58"/>
      <c r="M24" s="82"/>
      <c r="N24" s="83"/>
      <c r="O24" s="82"/>
      <c r="P24" s="83"/>
      <c r="Q24" s="82"/>
      <c r="R24" s="83"/>
      <c r="S24" s="82"/>
      <c r="T24" s="83"/>
      <c r="U24" s="82"/>
    </row>
    <row r="25" spans="1:21" s="79" customFormat="1" ht="30" x14ac:dyDescent="0.3">
      <c r="A25" s="78"/>
      <c r="B25" s="68" t="s">
        <v>452</v>
      </c>
      <c r="D25" s="12" t="s">
        <v>56</v>
      </c>
      <c r="F25" s="81"/>
      <c r="G25" s="82"/>
      <c r="H25" s="81"/>
      <c r="I25" s="82"/>
      <c r="J25" s="402"/>
      <c r="K25" s="82"/>
      <c r="L25" s="58"/>
      <c r="M25" s="82"/>
      <c r="N25" s="83"/>
      <c r="O25" s="82"/>
      <c r="P25" s="83"/>
      <c r="Q25" s="82"/>
      <c r="R25" s="83"/>
      <c r="S25" s="82"/>
      <c r="T25" s="83"/>
      <c r="U25" s="82"/>
    </row>
    <row r="26" spans="1:21" s="13" customFormat="1" x14ac:dyDescent="0.3">
      <c r="A26" s="69"/>
      <c r="B26" s="92"/>
      <c r="L26" s="306"/>
    </row>
  </sheetData>
  <mergeCells count="1">
    <mergeCell ref="J7:J25"/>
  </mergeCells>
  <hyperlinks>
    <hyperlink ref="F7" r:id="rId1" xr:uid="{8596A50A-EA87-4530-981A-C7CF9F89CAD6}"/>
  </hyperlinks>
  <pageMargins left="0.7" right="0.7" top="0.75" bottom="0.75" header="0.3" footer="0.3"/>
  <pageSetup paperSize="8" orientation="landscape" horizontalDpi="1200" verticalDpi="1200" r:id="rId2"/>
  <headerFooter>
    <oddHeader>&amp;C&amp;G</oddHeader>
  </headerFooter>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U15"/>
  <sheetViews>
    <sheetView zoomScale="85" zoomScaleNormal="85" workbookViewId="0">
      <selection activeCell="J15" sqref="J15"/>
    </sheetView>
  </sheetViews>
  <sheetFormatPr defaultColWidth="10.69921875" defaultRowHeight="15.6" x14ac:dyDescent="0.3"/>
  <cols>
    <col min="1" max="1" width="18.796875" customWidth="1"/>
    <col min="2" max="2" width="46.296875" customWidth="1"/>
    <col min="3" max="3" width="3.296875" customWidth="1"/>
    <col min="4" max="4" width="28.796875" customWidth="1"/>
    <col min="5" max="5" width="3.296875" customWidth="1"/>
    <col min="6" max="6" width="25.796875" customWidth="1"/>
    <col min="7" max="7" width="3.296875" customWidth="1"/>
    <col min="8" max="8" width="25.796875" customWidth="1"/>
    <col min="9" max="9" width="3.296875" customWidth="1"/>
    <col min="10" max="10" width="39.69921875" customWidth="1"/>
    <col min="11" max="11" width="3" customWidth="1"/>
    <col min="12" max="12" width="32.5" style="301" customWidth="1"/>
    <col min="13" max="13" width="3" customWidth="1"/>
    <col min="14" max="14" width="39.69921875" customWidth="1"/>
    <col min="15" max="15" width="3" customWidth="1"/>
    <col min="16" max="16" width="39.69921875" customWidth="1"/>
    <col min="17" max="17" width="3" customWidth="1"/>
    <col min="18" max="18" width="39.69921875" customWidth="1"/>
    <col min="19" max="19" width="3" customWidth="1"/>
    <col min="20" max="20" width="39.69921875" customWidth="1"/>
    <col min="21" max="21" width="3" customWidth="1"/>
  </cols>
  <sheetData>
    <row r="1" spans="1:21" ht="25.8" x14ac:dyDescent="0.5">
      <c r="A1" s="2" t="s">
        <v>453</v>
      </c>
    </row>
    <row r="3" spans="1:21" s="46" customFormat="1" ht="105" x14ac:dyDescent="0.3">
      <c r="A3" s="278" t="s">
        <v>454</v>
      </c>
      <c r="B3" s="65" t="s">
        <v>455</v>
      </c>
      <c r="D3" s="12" t="s">
        <v>100</v>
      </c>
      <c r="F3" s="66"/>
      <c r="H3" s="66"/>
      <c r="J3" s="58"/>
      <c r="L3" s="58"/>
      <c r="N3" s="45"/>
      <c r="P3" s="45"/>
      <c r="R3" s="45"/>
      <c r="T3" s="45"/>
    </row>
    <row r="4" spans="1:21" s="44" customFormat="1" ht="18.600000000000001" x14ac:dyDescent="0.3">
      <c r="A4" s="64"/>
      <c r="B4" s="56"/>
      <c r="D4" s="56"/>
      <c r="F4" s="56"/>
      <c r="H4" s="56"/>
      <c r="J4" s="57"/>
      <c r="L4" s="303"/>
      <c r="N4" s="57"/>
    </row>
    <row r="5" spans="1:21" s="62" customFormat="1" ht="148.80000000000001" x14ac:dyDescent="0.3">
      <c r="A5" s="60"/>
      <c r="B5" s="61" t="s">
        <v>101</v>
      </c>
      <c r="D5" s="99" t="s">
        <v>102</v>
      </c>
      <c r="E5" s="54"/>
      <c r="F5" s="99" t="s">
        <v>103</v>
      </c>
      <c r="G5" s="54"/>
      <c r="H5" s="99" t="s">
        <v>104</v>
      </c>
      <c r="J5" s="55" t="s">
        <v>105</v>
      </c>
      <c r="K5" s="54"/>
      <c r="L5" s="307" t="s">
        <v>106</v>
      </c>
      <c r="M5" s="54"/>
      <c r="N5" s="55" t="s">
        <v>125</v>
      </c>
      <c r="O5" s="54"/>
      <c r="P5" s="55" t="s">
        <v>108</v>
      </c>
      <c r="Q5" s="54"/>
      <c r="R5" s="55" t="s">
        <v>109</v>
      </c>
      <c r="S5" s="54"/>
      <c r="T5" s="55" t="s">
        <v>110</v>
      </c>
      <c r="U5" s="54"/>
    </row>
    <row r="6" spans="1:21" s="44" customFormat="1" ht="18.600000000000001" x14ac:dyDescent="0.3">
      <c r="A6" s="64"/>
      <c r="B6" s="56"/>
      <c r="D6" s="56"/>
      <c r="F6" s="56"/>
      <c r="H6" s="56"/>
      <c r="J6" s="57"/>
      <c r="L6" s="303"/>
      <c r="N6" s="57"/>
      <c r="P6" s="57"/>
      <c r="R6" s="57"/>
      <c r="T6" s="57"/>
    </row>
    <row r="7" spans="1:21" s="11" customFormat="1" ht="75" x14ac:dyDescent="0.3">
      <c r="A7" s="17"/>
      <c r="B7" s="63" t="s">
        <v>456</v>
      </c>
      <c r="D7" s="12" t="s">
        <v>646</v>
      </c>
      <c r="F7" s="352" t="s">
        <v>676</v>
      </c>
      <c r="G7" s="44"/>
      <c r="H7" s="12" t="s">
        <v>675</v>
      </c>
      <c r="I7" s="44"/>
      <c r="J7" s="439" t="s">
        <v>677</v>
      </c>
      <c r="K7" s="44"/>
      <c r="L7" s="58"/>
      <c r="M7" s="44"/>
      <c r="N7" s="45"/>
      <c r="O7" s="44"/>
      <c r="P7" s="45"/>
      <c r="Q7" s="44"/>
      <c r="R7" s="45"/>
      <c r="S7" s="44"/>
      <c r="T7" s="45"/>
      <c r="U7" s="44"/>
    </row>
    <row r="8" spans="1:21" s="11" customFormat="1" ht="45" x14ac:dyDescent="0.3">
      <c r="A8" s="17"/>
      <c r="B8" s="68" t="s">
        <v>457</v>
      </c>
      <c r="D8" s="12" t="s">
        <v>674</v>
      </c>
      <c r="F8" s="12"/>
      <c r="G8" s="44"/>
      <c r="H8" s="12"/>
      <c r="I8" s="44"/>
      <c r="J8" s="440"/>
      <c r="K8" s="44"/>
      <c r="L8" s="58"/>
      <c r="M8" s="44"/>
      <c r="N8" s="45"/>
      <c r="O8" s="44"/>
      <c r="P8" s="45"/>
      <c r="Q8" s="44"/>
      <c r="R8" s="45"/>
      <c r="S8" s="44"/>
      <c r="T8" s="45"/>
      <c r="U8" s="44"/>
    </row>
    <row r="9" spans="1:21" s="11" customFormat="1" ht="30" x14ac:dyDescent="0.3">
      <c r="A9" s="17"/>
      <c r="B9" s="68" t="s">
        <v>458</v>
      </c>
      <c r="D9" s="12">
        <v>2605.1</v>
      </c>
      <c r="F9" s="73" t="s">
        <v>639</v>
      </c>
      <c r="G9" s="46"/>
      <c r="H9" s="73" t="s">
        <v>675</v>
      </c>
      <c r="I9" s="46"/>
      <c r="J9" s="440"/>
      <c r="K9" s="46"/>
      <c r="L9" s="58"/>
      <c r="M9" s="46"/>
      <c r="N9" s="45"/>
      <c r="O9" s="46"/>
      <c r="P9" s="45"/>
      <c r="Q9" s="46"/>
      <c r="R9" s="45"/>
      <c r="S9" s="46"/>
      <c r="T9" s="45"/>
      <c r="U9" s="46"/>
    </row>
    <row r="10" spans="1:21" s="11" customFormat="1" ht="75" x14ac:dyDescent="0.3">
      <c r="A10" s="17"/>
      <c r="B10" s="68" t="s">
        <v>459</v>
      </c>
      <c r="D10" s="12" t="s">
        <v>64</v>
      </c>
      <c r="F10" s="12"/>
      <c r="G10" s="44"/>
      <c r="H10" s="12"/>
      <c r="I10" s="44"/>
      <c r="J10" s="440"/>
      <c r="K10" s="44"/>
      <c r="L10" s="58"/>
      <c r="M10" s="44"/>
      <c r="N10" s="45"/>
      <c r="O10" s="44"/>
      <c r="P10" s="45"/>
      <c r="Q10" s="44"/>
      <c r="R10" s="45"/>
      <c r="S10" s="44"/>
      <c r="T10" s="45"/>
      <c r="U10" s="44"/>
    </row>
    <row r="11" spans="1:21" s="11" customFormat="1" ht="75" x14ac:dyDescent="0.3">
      <c r="A11" s="17"/>
      <c r="B11" s="68" t="s">
        <v>460</v>
      </c>
      <c r="D11" s="12" t="s">
        <v>64</v>
      </c>
      <c r="F11" s="12"/>
      <c r="G11" s="44"/>
      <c r="H11" s="12"/>
      <c r="I11" s="44"/>
      <c r="J11" s="440"/>
      <c r="K11" s="44"/>
      <c r="L11" s="58"/>
      <c r="M11" s="44"/>
      <c r="N11" s="45"/>
      <c r="O11" s="44"/>
      <c r="P11" s="45"/>
      <c r="Q11" s="44"/>
      <c r="R11" s="45"/>
      <c r="S11" s="44"/>
      <c r="T11" s="45"/>
      <c r="U11" s="44"/>
    </row>
    <row r="12" spans="1:21" s="11" customFormat="1" ht="105" x14ac:dyDescent="0.3">
      <c r="A12" s="17"/>
      <c r="B12" s="68" t="s">
        <v>461</v>
      </c>
      <c r="D12" s="12" t="s">
        <v>357</v>
      </c>
      <c r="F12" s="12"/>
      <c r="G12" s="44"/>
      <c r="H12" s="12"/>
      <c r="I12" s="44"/>
      <c r="J12" s="440"/>
      <c r="K12" s="44"/>
      <c r="L12" s="58"/>
      <c r="M12" s="44"/>
      <c r="N12" s="45"/>
      <c r="O12" s="44"/>
      <c r="P12" s="45"/>
      <c r="Q12" s="44"/>
      <c r="R12" s="45"/>
      <c r="S12" s="44"/>
      <c r="T12" s="45"/>
      <c r="U12" s="44"/>
    </row>
    <row r="13" spans="1:21" s="11" customFormat="1" ht="105" x14ac:dyDescent="0.3">
      <c r="A13" s="17"/>
      <c r="B13" s="68" t="s">
        <v>462</v>
      </c>
      <c r="D13" s="12" t="s">
        <v>357</v>
      </c>
      <c r="F13" s="12"/>
      <c r="G13" s="44"/>
      <c r="H13" s="12"/>
      <c r="I13" s="44"/>
      <c r="J13" s="440"/>
      <c r="K13" s="44"/>
      <c r="L13" s="58"/>
      <c r="M13" s="44"/>
      <c r="N13" s="45"/>
      <c r="O13" s="44"/>
      <c r="P13" s="45"/>
      <c r="Q13" s="44"/>
      <c r="R13" s="45"/>
      <c r="S13" s="44"/>
      <c r="T13" s="45"/>
      <c r="U13" s="44"/>
    </row>
    <row r="14" spans="1:21" s="11" customFormat="1" ht="60" x14ac:dyDescent="0.3">
      <c r="A14" s="17"/>
      <c r="B14" s="63" t="s">
        <v>463</v>
      </c>
      <c r="D14" s="12" t="s">
        <v>114</v>
      </c>
      <c r="F14" s="12" t="str">
        <f>IF(D14=[2]Lists!$K$4,"&lt; Input URL to data source &gt;",IF(D14=[2]Lists!$K$5,"&lt; Reference section in EITI Report or URL &gt;",IF(D14=[2]Lists!$K$6,"&lt; Reference evidence of non-applicability &gt;","")))</f>
        <v/>
      </c>
      <c r="G14" s="44"/>
      <c r="H14" s="12" t="str">
        <f>IF(F14=[2]Lists!$K$4,"&lt; Input URL to data source &gt;",IF(F14=[2]Lists!$K$5,"&lt; Reference section in EITI Report or URL &gt;",IF(F14=[2]Lists!$K$6,"&lt; Reference evidence of non-applicability &gt;","")))</f>
        <v/>
      </c>
      <c r="I14" s="44"/>
      <c r="J14" s="441"/>
      <c r="K14" s="44"/>
      <c r="L14" s="58"/>
      <c r="M14" s="44"/>
      <c r="N14" s="45"/>
      <c r="O14" s="44"/>
      <c r="P14" s="45"/>
      <c r="Q14" s="44"/>
      <c r="R14" s="45"/>
      <c r="S14" s="44"/>
      <c r="T14" s="45"/>
      <c r="U14" s="44"/>
    </row>
    <row r="15" spans="1:21" s="13" customFormat="1" x14ac:dyDescent="0.3">
      <c r="A15" s="69"/>
      <c r="L15" s="306"/>
    </row>
  </sheetData>
  <mergeCells count="1">
    <mergeCell ref="J7:J14"/>
  </mergeCells>
  <pageMargins left="0.7" right="0.7" top="0.75" bottom="0.75" header="0.3" footer="0.3"/>
  <pageSetup paperSize="8" orientation="landscape" horizontalDpi="1200" verticalDpi="1200" r:id="rId1"/>
  <headerFooter>
    <oddHeader>&amp;C&amp;G</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V22"/>
  <sheetViews>
    <sheetView topLeftCell="B10" zoomScale="83" zoomScaleNormal="83" workbookViewId="0">
      <selection activeCell="D14" sqref="D14"/>
    </sheetView>
  </sheetViews>
  <sheetFormatPr defaultColWidth="10.69921875" defaultRowHeight="15.6" x14ac:dyDescent="0.3"/>
  <cols>
    <col min="1" max="1" width="18.296875" style="53" customWidth="1"/>
    <col min="2" max="2" width="37.796875" customWidth="1"/>
    <col min="3" max="3" width="3" customWidth="1"/>
    <col min="4" max="4" width="27" customWidth="1"/>
    <col min="5" max="5" width="3" customWidth="1"/>
    <col min="6" max="6" width="27" customWidth="1"/>
    <col min="7" max="7" width="3" customWidth="1"/>
    <col min="8" max="8" width="27" customWidth="1"/>
    <col min="9" max="9" width="3" customWidth="1"/>
    <col min="10" max="10" width="43.3984375" customWidth="1"/>
    <col min="11" max="11" width="3" customWidth="1"/>
    <col min="12" max="12" width="40.69921875" style="301" customWidth="1"/>
    <col min="13" max="13" width="3" customWidth="1"/>
    <col min="14" max="14" width="39.69921875" customWidth="1"/>
    <col min="15" max="15" width="3" customWidth="1"/>
    <col min="16" max="16" width="39.69921875" customWidth="1"/>
    <col min="17" max="17" width="3" customWidth="1"/>
    <col min="18" max="18" width="39.69921875" customWidth="1"/>
    <col min="19" max="19" width="3" customWidth="1"/>
    <col min="20" max="20" width="39.69921875" customWidth="1"/>
    <col min="21" max="21" width="3" customWidth="1"/>
  </cols>
  <sheetData>
    <row r="1" spans="1:21" ht="25.8" x14ac:dyDescent="0.5">
      <c r="A1" s="2" t="s">
        <v>464</v>
      </c>
    </row>
    <row r="3" spans="1:21" s="46" customFormat="1" ht="165" x14ac:dyDescent="0.3">
      <c r="A3" s="278" t="s">
        <v>465</v>
      </c>
      <c r="B3" s="65" t="s">
        <v>466</v>
      </c>
      <c r="D3" s="12" t="s">
        <v>100</v>
      </c>
      <c r="F3" s="66"/>
      <c r="H3" s="66"/>
      <c r="J3" s="58"/>
      <c r="L3" s="58"/>
      <c r="N3" s="45"/>
      <c r="P3" s="45"/>
      <c r="R3" s="45"/>
      <c r="T3" s="45"/>
    </row>
    <row r="4" spans="1:21" s="44" customFormat="1" ht="18.600000000000001" x14ac:dyDescent="0.3">
      <c r="A4" s="76"/>
      <c r="B4" s="56"/>
      <c r="D4" s="56"/>
      <c r="F4" s="56"/>
      <c r="H4" s="56"/>
      <c r="J4" s="57"/>
      <c r="L4" s="303"/>
      <c r="N4" s="57"/>
    </row>
    <row r="5" spans="1:21" s="62" customFormat="1" ht="111.6" x14ac:dyDescent="0.3">
      <c r="A5" s="75"/>
      <c r="B5" s="61" t="s">
        <v>101</v>
      </c>
      <c r="D5" s="99" t="s">
        <v>102</v>
      </c>
      <c r="E5" s="54"/>
      <c r="F5" s="99" t="s">
        <v>103</v>
      </c>
      <c r="G5" s="54"/>
      <c r="H5" s="99" t="s">
        <v>104</v>
      </c>
      <c r="J5" s="55" t="s">
        <v>105</v>
      </c>
      <c r="K5" s="54"/>
      <c r="L5" s="307" t="s">
        <v>106</v>
      </c>
      <c r="M5" s="54"/>
      <c r="N5" s="55" t="s">
        <v>107</v>
      </c>
      <c r="O5" s="54"/>
      <c r="P5" s="55" t="s">
        <v>108</v>
      </c>
      <c r="Q5" s="54"/>
      <c r="R5" s="55" t="s">
        <v>109</v>
      </c>
      <c r="S5" s="54"/>
      <c r="T5" s="55" t="s">
        <v>110</v>
      </c>
      <c r="U5" s="54"/>
    </row>
    <row r="6" spans="1:21" s="44" customFormat="1" ht="18.600000000000001" x14ac:dyDescent="0.3">
      <c r="A6" s="76"/>
      <c r="B6" s="56"/>
      <c r="D6" s="56"/>
      <c r="F6" s="56"/>
      <c r="H6" s="56"/>
      <c r="J6" s="57"/>
      <c r="L6" s="303"/>
      <c r="N6" s="57"/>
      <c r="P6" s="57"/>
      <c r="R6" s="57"/>
      <c r="T6" s="57"/>
    </row>
    <row r="7" spans="1:21" s="46" customFormat="1" ht="30" x14ac:dyDescent="0.3">
      <c r="A7" s="278" t="s">
        <v>126</v>
      </c>
      <c r="B7" s="65" t="s">
        <v>467</v>
      </c>
      <c r="D7" s="12" t="s">
        <v>64</v>
      </c>
      <c r="F7" s="66"/>
      <c r="H7" s="66"/>
      <c r="J7" s="58"/>
      <c r="L7" s="58"/>
      <c r="N7" s="45"/>
      <c r="P7" s="45"/>
      <c r="R7" s="45"/>
      <c r="T7" s="45"/>
    </row>
    <row r="8" spans="1:21" s="44" customFormat="1" ht="18.600000000000001" x14ac:dyDescent="0.3">
      <c r="A8" s="76"/>
      <c r="B8" s="56"/>
      <c r="D8" s="56"/>
      <c r="F8" s="56"/>
      <c r="H8" s="56"/>
      <c r="J8" s="57"/>
      <c r="L8" s="303"/>
      <c r="N8" s="57"/>
      <c r="P8" s="57"/>
      <c r="R8" s="57"/>
      <c r="T8" s="57"/>
    </row>
    <row r="9" spans="1:21" s="11" customFormat="1" ht="358.8" x14ac:dyDescent="0.3">
      <c r="A9" s="377" t="s">
        <v>468</v>
      </c>
      <c r="B9" s="63" t="s">
        <v>469</v>
      </c>
      <c r="D9" s="12" t="s">
        <v>668</v>
      </c>
      <c r="F9" s="12" t="str">
        <f>IF(D9=[2]Lists!$K$4,"&lt; Input URL to data source &gt;",IF(D9=[2]Lists!$K$5,"&lt; Reference section in EITI Report or URL &gt;",IF(D9=[2]Lists!$K$6,"&lt; Reference evidence of non-applicability &gt;","")))</f>
        <v/>
      </c>
      <c r="G9" s="44"/>
      <c r="H9" s="12" t="s">
        <v>669</v>
      </c>
      <c r="I9" s="44"/>
      <c r="J9" s="350" t="s">
        <v>730</v>
      </c>
      <c r="K9" s="44"/>
      <c r="L9" s="58"/>
      <c r="M9" s="44"/>
      <c r="N9" s="45"/>
      <c r="O9" s="44"/>
      <c r="P9" s="45"/>
      <c r="Q9" s="44"/>
      <c r="R9" s="45"/>
      <c r="S9" s="44"/>
      <c r="T9" s="45"/>
      <c r="U9" s="44"/>
    </row>
    <row r="10" spans="1:21" s="11" customFormat="1" ht="60" x14ac:dyDescent="0.3">
      <c r="A10" s="391"/>
      <c r="B10" s="68" t="s">
        <v>470</v>
      </c>
      <c r="D10" s="12" t="s">
        <v>671</v>
      </c>
      <c r="F10" s="351" t="s">
        <v>670</v>
      </c>
      <c r="G10" s="44"/>
      <c r="H10" s="12" t="s">
        <v>672</v>
      </c>
      <c r="I10" s="44"/>
      <c r="J10" s="349"/>
      <c r="K10" s="44"/>
      <c r="L10" s="58"/>
      <c r="M10" s="44"/>
      <c r="N10" s="45"/>
      <c r="O10" s="44"/>
      <c r="P10" s="45"/>
      <c r="Q10" s="44"/>
      <c r="R10" s="45"/>
      <c r="S10" s="44"/>
      <c r="T10" s="45"/>
      <c r="U10" s="44"/>
    </row>
    <row r="11" spans="1:21" s="11" customFormat="1" ht="105" x14ac:dyDescent="0.3">
      <c r="A11" s="391"/>
      <c r="B11" s="68" t="s">
        <v>471</v>
      </c>
      <c r="D11" s="12" t="s">
        <v>673</v>
      </c>
      <c r="F11" s="12"/>
      <c r="G11" s="46"/>
      <c r="H11" s="12"/>
      <c r="I11" s="46"/>
      <c r="J11" s="349"/>
      <c r="K11" s="46"/>
      <c r="L11" s="58"/>
      <c r="M11" s="46"/>
      <c r="N11" s="45"/>
      <c r="O11" s="46"/>
      <c r="P11" s="45"/>
      <c r="Q11" s="46"/>
      <c r="R11" s="45"/>
      <c r="S11" s="46"/>
      <c r="T11" s="45"/>
      <c r="U11" s="46"/>
    </row>
    <row r="12" spans="1:21" s="11" customFormat="1" ht="90" x14ac:dyDescent="0.3">
      <c r="A12" s="391"/>
      <c r="B12" s="68" t="s">
        <v>472</v>
      </c>
      <c r="D12" s="12" t="s">
        <v>673</v>
      </c>
      <c r="F12" s="12"/>
      <c r="G12" s="46"/>
      <c r="H12" s="12"/>
      <c r="I12" s="46"/>
      <c r="J12" s="349"/>
      <c r="K12" s="46"/>
      <c r="L12" s="58"/>
      <c r="M12" s="46"/>
      <c r="N12" s="45"/>
      <c r="O12" s="46"/>
      <c r="P12" s="45"/>
      <c r="Q12" s="46"/>
      <c r="R12" s="45"/>
      <c r="S12" s="46"/>
      <c r="T12" s="45"/>
      <c r="U12" s="46"/>
    </row>
    <row r="13" spans="1:21" s="11" customFormat="1" x14ac:dyDescent="0.3">
      <c r="A13" s="94"/>
      <c r="B13" s="68"/>
      <c r="D13" s="33"/>
      <c r="F13" s="33"/>
      <c r="G13" s="46"/>
      <c r="H13" s="33"/>
      <c r="I13" s="46"/>
      <c r="K13" s="46"/>
      <c r="L13" s="302"/>
      <c r="M13" s="46"/>
      <c r="O13" s="46"/>
      <c r="Q13" s="46"/>
      <c r="S13" s="46"/>
      <c r="U13" s="46"/>
    </row>
    <row r="14" spans="1:21" s="11" customFormat="1" ht="45" x14ac:dyDescent="0.3">
      <c r="A14" s="377" t="s">
        <v>473</v>
      </c>
      <c r="B14" s="63" t="s">
        <v>469</v>
      </c>
      <c r="D14" s="12" t="s">
        <v>114</v>
      </c>
      <c r="F14" s="12" t="str">
        <f>IF(D14=[2]Lists!$K$4,"&lt; Input URL to data source &gt;",IF(D14=[2]Lists!$K$5,"&lt; Reference section in EITI Report or URL &gt;",IF(D14=[2]Lists!$K$6,"&lt; Reference evidence of non-applicability &gt;","")))</f>
        <v/>
      </c>
      <c r="G14" s="44"/>
      <c r="H14" s="12" t="str">
        <f>IF(F14=[2]Lists!$K$4,"&lt; Input URL to data source &gt;",IF(F14=[2]Lists!$K$5,"&lt; Reference section in EITI Report or URL &gt;",IF(F14=[2]Lists!$K$6,"&lt; Reference evidence of non-applicability &gt;","")))</f>
        <v/>
      </c>
      <c r="I14" s="44"/>
      <c r="J14" s="382"/>
      <c r="K14" s="44"/>
      <c r="L14" s="58"/>
      <c r="M14" s="44"/>
      <c r="N14" s="45"/>
      <c r="O14" s="44"/>
      <c r="P14" s="45"/>
      <c r="Q14" s="44"/>
      <c r="R14" s="45"/>
      <c r="S14" s="44"/>
      <c r="T14" s="45"/>
      <c r="U14" s="44"/>
    </row>
    <row r="15" spans="1:21" s="11" customFormat="1" ht="60" x14ac:dyDescent="0.3">
      <c r="A15" s="391"/>
      <c r="B15" s="68" t="s">
        <v>474</v>
      </c>
      <c r="D15" s="12" t="s">
        <v>56</v>
      </c>
      <c r="F15" s="12"/>
      <c r="G15" s="44"/>
      <c r="H15" s="12"/>
      <c r="I15" s="44"/>
      <c r="J15" s="383"/>
      <c r="K15" s="44"/>
      <c r="L15" s="58"/>
      <c r="M15" s="44"/>
      <c r="N15" s="45"/>
      <c r="O15" s="44"/>
      <c r="P15" s="45"/>
      <c r="Q15" s="44"/>
      <c r="R15" s="45"/>
      <c r="S15" s="44"/>
      <c r="T15" s="45"/>
      <c r="U15" s="44"/>
    </row>
    <row r="16" spans="1:21" s="11" customFormat="1" ht="105" x14ac:dyDescent="0.3">
      <c r="A16" s="391"/>
      <c r="B16" s="68" t="s">
        <v>471</v>
      </c>
      <c r="D16" s="12" t="s">
        <v>56</v>
      </c>
      <c r="F16" s="12"/>
      <c r="G16" s="46"/>
      <c r="H16" s="12"/>
      <c r="I16" s="46"/>
      <c r="J16" s="383"/>
      <c r="K16" s="46"/>
      <c r="L16" s="58"/>
      <c r="M16" s="46"/>
      <c r="N16" s="45"/>
      <c r="O16" s="46"/>
      <c r="P16" s="45"/>
      <c r="Q16" s="46"/>
      <c r="R16" s="45"/>
      <c r="S16" s="46"/>
      <c r="T16" s="45"/>
      <c r="U16" s="46"/>
    </row>
    <row r="17" spans="1:22" s="11" customFormat="1" ht="90" x14ac:dyDescent="0.3">
      <c r="A17" s="391"/>
      <c r="B17" s="68" t="s">
        <v>472</v>
      </c>
      <c r="D17" s="12" t="s">
        <v>56</v>
      </c>
      <c r="F17" s="12"/>
      <c r="G17" s="46"/>
      <c r="H17" s="12"/>
      <c r="I17" s="46"/>
      <c r="J17" s="383"/>
      <c r="K17" s="46"/>
      <c r="L17" s="58"/>
      <c r="M17" s="46"/>
      <c r="N17" s="45"/>
      <c r="O17" s="46"/>
      <c r="P17" s="45"/>
      <c r="Q17" s="46"/>
      <c r="R17" s="45"/>
      <c r="S17" s="46"/>
      <c r="T17" s="45"/>
      <c r="U17" s="46"/>
    </row>
    <row r="18" spans="1:22" s="11" customFormat="1" x14ac:dyDescent="0.3">
      <c r="A18" s="94"/>
      <c r="B18" s="68"/>
      <c r="D18" s="33"/>
      <c r="F18" s="33"/>
      <c r="G18" s="46"/>
      <c r="H18" s="33"/>
      <c r="I18" s="46"/>
      <c r="K18" s="46"/>
      <c r="L18" s="302"/>
      <c r="M18" s="46"/>
      <c r="O18" s="46"/>
      <c r="Q18" s="46"/>
      <c r="S18" s="46"/>
      <c r="U18" s="46"/>
    </row>
    <row r="19" spans="1:22" s="48" customFormat="1" ht="75" x14ac:dyDescent="0.3">
      <c r="A19" s="95"/>
      <c r="B19" s="63" t="s">
        <v>475</v>
      </c>
      <c r="D19" s="12" t="s">
        <v>56</v>
      </c>
      <c r="E19" s="11"/>
      <c r="F19" s="12"/>
      <c r="G19" s="44"/>
      <c r="H19" s="12"/>
      <c r="I19" s="44"/>
      <c r="J19" s="382"/>
      <c r="K19" s="44"/>
      <c r="L19" s="58"/>
      <c r="M19" s="44"/>
      <c r="N19" s="45"/>
      <c r="O19" s="44"/>
      <c r="P19" s="45"/>
      <c r="Q19" s="44"/>
      <c r="R19" s="45"/>
      <c r="S19" s="44"/>
      <c r="T19" s="45"/>
      <c r="U19" s="44"/>
      <c r="V19" s="11"/>
    </row>
    <row r="20" spans="1:22" s="48" customFormat="1" ht="105" x14ac:dyDescent="0.3">
      <c r="A20" s="95"/>
      <c r="B20" s="63" t="s">
        <v>476</v>
      </c>
      <c r="D20" s="12" t="s">
        <v>56</v>
      </c>
      <c r="E20" s="11"/>
      <c r="F20" s="12"/>
      <c r="G20" s="44"/>
      <c r="H20" s="12"/>
      <c r="I20" s="44"/>
      <c r="J20" s="383"/>
      <c r="K20" s="44"/>
      <c r="L20" s="58"/>
      <c r="M20" s="44"/>
      <c r="N20" s="45"/>
      <c r="O20" s="44"/>
      <c r="P20" s="45"/>
      <c r="Q20" s="44"/>
      <c r="R20" s="45"/>
      <c r="S20" s="44"/>
      <c r="T20" s="45"/>
      <c r="U20" s="44"/>
      <c r="V20" s="11"/>
    </row>
    <row r="21" spans="1:22" s="48" customFormat="1" ht="150" x14ac:dyDescent="0.3">
      <c r="A21" s="95"/>
      <c r="B21" s="63" t="s">
        <v>477</v>
      </c>
      <c r="D21" s="12" t="s">
        <v>56</v>
      </c>
      <c r="E21" s="11"/>
      <c r="F21" s="12"/>
      <c r="G21" s="44"/>
      <c r="H21" s="12"/>
      <c r="I21" s="44"/>
      <c r="J21" s="384"/>
      <c r="K21" s="44"/>
      <c r="L21" s="58"/>
      <c r="M21" s="44"/>
      <c r="N21" s="45"/>
      <c r="O21" s="44"/>
      <c r="P21" s="45"/>
      <c r="Q21" s="44"/>
      <c r="R21" s="45"/>
      <c r="S21" s="44"/>
      <c r="T21" s="45"/>
      <c r="U21" s="44"/>
      <c r="V21" s="11"/>
    </row>
    <row r="22" spans="1:22" s="13" customFormat="1" x14ac:dyDescent="0.3">
      <c r="A22" s="96"/>
      <c r="L22" s="306"/>
    </row>
  </sheetData>
  <mergeCells count="4">
    <mergeCell ref="A9:A12"/>
    <mergeCell ref="J19:J21"/>
    <mergeCell ref="A14:A17"/>
    <mergeCell ref="J14:J17"/>
  </mergeCells>
  <hyperlinks>
    <hyperlink ref="J9" r:id="rId1" display="https://adilet.zan.kz/rus/docs/K1700000120" xr:uid="{9D25B205-9EB5-47ED-8018-24B7A7F91288}"/>
    <hyperlink ref="F10" r:id="rId2" xr:uid="{8E88AD8A-7E9F-49D1-9E12-1591BDC98518}"/>
  </hyperlinks>
  <pageMargins left="0.7" right="0.7" top="0.75" bottom="0.75" header="0.3" footer="0.3"/>
  <pageSetup paperSize="8" orientation="landscape" horizontalDpi="1200" verticalDpi="1200" r:id="rId3"/>
  <headerFooter>
    <oddHeader>&amp;C&amp;G</oddHeader>
  </headerFooter>
  <legacyDrawingHF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U9"/>
  <sheetViews>
    <sheetView topLeftCell="A7" zoomScale="78" zoomScaleNormal="78" workbookViewId="0">
      <selection activeCell="J7" sqref="J7:J9"/>
    </sheetView>
  </sheetViews>
  <sheetFormatPr defaultColWidth="10.69921875" defaultRowHeight="15.6" x14ac:dyDescent="0.3"/>
  <cols>
    <col min="1" max="1" width="19.796875" customWidth="1"/>
    <col min="2" max="2" width="37" customWidth="1"/>
    <col min="3" max="3" width="2.796875" customWidth="1"/>
    <col min="4" max="4" width="22" customWidth="1"/>
    <col min="5" max="5" width="2.796875" customWidth="1"/>
    <col min="6" max="6" width="22" customWidth="1"/>
    <col min="7" max="7" width="2.796875" customWidth="1"/>
    <col min="8" max="8" width="22" customWidth="1"/>
    <col min="9" max="9" width="2.796875" customWidth="1"/>
    <col min="10" max="10" width="46.59765625" customWidth="1"/>
    <col min="11" max="11" width="3" customWidth="1"/>
    <col min="12" max="12" width="38.19921875" style="301" customWidth="1"/>
    <col min="13" max="13" width="3" customWidth="1"/>
    <col min="14" max="14" width="39.69921875" customWidth="1"/>
    <col min="15" max="15" width="3" customWidth="1"/>
    <col min="16" max="16" width="39.69921875" customWidth="1"/>
    <col min="17" max="17" width="3" customWidth="1"/>
    <col min="18" max="18" width="39.69921875" customWidth="1"/>
    <col min="19" max="19" width="3" customWidth="1"/>
    <col min="20" max="20" width="39.69921875" customWidth="1"/>
    <col min="21" max="21" width="3" customWidth="1"/>
  </cols>
  <sheetData>
    <row r="1" spans="1:21" ht="25.8" x14ac:dyDescent="0.5">
      <c r="A1" s="2" t="s">
        <v>478</v>
      </c>
    </row>
    <row r="3" spans="1:21" s="46" customFormat="1" ht="150" x14ac:dyDescent="0.3">
      <c r="A3" s="278" t="s">
        <v>479</v>
      </c>
      <c r="B3" s="65" t="s">
        <v>480</v>
      </c>
      <c r="D3" s="12" t="s">
        <v>287</v>
      </c>
      <c r="F3" s="66"/>
      <c r="H3" s="66"/>
      <c r="J3" s="58"/>
      <c r="L3" s="58"/>
      <c r="N3" s="45"/>
      <c r="P3" s="45"/>
      <c r="R3" s="45"/>
      <c r="T3" s="45"/>
    </row>
    <row r="4" spans="1:21" s="44" customFormat="1" ht="18.600000000000001" x14ac:dyDescent="0.3">
      <c r="A4" s="64"/>
      <c r="B4" s="56"/>
      <c r="D4" s="56"/>
      <c r="F4" s="56"/>
      <c r="H4" s="56"/>
      <c r="J4" s="57"/>
      <c r="L4" s="303"/>
      <c r="N4" s="57"/>
    </row>
    <row r="5" spans="1:21" s="62" customFormat="1" ht="130.19999999999999" x14ac:dyDescent="0.3">
      <c r="A5" s="60"/>
      <c r="B5" s="61" t="s">
        <v>101</v>
      </c>
      <c r="D5" s="99" t="s">
        <v>102</v>
      </c>
      <c r="E5" s="54"/>
      <c r="F5" s="99" t="s">
        <v>103</v>
      </c>
      <c r="G5" s="54"/>
      <c r="H5" s="99" t="s">
        <v>104</v>
      </c>
      <c r="J5" s="55" t="s">
        <v>105</v>
      </c>
      <c r="K5" s="54"/>
      <c r="L5" s="307" t="s">
        <v>106</v>
      </c>
      <c r="M5" s="54"/>
      <c r="N5" s="55" t="s">
        <v>107</v>
      </c>
      <c r="O5" s="54"/>
      <c r="P5" s="55" t="s">
        <v>108</v>
      </c>
      <c r="Q5" s="54"/>
      <c r="R5" s="55" t="s">
        <v>109</v>
      </c>
      <c r="S5" s="54"/>
      <c r="T5" s="55" t="s">
        <v>110</v>
      </c>
      <c r="U5" s="54"/>
    </row>
    <row r="6" spans="1:21" s="44" customFormat="1" ht="18.600000000000001" x14ac:dyDescent="0.3">
      <c r="A6" s="64"/>
      <c r="B6" s="56"/>
      <c r="D6" s="56"/>
      <c r="F6" s="56"/>
      <c r="H6" s="56"/>
      <c r="J6" s="57"/>
      <c r="L6" s="303"/>
      <c r="N6" s="57"/>
      <c r="P6" s="57"/>
      <c r="R6" s="57"/>
      <c r="T6" s="57"/>
    </row>
    <row r="7" spans="1:21" s="11" customFormat="1" ht="409.6" x14ac:dyDescent="0.3">
      <c r="A7" s="17"/>
      <c r="B7" s="63" t="s">
        <v>481</v>
      </c>
      <c r="D7" s="12" t="s">
        <v>562</v>
      </c>
      <c r="F7" s="12" t="s">
        <v>732</v>
      </c>
      <c r="G7" s="44"/>
      <c r="H7" s="12" t="str">
        <f>IF(F7=[2]Lists!$K$4,"&lt; Input URL to data source &gt;",IF(F7=[2]Lists!$K$5,"&lt; Reference section in EITI Report or URL &gt;",IF(F7=[2]Lists!$K$6,"&lt; Reference evidence of non-applicability &gt;","")))</f>
        <v/>
      </c>
      <c r="I7" s="44"/>
      <c r="J7" s="439" t="s">
        <v>733</v>
      </c>
      <c r="K7" s="44"/>
      <c r="L7" s="58"/>
      <c r="M7" s="44"/>
      <c r="N7" s="45"/>
      <c r="O7" s="44"/>
      <c r="P7" s="45"/>
      <c r="Q7" s="44"/>
      <c r="R7" s="45"/>
      <c r="S7" s="44"/>
      <c r="T7" s="45"/>
      <c r="U7" s="44"/>
    </row>
    <row r="8" spans="1:21" s="11" customFormat="1" ht="45" x14ac:dyDescent="0.3">
      <c r="A8" s="17"/>
      <c r="B8" s="63" t="s">
        <v>482</v>
      </c>
      <c r="D8" s="12" t="s">
        <v>114</v>
      </c>
      <c r="F8" s="12" t="str">
        <f>IF(D8=[2]Lists!$K$4,"&lt; Input URL to data source &gt;",IF(D8=[2]Lists!$K$5,"&lt; Reference section in EITI Report or URL &gt;",IF(D8=[2]Lists!$K$6,"&lt; Reference evidence of non-applicability &gt;","")))</f>
        <v/>
      </c>
      <c r="G8" s="46"/>
      <c r="H8" s="12" t="str">
        <f>IF(F8=[2]Lists!$K$4,"&lt; Input URL to data source &gt;",IF(F8=[2]Lists!$K$5,"&lt; Reference section in EITI Report or URL &gt;",IF(F8=[2]Lists!$K$6,"&lt; Reference evidence of non-applicability &gt;","")))</f>
        <v/>
      </c>
      <c r="I8" s="46"/>
      <c r="J8" s="442"/>
      <c r="K8" s="46"/>
      <c r="L8" s="58"/>
      <c r="M8" s="46"/>
      <c r="N8" s="45"/>
      <c r="O8" s="46"/>
      <c r="P8" s="45"/>
      <c r="Q8" s="46"/>
      <c r="R8" s="45"/>
      <c r="S8" s="46"/>
      <c r="T8" s="45"/>
      <c r="U8" s="46"/>
    </row>
    <row r="9" spans="1:21" s="14" customFormat="1" ht="106.8" customHeight="1" x14ac:dyDescent="0.3">
      <c r="A9" s="19"/>
      <c r="B9" s="67" t="s">
        <v>483</v>
      </c>
      <c r="D9" s="15" t="s">
        <v>114</v>
      </c>
      <c r="F9" s="15" t="str">
        <f>IF(D9=[2]Lists!$K$4,"&lt; Input URL to data source &gt;",IF(D9=[2]Lists!$K$5,"&lt; Reference section in EITI Report or URL &gt;",IF(D9=[2]Lists!$K$6,"&lt; Reference evidence of non-applicability &gt;","")))</f>
        <v/>
      </c>
      <c r="G9" s="59"/>
      <c r="H9" s="15" t="str">
        <f>IF(F9=[2]Lists!$K$4,"&lt; Input URL to data source &gt;",IF(F9=[2]Lists!$K$5,"&lt; Reference section in EITI Report or URL &gt;",IF(F9=[2]Lists!$K$6,"&lt; Reference evidence of non-applicability &gt;","")))</f>
        <v/>
      </c>
      <c r="I9" s="59"/>
      <c r="J9" s="443"/>
      <c r="K9" s="59"/>
      <c r="L9" s="58"/>
      <c r="M9" s="59"/>
      <c r="N9" s="47"/>
      <c r="O9" s="59"/>
      <c r="P9" s="47"/>
      <c r="Q9" s="59"/>
      <c r="R9" s="47"/>
      <c r="S9" s="59"/>
      <c r="T9" s="47"/>
      <c r="U9" s="59"/>
    </row>
  </sheetData>
  <mergeCells count="1">
    <mergeCell ref="J7:J9"/>
  </mergeCells>
  <pageMargins left="0.7" right="0.7" top="0.75" bottom="0.75" header="0.3" footer="0.3"/>
  <pageSetup paperSize="8" orientation="landscape" horizontalDpi="1200" verticalDpi="1200" r:id="rId1"/>
  <headerFooter>
    <oddHeader>&amp;C&amp;G</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U23"/>
  <sheetViews>
    <sheetView topLeftCell="A12" zoomScale="86" zoomScaleNormal="86" workbookViewId="0">
      <selection activeCell="J19" sqref="J19:J22"/>
    </sheetView>
  </sheetViews>
  <sheetFormatPr defaultColWidth="10.69921875" defaultRowHeight="15.6" x14ac:dyDescent="0.3"/>
  <cols>
    <col min="1" max="1" width="20.19921875" customWidth="1"/>
    <col min="2" max="2" width="41.69921875" customWidth="1"/>
    <col min="3" max="3" width="3.19921875" customWidth="1"/>
    <col min="4" max="4" width="23.5" customWidth="1"/>
    <col min="5" max="5" width="3.19921875" customWidth="1"/>
    <col min="6" max="6" width="23.5" customWidth="1"/>
    <col min="7" max="7" width="3.19921875" customWidth="1"/>
    <col min="8" max="8" width="23.5" customWidth="1"/>
    <col min="9" max="9" width="3.19921875" customWidth="1"/>
    <col min="10" max="10" width="39.69921875" customWidth="1"/>
    <col min="11" max="11" width="3" customWidth="1"/>
    <col min="12" max="12" width="40.69921875" style="301" customWidth="1"/>
    <col min="13" max="13" width="3" customWidth="1"/>
    <col min="14" max="14" width="39.69921875" customWidth="1"/>
    <col min="15" max="15" width="3" customWidth="1"/>
    <col min="16" max="16" width="39.69921875" customWidth="1"/>
    <col min="17" max="17" width="3" customWidth="1"/>
    <col min="18" max="18" width="39.69921875" customWidth="1"/>
    <col min="19" max="19" width="3" customWidth="1"/>
    <col min="20" max="20" width="39.69921875" customWidth="1"/>
    <col min="21" max="21" width="3" customWidth="1"/>
  </cols>
  <sheetData>
    <row r="1" spans="1:21" ht="25.8" x14ac:dyDescent="0.5">
      <c r="A1" s="2" t="s">
        <v>484</v>
      </c>
    </row>
    <row r="3" spans="1:21" s="46" customFormat="1" ht="150" x14ac:dyDescent="0.3">
      <c r="A3" s="278" t="s">
        <v>485</v>
      </c>
      <c r="B3" s="65" t="s">
        <v>486</v>
      </c>
      <c r="D3" s="12" t="s">
        <v>100</v>
      </c>
      <c r="F3" s="66"/>
      <c r="H3" s="66"/>
      <c r="J3" s="58"/>
      <c r="L3" s="58"/>
      <c r="N3" s="45"/>
      <c r="P3" s="45"/>
      <c r="R3" s="45"/>
      <c r="T3" s="45"/>
    </row>
    <row r="4" spans="1:21" s="44" customFormat="1" ht="18.600000000000001" x14ac:dyDescent="0.3">
      <c r="A4" s="64"/>
      <c r="B4" s="56"/>
      <c r="D4" s="56"/>
      <c r="F4" s="56"/>
      <c r="H4" s="56"/>
      <c r="J4" s="57"/>
      <c r="L4" s="303"/>
      <c r="N4" s="57"/>
    </row>
    <row r="5" spans="1:21" s="62" customFormat="1" ht="111.6" x14ac:dyDescent="0.3">
      <c r="A5" s="60"/>
      <c r="B5" s="61" t="s">
        <v>101</v>
      </c>
      <c r="D5" s="99" t="s">
        <v>102</v>
      </c>
      <c r="E5" s="54"/>
      <c r="F5" s="99" t="s">
        <v>103</v>
      </c>
      <c r="G5" s="54"/>
      <c r="H5" s="99" t="s">
        <v>104</v>
      </c>
      <c r="J5" s="55" t="s">
        <v>105</v>
      </c>
      <c r="K5" s="54"/>
      <c r="L5" s="307" t="s">
        <v>106</v>
      </c>
      <c r="M5" s="54"/>
      <c r="N5" s="55" t="s">
        <v>125</v>
      </c>
      <c r="O5" s="54"/>
      <c r="P5" s="55" t="s">
        <v>108</v>
      </c>
      <c r="Q5" s="54"/>
      <c r="R5" s="55" t="s">
        <v>109</v>
      </c>
      <c r="S5" s="54"/>
      <c r="T5" s="55" t="s">
        <v>110</v>
      </c>
      <c r="U5" s="54"/>
    </row>
    <row r="6" spans="1:21" s="44" customFormat="1" ht="18.600000000000001" x14ac:dyDescent="0.3">
      <c r="A6" s="64"/>
      <c r="B6" s="56"/>
      <c r="D6" s="56"/>
      <c r="F6" s="56"/>
      <c r="H6" s="56"/>
      <c r="J6" s="57"/>
      <c r="L6" s="303"/>
      <c r="N6" s="57"/>
      <c r="P6" s="57"/>
      <c r="R6" s="57"/>
      <c r="T6" s="57"/>
    </row>
    <row r="7" spans="1:21" s="46" customFormat="1" ht="30" x14ac:dyDescent="0.3">
      <c r="A7" s="278" t="s">
        <v>126</v>
      </c>
      <c r="B7" s="65" t="s">
        <v>487</v>
      </c>
      <c r="D7" s="12" t="s">
        <v>64</v>
      </c>
      <c r="F7" s="66"/>
      <c r="H7" s="66"/>
      <c r="J7" s="58"/>
      <c r="L7" s="58"/>
      <c r="N7" s="45"/>
      <c r="O7" s="44"/>
      <c r="P7" s="45"/>
      <c r="Q7" s="44"/>
      <c r="R7" s="45"/>
      <c r="S7" s="44"/>
      <c r="T7" s="45"/>
    </row>
    <row r="8" spans="1:21" s="44" customFormat="1" ht="18.600000000000001" x14ac:dyDescent="0.3">
      <c r="A8" s="64"/>
      <c r="B8" s="56"/>
      <c r="D8" s="56"/>
      <c r="F8" s="56"/>
      <c r="H8" s="56"/>
      <c r="J8" s="57"/>
      <c r="L8" s="303"/>
      <c r="N8" s="57"/>
      <c r="P8" s="57"/>
      <c r="R8" s="57"/>
      <c r="T8" s="57"/>
    </row>
    <row r="9" spans="1:21" s="11" customFormat="1" ht="45" x14ac:dyDescent="0.3">
      <c r="A9" s="444" t="s">
        <v>488</v>
      </c>
      <c r="B9" s="63" t="s">
        <v>489</v>
      </c>
      <c r="D9" s="12" t="s">
        <v>568</v>
      </c>
      <c r="F9" s="337"/>
      <c r="G9" s="44"/>
      <c r="H9" s="12" t="s">
        <v>659</v>
      </c>
      <c r="I9" s="44"/>
      <c r="J9" s="379" t="s">
        <v>731</v>
      </c>
      <c r="K9" s="44"/>
      <c r="L9" s="58"/>
      <c r="M9" s="44"/>
      <c r="N9" s="45"/>
      <c r="O9" s="44"/>
      <c r="P9" s="45"/>
      <c r="Q9" s="44"/>
      <c r="R9" s="45"/>
      <c r="S9" s="44"/>
      <c r="T9" s="45"/>
      <c r="U9" s="44"/>
    </row>
    <row r="10" spans="1:21" s="11" customFormat="1" ht="45" x14ac:dyDescent="0.3">
      <c r="A10" s="445"/>
      <c r="B10" s="68" t="s">
        <v>490</v>
      </c>
      <c r="D10" s="12">
        <v>130.6</v>
      </c>
      <c r="F10" s="12" t="s">
        <v>639</v>
      </c>
      <c r="G10" s="46"/>
      <c r="H10" s="12" t="s">
        <v>664</v>
      </c>
      <c r="I10" s="46"/>
      <c r="J10" s="383"/>
      <c r="K10" s="46"/>
      <c r="L10" s="58"/>
      <c r="M10" s="46"/>
      <c r="N10" s="45"/>
      <c r="O10" s="46"/>
      <c r="P10" s="45"/>
      <c r="Q10" s="46"/>
      <c r="R10" s="45"/>
      <c r="S10" s="46"/>
      <c r="T10" s="45"/>
      <c r="U10" s="46"/>
    </row>
    <row r="11" spans="1:21" s="11" customFormat="1" ht="45" x14ac:dyDescent="0.3">
      <c r="A11" s="445"/>
      <c r="B11" s="68" t="s">
        <v>491</v>
      </c>
      <c r="D11" s="12">
        <v>68.751999999999995</v>
      </c>
      <c r="F11" s="12" t="s">
        <v>639</v>
      </c>
      <c r="G11" s="44"/>
      <c r="H11" s="337" t="s">
        <v>661</v>
      </c>
      <c r="I11" s="44"/>
      <c r="J11" s="383"/>
      <c r="K11" s="44"/>
      <c r="L11" s="58"/>
      <c r="M11" s="44"/>
      <c r="N11" s="45"/>
      <c r="O11" s="44"/>
      <c r="P11" s="45"/>
      <c r="Q11" s="44"/>
      <c r="R11" s="45"/>
      <c r="S11" s="44"/>
      <c r="T11" s="45"/>
      <c r="U11" s="44"/>
    </row>
    <row r="12" spans="1:21" s="11" customFormat="1" ht="120" x14ac:dyDescent="0.3">
      <c r="A12" s="445"/>
      <c r="B12" s="68" t="s">
        <v>492</v>
      </c>
      <c r="D12" s="12" t="s">
        <v>662</v>
      </c>
      <c r="F12" s="12"/>
      <c r="G12" s="44"/>
      <c r="H12" s="12"/>
      <c r="I12" s="44"/>
      <c r="J12" s="383"/>
      <c r="K12" s="44"/>
      <c r="L12" s="58"/>
      <c r="M12" s="44"/>
      <c r="N12" s="45"/>
      <c r="O12" s="44"/>
      <c r="P12" s="45"/>
      <c r="Q12" s="44"/>
      <c r="R12" s="45"/>
      <c r="S12" s="44"/>
      <c r="T12" s="45"/>
      <c r="U12" s="44"/>
    </row>
    <row r="13" spans="1:21" s="11" customFormat="1" ht="60" x14ac:dyDescent="0.3">
      <c r="A13" s="445"/>
      <c r="B13" s="68" t="s">
        <v>493</v>
      </c>
      <c r="D13" s="12" t="s">
        <v>665</v>
      </c>
      <c r="F13" s="12"/>
      <c r="G13" s="48"/>
      <c r="H13" s="12"/>
      <c r="I13" s="48"/>
      <c r="J13" s="383"/>
      <c r="K13" s="48"/>
      <c r="L13" s="58"/>
      <c r="M13" s="48"/>
      <c r="N13" s="45"/>
      <c r="O13" s="48"/>
      <c r="P13" s="45"/>
      <c r="Q13" s="48"/>
      <c r="R13" s="45"/>
      <c r="S13" s="48"/>
      <c r="T13" s="45"/>
      <c r="U13" s="48"/>
    </row>
    <row r="14" spans="1:21" s="11" customFormat="1" ht="45" x14ac:dyDescent="0.3">
      <c r="A14" s="445"/>
      <c r="B14" s="63" t="s">
        <v>494</v>
      </c>
      <c r="D14" s="12" t="s">
        <v>663</v>
      </c>
      <c r="F14" s="12" t="s">
        <v>660</v>
      </c>
      <c r="G14" s="46"/>
      <c r="H14" s="348" t="s">
        <v>667</v>
      </c>
      <c r="I14" s="46"/>
      <c r="J14" s="383"/>
      <c r="K14" s="46"/>
      <c r="L14" s="58"/>
      <c r="M14" s="46"/>
      <c r="N14" s="45"/>
      <c r="O14" s="46"/>
      <c r="P14" s="45"/>
      <c r="Q14" s="46"/>
      <c r="R14" s="45"/>
      <c r="S14" s="46"/>
      <c r="T14" s="45"/>
      <c r="U14" s="46"/>
    </row>
    <row r="15" spans="1:21" s="11" customFormat="1" ht="30" x14ac:dyDescent="0.3">
      <c r="A15" s="445"/>
      <c r="B15" s="68" t="s">
        <v>495</v>
      </c>
      <c r="D15" s="12" t="s">
        <v>666</v>
      </c>
      <c r="F15" s="12" t="s">
        <v>209</v>
      </c>
      <c r="G15" s="44"/>
      <c r="H15" s="12" t="s">
        <v>209</v>
      </c>
      <c r="I15" s="44"/>
      <c r="J15" s="383"/>
      <c r="K15" s="44"/>
      <c r="L15" s="58"/>
      <c r="M15" s="44"/>
      <c r="N15" s="45"/>
      <c r="O15" s="44"/>
      <c r="P15" s="45"/>
      <c r="Q15" s="44"/>
      <c r="R15" s="45"/>
      <c r="S15" s="44"/>
      <c r="T15" s="45"/>
      <c r="U15" s="44"/>
    </row>
    <row r="16" spans="1:21" s="11" customFormat="1" ht="30" x14ac:dyDescent="0.3">
      <c r="A16" s="445"/>
      <c r="B16" s="68" t="s">
        <v>496</v>
      </c>
      <c r="D16" s="12" t="s">
        <v>666</v>
      </c>
      <c r="F16" s="12" t="s">
        <v>209</v>
      </c>
      <c r="G16" s="48"/>
      <c r="H16" s="12" t="s">
        <v>209</v>
      </c>
      <c r="I16" s="48"/>
      <c r="J16" s="383"/>
      <c r="K16" s="48"/>
      <c r="L16" s="58"/>
      <c r="M16" s="48"/>
      <c r="N16" s="45"/>
      <c r="O16" s="48"/>
      <c r="P16" s="45"/>
      <c r="Q16" s="48"/>
      <c r="R16" s="45"/>
      <c r="S16" s="48"/>
      <c r="T16" s="45"/>
      <c r="U16" s="48"/>
    </row>
    <row r="17" spans="1:21" s="11" customFormat="1" ht="120" x14ac:dyDescent="0.3">
      <c r="A17" s="446"/>
      <c r="B17" s="68" t="s">
        <v>497</v>
      </c>
      <c r="D17" s="12" t="s">
        <v>665</v>
      </c>
      <c r="F17" s="12"/>
      <c r="G17" s="44"/>
      <c r="H17" s="12"/>
      <c r="I17" s="44"/>
      <c r="J17" s="383"/>
      <c r="K17" s="44"/>
      <c r="L17" s="58"/>
      <c r="M17" s="44"/>
      <c r="N17" s="45"/>
      <c r="O17" s="44"/>
      <c r="P17" s="45"/>
      <c r="Q17" s="44"/>
      <c r="R17" s="45"/>
      <c r="S17" s="44"/>
      <c r="T17" s="45"/>
      <c r="U17" s="44"/>
    </row>
    <row r="18" spans="1:21" s="11" customFormat="1" ht="60" x14ac:dyDescent="0.3">
      <c r="A18" s="289"/>
      <c r="B18" s="68" t="s">
        <v>493</v>
      </c>
      <c r="D18" s="12" t="s">
        <v>665</v>
      </c>
      <c r="F18" s="12"/>
      <c r="G18" s="48"/>
      <c r="H18" s="12"/>
      <c r="I18" s="48"/>
      <c r="J18" s="384"/>
      <c r="K18" s="48"/>
      <c r="L18" s="58"/>
      <c r="M18" s="48"/>
      <c r="N18" s="45"/>
      <c r="O18" s="48"/>
      <c r="P18" s="45"/>
      <c r="Q18" s="48"/>
      <c r="R18" s="45"/>
      <c r="S18" s="48"/>
      <c r="T18" s="45"/>
      <c r="U18" s="48"/>
    </row>
    <row r="19" spans="1:21" s="11" customFormat="1" ht="30" x14ac:dyDescent="0.3">
      <c r="A19" s="444" t="s">
        <v>498</v>
      </c>
      <c r="B19" s="63" t="s">
        <v>499</v>
      </c>
      <c r="D19" s="12" t="s">
        <v>568</v>
      </c>
      <c r="F19" s="12" t="str">
        <f>IF(D19=[2]Lists!$K$4,"&lt; Input URL to data source &gt;",IF(D19=[2]Lists!$K$5,"&lt; Reference section in EITI Report or URL &gt;",IF(D19=[2]Lists!$K$6,"&lt; Reference evidence of non-applicability &gt;","")))</f>
        <v/>
      </c>
      <c r="G19" s="48"/>
      <c r="H19" s="12" t="s">
        <v>688</v>
      </c>
      <c r="I19" s="48"/>
      <c r="J19" s="382"/>
      <c r="K19" s="48"/>
      <c r="L19" s="58"/>
      <c r="M19" s="48"/>
      <c r="N19" s="45"/>
      <c r="O19" s="48"/>
      <c r="P19" s="45"/>
      <c r="Q19" s="48"/>
      <c r="R19" s="45"/>
      <c r="S19" s="48"/>
      <c r="T19" s="45"/>
      <c r="U19" s="48"/>
    </row>
    <row r="20" spans="1:21" s="11" customFormat="1" ht="30" x14ac:dyDescent="0.3">
      <c r="A20" s="445"/>
      <c r="B20" s="68" t="s">
        <v>500</v>
      </c>
      <c r="D20" s="12">
        <v>68.8</v>
      </c>
      <c r="F20" s="12" t="s">
        <v>639</v>
      </c>
      <c r="G20" s="48"/>
      <c r="H20" s="12" t="s">
        <v>689</v>
      </c>
      <c r="I20" s="48"/>
      <c r="J20" s="383"/>
      <c r="K20" s="48"/>
      <c r="L20" s="58"/>
      <c r="M20" s="48"/>
      <c r="N20" s="45"/>
      <c r="O20" s="48"/>
      <c r="P20" s="45"/>
      <c r="Q20" s="48"/>
      <c r="R20" s="45"/>
      <c r="S20" s="48"/>
      <c r="T20" s="45"/>
      <c r="U20" s="48"/>
    </row>
    <row r="21" spans="1:21" s="11" customFormat="1" ht="30" x14ac:dyDescent="0.3">
      <c r="A21" s="445"/>
      <c r="B21" s="68" t="s">
        <v>501</v>
      </c>
      <c r="D21" s="12" t="s">
        <v>287</v>
      </c>
      <c r="F21" s="12" t="s">
        <v>209</v>
      </c>
      <c r="G21" s="48"/>
      <c r="H21" s="12" t="s">
        <v>209</v>
      </c>
      <c r="I21" s="48"/>
      <c r="J21" s="383"/>
      <c r="K21" s="48"/>
      <c r="L21" s="58"/>
      <c r="M21" s="48"/>
      <c r="N21" s="45"/>
      <c r="O21" s="48"/>
      <c r="P21" s="45"/>
      <c r="Q21" s="48"/>
      <c r="R21" s="45"/>
      <c r="S21" s="48"/>
      <c r="T21" s="45"/>
      <c r="U21" s="48"/>
    </row>
    <row r="22" spans="1:21" s="11" customFormat="1" ht="60" x14ac:dyDescent="0.3">
      <c r="A22" s="446"/>
      <c r="B22" s="68" t="s">
        <v>502</v>
      </c>
      <c r="D22" s="12" t="s">
        <v>357</v>
      </c>
      <c r="F22" s="12"/>
      <c r="G22" s="48"/>
      <c r="H22" s="12"/>
      <c r="I22" s="48"/>
      <c r="J22" s="384"/>
      <c r="K22" s="48"/>
      <c r="L22" s="58"/>
      <c r="M22" s="48"/>
      <c r="N22" s="45"/>
      <c r="O22" s="48"/>
      <c r="P22" s="45"/>
      <c r="Q22" s="48"/>
      <c r="R22" s="45"/>
      <c r="S22" s="48"/>
      <c r="T22" s="45"/>
      <c r="U22" s="48"/>
    </row>
    <row r="23" spans="1:21" s="13" customFormat="1" x14ac:dyDescent="0.3">
      <c r="A23" s="69"/>
      <c r="L23" s="306"/>
    </row>
  </sheetData>
  <mergeCells count="4">
    <mergeCell ref="A9:A17"/>
    <mergeCell ref="A19:A22"/>
    <mergeCell ref="J9:J18"/>
    <mergeCell ref="J19:J22"/>
  </mergeCells>
  <pageMargins left="0.7" right="0.7" top="0.75" bottom="0.75" header="0.3" footer="0.3"/>
  <pageSetup paperSize="8" orientation="landscape" horizontalDpi="1200" verticalDpi="1200" r:id="rId1"/>
  <headerFooter>
    <oddHeader>&amp;C&amp;G</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U19"/>
  <sheetViews>
    <sheetView topLeftCell="A5" zoomScale="58" zoomScaleNormal="58" workbookViewId="0">
      <selection activeCell="J14" sqref="J14"/>
    </sheetView>
  </sheetViews>
  <sheetFormatPr defaultColWidth="10.69921875" defaultRowHeight="15.6" x14ac:dyDescent="0.3"/>
  <cols>
    <col min="1" max="1" width="20" customWidth="1"/>
    <col min="2" max="2" width="35.19921875" customWidth="1"/>
    <col min="3" max="3" width="3.19921875" customWidth="1"/>
    <col min="4" max="4" width="29.19921875" customWidth="1"/>
    <col min="5" max="5" width="3.19921875" customWidth="1"/>
    <col min="6" max="6" width="25" customWidth="1"/>
    <col min="7" max="7" width="3.19921875" customWidth="1"/>
    <col min="8" max="8" width="25" customWidth="1"/>
    <col min="9" max="9" width="3.19921875" customWidth="1"/>
    <col min="10" max="10" width="39.69921875" customWidth="1"/>
    <col min="11" max="11" width="3" customWidth="1"/>
    <col min="12" max="12" width="35.19921875" style="301" customWidth="1"/>
    <col min="13" max="13" width="3" customWidth="1"/>
    <col min="14" max="14" width="39.69921875" customWidth="1"/>
    <col min="15" max="15" width="3" customWidth="1"/>
    <col min="16" max="16" width="39.69921875" customWidth="1"/>
    <col min="17" max="17" width="3" customWidth="1"/>
    <col min="18" max="18" width="39.69921875" customWidth="1"/>
    <col min="19" max="19" width="3" customWidth="1"/>
    <col min="20" max="20" width="39.69921875" customWidth="1"/>
    <col min="21" max="21" width="3" customWidth="1"/>
  </cols>
  <sheetData>
    <row r="1" spans="1:21" ht="25.8" x14ac:dyDescent="0.5">
      <c r="A1" s="2" t="s">
        <v>503</v>
      </c>
    </row>
    <row r="3" spans="1:21" s="46" customFormat="1" ht="150" x14ac:dyDescent="0.3">
      <c r="A3" s="278" t="s">
        <v>504</v>
      </c>
      <c r="B3" s="65" t="s">
        <v>505</v>
      </c>
      <c r="D3" s="12" t="s">
        <v>100</v>
      </c>
      <c r="F3" s="66"/>
      <c r="H3" s="66"/>
      <c r="J3" s="58"/>
      <c r="L3" s="58"/>
      <c r="N3" s="45"/>
      <c r="P3" s="45"/>
      <c r="R3" s="45"/>
      <c r="T3" s="45"/>
    </row>
    <row r="4" spans="1:21" s="44" customFormat="1" ht="18.600000000000001" x14ac:dyDescent="0.3">
      <c r="A4" s="64"/>
      <c r="B4" s="56"/>
      <c r="D4" s="56"/>
      <c r="F4" s="56"/>
      <c r="H4" s="56"/>
      <c r="J4" s="57"/>
      <c r="L4" s="303"/>
      <c r="N4" s="57"/>
    </row>
    <row r="5" spans="1:21" s="62" customFormat="1" ht="148.80000000000001" x14ac:dyDescent="0.3">
      <c r="A5" s="60"/>
      <c r="B5" s="61" t="s">
        <v>101</v>
      </c>
      <c r="D5" s="99" t="s">
        <v>102</v>
      </c>
      <c r="E5" s="54"/>
      <c r="F5" s="99" t="s">
        <v>103</v>
      </c>
      <c r="G5" s="54"/>
      <c r="H5" s="99" t="s">
        <v>104</v>
      </c>
      <c r="J5" s="55" t="s">
        <v>105</v>
      </c>
      <c r="K5" s="54"/>
      <c r="L5" s="307" t="s">
        <v>106</v>
      </c>
      <c r="M5" s="54"/>
      <c r="N5" s="55" t="s">
        <v>125</v>
      </c>
      <c r="O5" s="54"/>
      <c r="P5" s="55" t="s">
        <v>108</v>
      </c>
      <c r="Q5" s="54"/>
      <c r="R5" s="55" t="s">
        <v>109</v>
      </c>
      <c r="S5" s="54"/>
      <c r="T5" s="55" t="s">
        <v>110</v>
      </c>
      <c r="U5" s="54"/>
    </row>
    <row r="6" spans="1:21" s="44" customFormat="1" ht="18.600000000000001" x14ac:dyDescent="0.3">
      <c r="A6" s="64"/>
      <c r="B6" s="56"/>
      <c r="D6" s="56"/>
      <c r="F6" s="56"/>
      <c r="H6" s="56"/>
      <c r="J6" s="57"/>
      <c r="L6" s="303"/>
      <c r="N6" s="57"/>
      <c r="P6" s="57"/>
      <c r="R6" s="57"/>
      <c r="T6" s="57"/>
    </row>
    <row r="7" spans="1:21" s="46" customFormat="1" ht="30" x14ac:dyDescent="0.3">
      <c r="A7" s="278" t="s">
        <v>126</v>
      </c>
      <c r="B7" s="65" t="s">
        <v>506</v>
      </c>
      <c r="D7" s="12" t="s">
        <v>64</v>
      </c>
      <c r="F7" s="66"/>
      <c r="H7" s="66"/>
      <c r="J7" s="58"/>
      <c r="L7" s="58"/>
    </row>
    <row r="8" spans="1:21" s="44" customFormat="1" ht="18.600000000000001" x14ac:dyDescent="0.3">
      <c r="A8" s="64"/>
      <c r="B8" s="56"/>
      <c r="D8" s="56"/>
      <c r="F8" s="56"/>
      <c r="H8" s="56"/>
      <c r="J8" s="57"/>
      <c r="L8" s="303"/>
      <c r="N8" s="57"/>
      <c r="P8" s="57"/>
      <c r="R8" s="57"/>
      <c r="T8" s="57"/>
    </row>
    <row r="9" spans="1:21" s="11" customFormat="1" ht="45" x14ac:dyDescent="0.3">
      <c r="A9" s="377" t="s">
        <v>507</v>
      </c>
      <c r="B9" s="63" t="s">
        <v>508</v>
      </c>
      <c r="D9" s="12" t="s">
        <v>568</v>
      </c>
      <c r="F9" s="12" t="str">
        <f>IF(D9=[2]Lists!$K$4,"&lt; Input URL to data source &gt;",IF(D9=[2]Lists!$K$5,"&lt; Reference section in EITI Report or URL &gt;",IF(D9=[2]Lists!$K$6,"&lt; Reference evidence of non-applicability &gt;","")))</f>
        <v/>
      </c>
      <c r="G9" s="44"/>
      <c r="H9" s="12" t="s">
        <v>658</v>
      </c>
      <c r="I9" s="44"/>
      <c r="J9" s="379" t="s">
        <v>687</v>
      </c>
      <c r="K9" s="44"/>
      <c r="L9" s="58"/>
      <c r="M9" s="44"/>
      <c r="N9" s="45"/>
      <c r="O9" s="44"/>
      <c r="P9" s="45"/>
      <c r="Q9" s="44"/>
      <c r="R9" s="45"/>
      <c r="S9" s="44"/>
      <c r="T9" s="45"/>
      <c r="U9" s="44"/>
    </row>
    <row r="10" spans="1:21" s="11" customFormat="1" ht="45" x14ac:dyDescent="0.3">
      <c r="A10" s="391"/>
      <c r="B10" s="68" t="s">
        <v>509</v>
      </c>
      <c r="D10" s="12" t="s">
        <v>81</v>
      </c>
      <c r="F10" s="12" t="s">
        <v>209</v>
      </c>
      <c r="G10" s="46"/>
      <c r="H10" s="12" t="s">
        <v>209</v>
      </c>
      <c r="I10" s="46"/>
      <c r="J10" s="401"/>
      <c r="K10" s="46"/>
      <c r="L10" s="58"/>
      <c r="M10" s="46"/>
      <c r="N10" s="45"/>
      <c r="O10" s="46"/>
      <c r="P10" s="45"/>
      <c r="Q10" s="46"/>
      <c r="R10" s="45"/>
      <c r="S10" s="46"/>
      <c r="T10" s="45"/>
      <c r="U10" s="46"/>
    </row>
    <row r="11" spans="1:21" s="11" customFormat="1" ht="75.45" customHeight="1" x14ac:dyDescent="0.3">
      <c r="A11" s="391"/>
      <c r="B11" s="68" t="s">
        <v>510</v>
      </c>
      <c r="D11" s="12" t="s">
        <v>357</v>
      </c>
      <c r="F11" s="12"/>
      <c r="G11" s="46"/>
      <c r="H11" s="12"/>
      <c r="I11" s="46"/>
      <c r="J11" s="401"/>
      <c r="K11" s="46"/>
      <c r="L11" s="58"/>
      <c r="M11" s="46"/>
      <c r="N11" s="45"/>
      <c r="O11" s="46"/>
      <c r="P11" s="45"/>
      <c r="Q11" s="46"/>
      <c r="R11" s="45"/>
      <c r="S11" s="46"/>
      <c r="T11" s="45"/>
      <c r="U11" s="46"/>
    </row>
    <row r="12" spans="1:21" s="11" customFormat="1" ht="45" x14ac:dyDescent="0.3">
      <c r="A12" s="391"/>
      <c r="B12" s="68" t="s">
        <v>511</v>
      </c>
      <c r="D12" s="12" t="s">
        <v>357</v>
      </c>
      <c r="F12" s="12"/>
      <c r="G12" s="46"/>
      <c r="H12" s="12"/>
      <c r="I12" s="46"/>
      <c r="J12" s="401"/>
      <c r="K12" s="46"/>
      <c r="L12" s="58"/>
      <c r="M12" s="46"/>
      <c r="N12" s="45"/>
      <c r="O12" s="46"/>
      <c r="P12" s="45"/>
      <c r="Q12" s="46"/>
      <c r="R12" s="45"/>
      <c r="S12" s="46"/>
      <c r="T12" s="45"/>
      <c r="U12" s="46"/>
    </row>
    <row r="13" spans="1:21" s="11" customFormat="1" ht="69" customHeight="1" x14ac:dyDescent="0.3">
      <c r="A13" s="391"/>
      <c r="B13" s="68" t="s">
        <v>512</v>
      </c>
      <c r="D13" s="12" t="s">
        <v>357</v>
      </c>
      <c r="F13" s="12"/>
      <c r="G13" s="46"/>
      <c r="H13" s="12"/>
      <c r="I13" s="46"/>
      <c r="J13" s="402"/>
      <c r="K13" s="46"/>
      <c r="L13" s="58"/>
      <c r="M13" s="46"/>
      <c r="N13" s="45"/>
      <c r="O13" s="46"/>
      <c r="P13" s="45"/>
      <c r="Q13" s="46"/>
      <c r="R13" s="45"/>
      <c r="S13" s="46"/>
      <c r="T13" s="45"/>
      <c r="U13" s="46"/>
    </row>
    <row r="14" spans="1:21" s="48" customFormat="1" x14ac:dyDescent="0.3">
      <c r="A14" s="86"/>
      <c r="L14" s="305"/>
    </row>
    <row r="15" spans="1:21" s="11" customFormat="1" ht="45" x14ac:dyDescent="0.3">
      <c r="A15" s="377" t="s">
        <v>513</v>
      </c>
      <c r="B15" s="63" t="s">
        <v>508</v>
      </c>
      <c r="D15" s="12" t="s">
        <v>114</v>
      </c>
      <c r="F15" s="12" t="str">
        <f>IF(D15=[2]Lists!$K$4,"&lt; Input URL to data source &gt;",IF(D15=[2]Lists!$K$5,"&lt; Reference section in EITI Report or URL &gt;",IF(D15=[2]Lists!$K$6,"&lt; Reference evidence of non-applicability &gt;","")))</f>
        <v/>
      </c>
      <c r="G15" s="44"/>
      <c r="H15" s="12" t="str">
        <f>IF(F15=[2]Lists!$K$4,"&lt; Input URL to data source &gt;",IF(F15=[2]Lists!$K$5,"&lt; Reference section in EITI Report or URL &gt;",IF(F15=[2]Lists!$K$6,"&lt; Reference evidence of non-applicability &gt;","")))</f>
        <v/>
      </c>
      <c r="I15" s="44"/>
      <c r="J15" s="382"/>
      <c r="K15" s="44"/>
      <c r="L15" s="58"/>
      <c r="M15" s="44"/>
      <c r="N15" s="45"/>
      <c r="O15" s="44"/>
      <c r="P15" s="45"/>
      <c r="Q15" s="44"/>
      <c r="R15" s="45"/>
      <c r="S15" s="44"/>
      <c r="T15" s="45"/>
      <c r="U15" s="44"/>
    </row>
    <row r="16" spans="1:21" s="11" customFormat="1" ht="45" x14ac:dyDescent="0.3">
      <c r="A16" s="391"/>
      <c r="B16" s="68" t="s">
        <v>509</v>
      </c>
      <c r="D16" s="12" t="s">
        <v>81</v>
      </c>
      <c r="F16" s="12" t="s">
        <v>209</v>
      </c>
      <c r="G16" s="46"/>
      <c r="H16" s="12" t="s">
        <v>209</v>
      </c>
      <c r="I16" s="46"/>
      <c r="J16" s="383"/>
      <c r="K16" s="46"/>
      <c r="L16" s="58"/>
      <c r="M16" s="46"/>
      <c r="N16" s="45"/>
      <c r="O16" s="46"/>
      <c r="P16" s="45"/>
      <c r="Q16" s="46"/>
      <c r="R16" s="45"/>
      <c r="S16" s="46"/>
      <c r="T16" s="45"/>
      <c r="U16" s="46"/>
    </row>
    <row r="17" spans="1:21" s="11" customFormat="1" ht="75" x14ac:dyDescent="0.3">
      <c r="A17" s="391"/>
      <c r="B17" s="68" t="s">
        <v>510</v>
      </c>
      <c r="D17" s="12" t="s">
        <v>56</v>
      </c>
      <c r="F17" s="12"/>
      <c r="G17" s="46"/>
      <c r="H17" s="12"/>
      <c r="I17" s="46"/>
      <c r="J17" s="383"/>
      <c r="K17" s="46"/>
      <c r="L17" s="58"/>
      <c r="M17" s="46"/>
      <c r="N17" s="45"/>
      <c r="O17" s="46"/>
      <c r="P17" s="45"/>
      <c r="Q17" s="46"/>
      <c r="R17" s="45"/>
      <c r="S17" s="46"/>
      <c r="T17" s="45"/>
      <c r="U17" s="46"/>
    </row>
    <row r="18" spans="1:21" s="11" customFormat="1" ht="45" x14ac:dyDescent="0.3">
      <c r="A18" s="391"/>
      <c r="B18" s="68" t="s">
        <v>511</v>
      </c>
      <c r="D18" s="12" t="s">
        <v>56</v>
      </c>
      <c r="F18" s="12"/>
      <c r="G18" s="46"/>
      <c r="H18" s="12"/>
      <c r="I18" s="46"/>
      <c r="J18" s="383"/>
      <c r="K18" s="46"/>
      <c r="L18" s="58"/>
      <c r="M18" s="46"/>
      <c r="N18" s="45"/>
      <c r="O18" s="46"/>
      <c r="P18" s="45"/>
      <c r="Q18" s="46"/>
      <c r="R18" s="45"/>
      <c r="S18" s="46"/>
      <c r="T18" s="45"/>
      <c r="U18" s="46"/>
    </row>
    <row r="19" spans="1:21" s="14" customFormat="1" ht="69" customHeight="1" x14ac:dyDescent="0.3">
      <c r="A19" s="447"/>
      <c r="B19" s="70" t="s">
        <v>512</v>
      </c>
      <c r="D19" s="15" t="s">
        <v>56</v>
      </c>
      <c r="F19" s="15"/>
      <c r="G19" s="71"/>
      <c r="H19" s="15"/>
      <c r="I19" s="71"/>
      <c r="J19" s="384"/>
      <c r="K19" s="71"/>
      <c r="L19" s="58"/>
      <c r="M19" s="71"/>
      <c r="N19" s="47"/>
      <c r="O19" s="71"/>
      <c r="P19" s="47"/>
      <c r="Q19" s="71"/>
      <c r="R19" s="47"/>
      <c r="S19" s="71"/>
      <c r="T19" s="47"/>
      <c r="U19" s="71"/>
    </row>
  </sheetData>
  <mergeCells count="4">
    <mergeCell ref="A9:A13"/>
    <mergeCell ref="A15:A19"/>
    <mergeCell ref="J9:J13"/>
    <mergeCell ref="J15:J19"/>
  </mergeCells>
  <pageMargins left="0.7" right="0.7" top="0.75" bottom="0.75" header="0.3" footer="0.3"/>
  <pageSetup paperSize="8" orientation="landscape" horizontalDpi="1200" verticalDpi="1200" r:id="rId1"/>
  <headerFooter>
    <oddHeader>&amp;C&amp;G</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U25"/>
  <sheetViews>
    <sheetView topLeftCell="A4" zoomScale="73" zoomScaleNormal="73" workbookViewId="0">
      <selection activeCell="J25" sqref="J25"/>
    </sheetView>
  </sheetViews>
  <sheetFormatPr defaultColWidth="10.69921875" defaultRowHeight="15.6" x14ac:dyDescent="0.3"/>
  <cols>
    <col min="1" max="1" width="20.5" style="53" customWidth="1"/>
    <col min="2" max="2" width="44.796875" customWidth="1"/>
    <col min="3" max="3" width="3.296875" customWidth="1"/>
    <col min="4" max="4" width="31" customWidth="1"/>
    <col min="5" max="5" width="3.296875" customWidth="1"/>
    <col min="6" max="6" width="25.19921875" customWidth="1"/>
    <col min="7" max="7" width="3.296875" customWidth="1"/>
    <col min="8" max="8" width="25.19921875" customWidth="1"/>
    <col min="9" max="9" width="3.296875" customWidth="1"/>
    <col min="10" max="10" width="49.69921875" customWidth="1"/>
    <col min="11" max="11" width="3" customWidth="1"/>
    <col min="12" max="12" width="37.5" style="308" customWidth="1"/>
    <col min="13" max="13" width="3" customWidth="1"/>
    <col min="14" max="14" width="39.69921875" customWidth="1"/>
    <col min="15" max="15" width="3" customWidth="1"/>
    <col min="16" max="16" width="39.69921875" customWidth="1"/>
    <col min="17" max="17" width="3" customWidth="1"/>
    <col min="18" max="18" width="39.69921875" customWidth="1"/>
    <col min="19" max="19" width="3" customWidth="1"/>
    <col min="20" max="20" width="39.69921875" customWidth="1"/>
    <col min="21" max="21" width="3" customWidth="1"/>
  </cols>
  <sheetData>
    <row r="1" spans="1:21" ht="25.8" x14ac:dyDescent="0.5">
      <c r="A1" s="2" t="s">
        <v>514</v>
      </c>
    </row>
    <row r="3" spans="1:21" s="46" customFormat="1" ht="99" customHeight="1" x14ac:dyDescent="0.3">
      <c r="A3" s="278" t="s">
        <v>515</v>
      </c>
      <c r="B3" s="65" t="s">
        <v>516</v>
      </c>
      <c r="D3" s="12" t="s">
        <v>100</v>
      </c>
      <c r="F3" s="66"/>
      <c r="H3" s="66"/>
      <c r="J3" s="58"/>
      <c r="L3" s="58"/>
      <c r="N3" s="45"/>
      <c r="P3" s="45"/>
      <c r="R3" s="45"/>
      <c r="T3" s="45"/>
    </row>
    <row r="4" spans="1:21" s="44" customFormat="1" ht="18.600000000000001" x14ac:dyDescent="0.3">
      <c r="A4" s="76"/>
      <c r="B4" s="56"/>
      <c r="D4" s="56"/>
      <c r="F4" s="56"/>
      <c r="H4" s="56"/>
      <c r="J4" s="57"/>
      <c r="L4" s="309"/>
      <c r="N4" s="57"/>
      <c r="P4" s="57"/>
      <c r="R4" s="57"/>
      <c r="T4" s="57"/>
    </row>
    <row r="5" spans="1:21" s="62" customFormat="1" ht="130.19999999999999" x14ac:dyDescent="0.3">
      <c r="A5" s="75"/>
      <c r="B5" s="61" t="s">
        <v>101</v>
      </c>
      <c r="D5" s="99" t="s">
        <v>102</v>
      </c>
      <c r="E5" s="54"/>
      <c r="F5" s="99" t="s">
        <v>103</v>
      </c>
      <c r="G5" s="54"/>
      <c r="H5" s="99" t="s">
        <v>104</v>
      </c>
      <c r="J5" s="55" t="s">
        <v>105</v>
      </c>
      <c r="K5" s="54"/>
      <c r="L5" s="307" t="s">
        <v>106</v>
      </c>
      <c r="M5" s="54"/>
      <c r="N5" s="55" t="s">
        <v>107</v>
      </c>
      <c r="O5" s="54"/>
      <c r="P5" s="55" t="s">
        <v>108</v>
      </c>
      <c r="Q5" s="54"/>
      <c r="R5" s="55" t="s">
        <v>109</v>
      </c>
      <c r="S5" s="54"/>
      <c r="T5" s="55" t="s">
        <v>110</v>
      </c>
      <c r="U5" s="54"/>
    </row>
    <row r="6" spans="1:21" s="44" customFormat="1" ht="18.600000000000001" x14ac:dyDescent="0.3">
      <c r="A6" s="76"/>
      <c r="B6" s="56"/>
      <c r="D6" s="56"/>
      <c r="F6" s="56"/>
      <c r="H6" s="56"/>
      <c r="J6" s="57"/>
      <c r="L6" s="309"/>
      <c r="N6" s="57"/>
      <c r="P6" s="57"/>
      <c r="R6" s="57"/>
      <c r="T6" s="57"/>
    </row>
    <row r="7" spans="1:21" s="11" customFormat="1" ht="30" x14ac:dyDescent="0.3">
      <c r="A7" s="77">
        <v>2021</v>
      </c>
      <c r="B7" s="74" t="s">
        <v>517</v>
      </c>
      <c r="D7" s="12" t="s">
        <v>552</v>
      </c>
      <c r="F7" s="12" t="s">
        <v>653</v>
      </c>
      <c r="G7" s="44"/>
      <c r="H7" s="12" t="s">
        <v>655</v>
      </c>
      <c r="I7" s="44"/>
      <c r="J7" s="439" t="s">
        <v>743</v>
      </c>
      <c r="K7" s="44"/>
      <c r="L7" s="58"/>
      <c r="M7" s="44"/>
      <c r="N7" s="45"/>
      <c r="O7" s="44"/>
      <c r="P7" s="45"/>
      <c r="Q7" s="44"/>
      <c r="R7" s="45"/>
      <c r="S7" s="44"/>
      <c r="T7" s="45"/>
      <c r="U7" s="44"/>
    </row>
    <row r="8" spans="1:21" s="11" customFormat="1" ht="45" x14ac:dyDescent="0.3">
      <c r="A8" s="77">
        <v>2020</v>
      </c>
      <c r="B8" s="63" t="s">
        <v>518</v>
      </c>
      <c r="D8" s="12">
        <v>11.7</v>
      </c>
      <c r="F8" s="12" t="s">
        <v>639</v>
      </c>
      <c r="G8" s="46"/>
      <c r="H8" s="12" t="s">
        <v>209</v>
      </c>
      <c r="I8" s="46"/>
      <c r="J8" s="440"/>
      <c r="K8" s="46"/>
      <c r="L8" s="58"/>
      <c r="M8" s="46"/>
      <c r="N8" s="45"/>
      <c r="O8" s="46"/>
      <c r="P8" s="45"/>
      <c r="Q8" s="46"/>
      <c r="R8" s="45"/>
      <c r="S8" s="46"/>
      <c r="T8" s="45"/>
      <c r="U8" s="46"/>
    </row>
    <row r="9" spans="1:21" s="11" customFormat="1" ht="30" x14ac:dyDescent="0.3">
      <c r="A9" s="77"/>
      <c r="B9" s="27" t="s">
        <v>519</v>
      </c>
      <c r="D9" s="12" t="s">
        <v>741</v>
      </c>
      <c r="F9" s="12"/>
      <c r="G9" s="44"/>
      <c r="H9" s="12" t="s">
        <v>209</v>
      </c>
      <c r="I9" s="44"/>
      <c r="J9" s="440"/>
      <c r="K9" s="44"/>
      <c r="L9" s="58"/>
      <c r="M9" s="44"/>
      <c r="N9" s="45"/>
      <c r="O9" s="44"/>
      <c r="P9" s="45"/>
      <c r="Q9" s="44"/>
      <c r="R9" s="45"/>
      <c r="S9" s="44"/>
      <c r="T9" s="45"/>
      <c r="U9" s="44"/>
    </row>
    <row r="10" spans="1:21" s="11" customFormat="1" ht="15" x14ac:dyDescent="0.3">
      <c r="A10" s="77">
        <v>2021</v>
      </c>
      <c r="B10" s="72" t="s">
        <v>520</v>
      </c>
      <c r="D10" s="12">
        <v>197.1</v>
      </c>
      <c r="F10" s="12" t="s">
        <v>652</v>
      </c>
      <c r="G10" s="46"/>
      <c r="H10" s="12"/>
      <c r="I10" s="46"/>
      <c r="J10" s="440"/>
      <c r="K10" s="46"/>
      <c r="L10" s="58"/>
      <c r="M10" s="46"/>
      <c r="N10" s="45"/>
      <c r="O10" s="46"/>
      <c r="P10" s="45"/>
      <c r="Q10" s="46"/>
      <c r="R10" s="45"/>
      <c r="S10" s="46"/>
      <c r="T10" s="45"/>
      <c r="U10" s="46"/>
    </row>
    <row r="11" spans="1:21" s="11" customFormat="1" ht="15" x14ac:dyDescent="0.3">
      <c r="A11" s="77"/>
      <c r="B11" s="72" t="s">
        <v>520</v>
      </c>
      <c r="D11" s="449">
        <v>70.099999999999994</v>
      </c>
      <c r="F11" s="12" t="s">
        <v>639</v>
      </c>
      <c r="G11" s="46"/>
      <c r="H11" s="12"/>
      <c r="I11" s="46"/>
      <c r="J11" s="440"/>
      <c r="K11" s="46"/>
      <c r="L11" s="58"/>
      <c r="M11" s="46"/>
      <c r="N11" s="45"/>
      <c r="O11" s="46"/>
      <c r="P11" s="45"/>
      <c r="Q11" s="46"/>
      <c r="R11" s="45"/>
      <c r="S11" s="46"/>
      <c r="T11" s="45"/>
      <c r="U11" s="46"/>
    </row>
    <row r="12" spans="1:21" s="11" customFormat="1" ht="18.600000000000001" x14ac:dyDescent="0.3">
      <c r="A12" s="77">
        <v>2021</v>
      </c>
      <c r="B12" s="72" t="s">
        <v>521</v>
      </c>
      <c r="D12" s="12">
        <v>18.3</v>
      </c>
      <c r="F12" s="12" t="s">
        <v>639</v>
      </c>
      <c r="G12" s="44"/>
      <c r="H12" s="12" t="s">
        <v>209</v>
      </c>
      <c r="I12" s="44"/>
      <c r="J12" s="440"/>
      <c r="K12" s="44"/>
      <c r="L12" s="58"/>
      <c r="M12" s="44"/>
      <c r="N12" s="45"/>
      <c r="O12" s="44"/>
      <c r="P12" s="45"/>
      <c r="Q12" s="44"/>
      <c r="R12" s="45"/>
      <c r="S12" s="44"/>
      <c r="T12" s="45"/>
      <c r="U12" s="44"/>
    </row>
    <row r="13" spans="1:21" s="11" customFormat="1" x14ac:dyDescent="0.3">
      <c r="A13" s="77">
        <v>2021</v>
      </c>
      <c r="B13" s="72" t="s">
        <v>522</v>
      </c>
      <c r="D13" s="12">
        <v>14311.2</v>
      </c>
      <c r="F13" s="12" t="s">
        <v>639</v>
      </c>
      <c r="G13" s="48"/>
      <c r="H13" s="12" t="s">
        <v>209</v>
      </c>
      <c r="I13" s="48"/>
      <c r="J13" s="440"/>
      <c r="K13" s="48"/>
      <c r="L13" s="58"/>
      <c r="M13" s="48"/>
      <c r="N13" s="45"/>
      <c r="O13" s="48"/>
      <c r="P13" s="45"/>
      <c r="Q13" s="48"/>
      <c r="R13" s="45"/>
      <c r="S13" s="48"/>
      <c r="T13" s="45"/>
      <c r="U13" s="48"/>
    </row>
    <row r="14" spans="1:21" s="11" customFormat="1" x14ac:dyDescent="0.3">
      <c r="A14" s="77"/>
      <c r="B14" s="72" t="s">
        <v>523</v>
      </c>
      <c r="D14" s="12">
        <v>37</v>
      </c>
      <c r="F14" s="12" t="s">
        <v>652</v>
      </c>
      <c r="G14" s="48"/>
      <c r="H14" s="12" t="s">
        <v>209</v>
      </c>
      <c r="I14" s="48"/>
      <c r="J14" s="440"/>
      <c r="K14" s="48"/>
      <c r="L14" s="58"/>
      <c r="M14" s="48"/>
      <c r="N14" s="45"/>
      <c r="O14" s="48"/>
      <c r="P14" s="45"/>
      <c r="Q14" s="48"/>
      <c r="R14" s="45"/>
      <c r="S14" s="48"/>
      <c r="T14" s="45"/>
      <c r="U14" s="48"/>
    </row>
    <row r="15" spans="1:21" s="11" customFormat="1" x14ac:dyDescent="0.3">
      <c r="A15" s="77"/>
      <c r="B15" s="72" t="s">
        <v>524</v>
      </c>
      <c r="D15" s="12">
        <v>60.3</v>
      </c>
      <c r="F15" s="12" t="s">
        <v>742</v>
      </c>
      <c r="G15" s="48"/>
      <c r="H15" s="12" t="s">
        <v>209</v>
      </c>
      <c r="I15" s="48"/>
      <c r="J15" s="440"/>
      <c r="K15" s="48"/>
      <c r="L15" s="58"/>
      <c r="M15" s="48"/>
      <c r="N15" s="45"/>
      <c r="O15" s="48"/>
      <c r="P15" s="45"/>
      <c r="Q15" s="48"/>
      <c r="R15" s="45"/>
      <c r="S15" s="48"/>
      <c r="T15" s="45"/>
      <c r="U15" s="48"/>
    </row>
    <row r="16" spans="1:21" s="11" customFormat="1" x14ac:dyDescent="0.3">
      <c r="A16" s="77"/>
      <c r="B16" s="72" t="s">
        <v>525</v>
      </c>
      <c r="D16" s="12">
        <v>223</v>
      </c>
      <c r="F16" s="12" t="s">
        <v>657</v>
      </c>
      <c r="G16" s="48"/>
      <c r="H16" s="12" t="s">
        <v>526</v>
      </c>
      <c r="I16" s="48"/>
      <c r="J16" s="440"/>
      <c r="K16" s="48"/>
      <c r="L16" s="58"/>
      <c r="M16" s="48"/>
      <c r="N16" s="45"/>
      <c r="O16" s="48"/>
      <c r="P16" s="45"/>
      <c r="Q16" s="48"/>
      <c r="R16" s="45"/>
      <c r="S16" s="48"/>
      <c r="T16" s="45"/>
      <c r="U16" s="48"/>
    </row>
    <row r="17" spans="1:21" s="11" customFormat="1" x14ac:dyDescent="0.3">
      <c r="A17" s="77"/>
      <c r="B17" s="72" t="s">
        <v>527</v>
      </c>
      <c r="D17" s="12">
        <v>55</v>
      </c>
      <c r="F17" s="12" t="s">
        <v>657</v>
      </c>
      <c r="G17" s="48"/>
      <c r="H17" s="12" t="s">
        <v>526</v>
      </c>
      <c r="I17" s="48"/>
      <c r="J17" s="440"/>
      <c r="K17" s="48"/>
      <c r="L17" s="58"/>
      <c r="M17" s="48"/>
      <c r="N17" s="45"/>
      <c r="O17" s="48"/>
      <c r="P17" s="45"/>
      <c r="Q17" s="48"/>
      <c r="R17" s="45"/>
      <c r="S17" s="48"/>
      <c r="T17" s="45"/>
      <c r="U17" s="48"/>
    </row>
    <row r="18" spans="1:21" s="11" customFormat="1" x14ac:dyDescent="0.3">
      <c r="A18" s="77"/>
      <c r="B18" s="72" t="s">
        <v>528</v>
      </c>
      <c r="D18" s="12">
        <v>277.89999999999998</v>
      </c>
      <c r="F18" s="12" t="s">
        <v>657</v>
      </c>
      <c r="G18" s="48"/>
      <c r="H18" s="12" t="s">
        <v>526</v>
      </c>
      <c r="I18" s="48"/>
      <c r="J18" s="440"/>
      <c r="K18" s="48"/>
      <c r="L18" s="58"/>
      <c r="M18" s="48"/>
      <c r="N18" s="45"/>
      <c r="O18" s="48"/>
      <c r="P18" s="45"/>
      <c r="Q18" s="48"/>
      <c r="R18" s="45"/>
      <c r="S18" s="48"/>
      <c r="T18" s="45"/>
      <c r="U18" s="48"/>
    </row>
    <row r="19" spans="1:21" s="11" customFormat="1" x14ac:dyDescent="0.3">
      <c r="A19" s="77"/>
      <c r="B19" s="72" t="s">
        <v>529</v>
      </c>
      <c r="D19" s="12">
        <v>8.8000000000000007</v>
      </c>
      <c r="F19" s="12" t="s">
        <v>656</v>
      </c>
      <c r="G19" s="48"/>
      <c r="H19" s="12" t="s">
        <v>526</v>
      </c>
      <c r="I19" s="48"/>
      <c r="J19" s="440"/>
      <c r="K19" s="48"/>
      <c r="L19" s="58"/>
      <c r="M19" s="48"/>
      <c r="N19" s="45"/>
      <c r="O19" s="48"/>
      <c r="P19" s="45"/>
      <c r="Q19" s="48"/>
      <c r="R19" s="45"/>
      <c r="S19" s="48"/>
      <c r="T19" s="45"/>
      <c r="U19" s="48"/>
    </row>
    <row r="20" spans="1:21" s="11" customFormat="1" x14ac:dyDescent="0.3">
      <c r="A20" s="77">
        <v>2020</v>
      </c>
      <c r="B20" s="72" t="s">
        <v>530</v>
      </c>
      <c r="D20" s="12">
        <v>8.1999999999999993</v>
      </c>
      <c r="F20" s="12" t="s">
        <v>742</v>
      </c>
      <c r="G20" s="48"/>
      <c r="H20" s="12" t="s">
        <v>209</v>
      </c>
      <c r="I20" s="48"/>
      <c r="J20" s="440"/>
      <c r="K20" s="48"/>
      <c r="L20" s="58"/>
      <c r="M20" s="48"/>
      <c r="N20" s="45"/>
      <c r="O20" s="48"/>
      <c r="P20" s="45"/>
      <c r="Q20" s="48"/>
      <c r="R20" s="45"/>
      <c r="S20" s="48"/>
      <c r="T20" s="45"/>
      <c r="U20" s="48"/>
    </row>
    <row r="21" spans="1:21" s="11" customFormat="1" x14ac:dyDescent="0.3">
      <c r="A21" s="77">
        <v>2020</v>
      </c>
      <c r="B21" s="72" t="s">
        <v>531</v>
      </c>
      <c r="D21" s="12">
        <v>17.100000000000001</v>
      </c>
      <c r="F21" s="12" t="s">
        <v>742</v>
      </c>
      <c r="G21" s="48"/>
      <c r="H21" s="12"/>
      <c r="I21" s="48"/>
      <c r="J21" s="440"/>
      <c r="K21" s="48"/>
      <c r="L21" s="58"/>
      <c r="M21" s="48"/>
      <c r="N21" s="45"/>
      <c r="O21" s="48"/>
      <c r="P21" s="45"/>
      <c r="Q21" s="48"/>
      <c r="R21" s="45"/>
      <c r="S21" s="48"/>
      <c r="T21" s="45"/>
      <c r="U21" s="48"/>
    </row>
    <row r="22" spans="1:21" s="11" customFormat="1" x14ac:dyDescent="0.3">
      <c r="A22" s="77">
        <v>2021</v>
      </c>
      <c r="B22" s="72" t="s">
        <v>530</v>
      </c>
      <c r="D22" s="12">
        <v>9.6999999999999993</v>
      </c>
      <c r="F22" s="12" t="s">
        <v>742</v>
      </c>
      <c r="G22" s="48"/>
      <c r="H22" s="12"/>
      <c r="I22" s="48"/>
      <c r="J22" s="440"/>
      <c r="K22" s="48"/>
      <c r="L22" s="58"/>
      <c r="M22" s="48"/>
      <c r="N22" s="45"/>
      <c r="O22" s="48"/>
      <c r="P22" s="45"/>
      <c r="Q22" s="48"/>
      <c r="R22" s="45"/>
      <c r="S22" s="48"/>
      <c r="T22" s="45"/>
      <c r="U22" s="48"/>
    </row>
    <row r="23" spans="1:21" s="11" customFormat="1" x14ac:dyDescent="0.3">
      <c r="A23" s="77">
        <v>2021</v>
      </c>
      <c r="B23" s="72" t="s">
        <v>531</v>
      </c>
      <c r="D23" s="12">
        <v>23.7</v>
      </c>
      <c r="F23" s="12" t="s">
        <v>742</v>
      </c>
      <c r="G23" s="48"/>
      <c r="H23" s="12"/>
      <c r="I23" s="48"/>
      <c r="J23" s="440"/>
      <c r="K23" s="48"/>
      <c r="L23" s="58"/>
      <c r="M23" s="48"/>
      <c r="N23" s="45"/>
      <c r="O23" s="48"/>
      <c r="P23" s="45"/>
      <c r="Q23" s="48"/>
      <c r="R23" s="45"/>
      <c r="S23" s="48"/>
      <c r="T23" s="45"/>
      <c r="U23" s="48"/>
    </row>
    <row r="24" spans="1:21" s="11" customFormat="1" ht="60" x14ac:dyDescent="0.3">
      <c r="A24" s="77"/>
      <c r="B24" s="74" t="s">
        <v>532</v>
      </c>
      <c r="D24" s="12" t="s">
        <v>552</v>
      </c>
      <c r="F24" s="12" t="s">
        <v>654</v>
      </c>
      <c r="G24" s="44"/>
      <c r="H24" s="12" t="str">
        <f>IF(F24=[2]Lists!$K$4,"&lt; Input URL to data source &gt;",IF(F24=[2]Lists!$K$5,"&lt; Reference section in EITI Report or URL &gt;",IF(F24=[2]Lists!$K$6,"&lt; Reference evidence of non-applicability &gt;","")))</f>
        <v/>
      </c>
      <c r="I24" s="44"/>
      <c r="J24" s="441"/>
      <c r="K24" s="44"/>
      <c r="L24" s="58"/>
      <c r="M24" s="44"/>
      <c r="N24" s="45"/>
      <c r="O24" s="44"/>
      <c r="P24" s="45"/>
      <c r="Q24" s="44"/>
      <c r="R24" s="45"/>
      <c r="S24" s="44"/>
      <c r="T24" s="45"/>
      <c r="U24" s="44"/>
    </row>
    <row r="25" spans="1:21" s="13" customFormat="1" x14ac:dyDescent="0.3">
      <c r="A25" s="96"/>
      <c r="L25" s="310"/>
    </row>
  </sheetData>
  <mergeCells count="1">
    <mergeCell ref="J7:J24"/>
  </mergeCells>
  <hyperlinks>
    <hyperlink ref="B8" r:id="rId1" xr:uid="{00000000-0004-0000-1C00-000000000000}"/>
  </hyperlinks>
  <pageMargins left="0.7" right="0.7" top="0.75" bottom="0.75" header="0.3" footer="0.3"/>
  <pageSetup paperSize="8" orientation="landscape" horizontalDpi="1200" verticalDpi="1200" r:id="rId2"/>
  <headerFooter>
    <oddHeader>&amp;C&amp;G</oddHead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23"/>
  <sheetViews>
    <sheetView topLeftCell="B1" zoomScale="91" zoomScaleNormal="91" workbookViewId="0">
      <selection activeCell="J3" sqref="J3"/>
    </sheetView>
  </sheetViews>
  <sheetFormatPr defaultColWidth="10.69921875" defaultRowHeight="15.6" x14ac:dyDescent="0.3"/>
  <cols>
    <col min="1" max="1" width="17.69921875" style="53" customWidth="1"/>
    <col min="2" max="2" width="48" style="248" customWidth="1"/>
    <col min="3" max="3" width="3.19921875" customWidth="1"/>
    <col min="4" max="4" width="28.296875" customWidth="1"/>
    <col min="5" max="5" width="3.19921875" customWidth="1"/>
    <col min="6" max="6" width="35.796875" customWidth="1"/>
    <col min="7" max="7" width="3.19921875" customWidth="1"/>
    <col min="8" max="8" width="35.796875" customWidth="1"/>
    <col min="9" max="9" width="3.19921875" customWidth="1"/>
    <col min="10" max="10" width="39.19921875" customWidth="1"/>
    <col min="11" max="11" width="3.19921875" customWidth="1"/>
    <col min="12" max="12" width="33.69921875" style="301" customWidth="1"/>
    <col min="13" max="13" width="3.19921875" customWidth="1"/>
    <col min="14" max="14" width="39.69921875" customWidth="1"/>
    <col min="15" max="15" width="3.19921875" customWidth="1"/>
    <col min="16" max="16" width="39.69921875" customWidth="1"/>
    <col min="17" max="17" width="3.19921875" customWidth="1"/>
    <col min="18" max="18" width="39.69921875" customWidth="1"/>
    <col min="19" max="19" width="3.19921875" customWidth="1"/>
    <col min="20" max="20" width="39.69921875" customWidth="1"/>
    <col min="21" max="21" width="3.19921875" customWidth="1"/>
  </cols>
  <sheetData>
    <row r="1" spans="1:21" ht="25.8" x14ac:dyDescent="0.5">
      <c r="A1" s="1" t="s">
        <v>97</v>
      </c>
    </row>
    <row r="3" spans="1:21" s="46" customFormat="1" ht="90" x14ac:dyDescent="0.3">
      <c r="A3" s="278" t="s">
        <v>98</v>
      </c>
      <c r="B3" s="65" t="s">
        <v>99</v>
      </c>
      <c r="D3" s="12" t="s">
        <v>100</v>
      </c>
      <c r="F3" s="66"/>
      <c r="H3" s="66"/>
      <c r="J3" s="58"/>
      <c r="L3" s="58"/>
      <c r="N3" s="45"/>
      <c r="P3" s="45"/>
      <c r="R3" s="45"/>
      <c r="T3" s="45"/>
    </row>
    <row r="4" spans="1:21" s="46" customFormat="1" ht="15" x14ac:dyDescent="0.3">
      <c r="A4" s="278"/>
      <c r="B4" s="65"/>
      <c r="D4" s="97"/>
      <c r="F4" s="97"/>
      <c r="H4" s="97"/>
      <c r="J4" s="11"/>
      <c r="L4" s="302"/>
      <c r="N4" s="11"/>
      <c r="P4" s="11"/>
      <c r="R4" s="11"/>
      <c r="T4" s="11"/>
    </row>
    <row r="5" spans="1:21" s="62" customFormat="1" ht="148.80000000000001" x14ac:dyDescent="0.3">
      <c r="A5" s="75"/>
      <c r="B5" s="99" t="s">
        <v>101</v>
      </c>
      <c r="D5" s="99" t="s">
        <v>102</v>
      </c>
      <c r="E5" s="54"/>
      <c r="F5" s="99" t="s">
        <v>103</v>
      </c>
      <c r="G5" s="54"/>
      <c r="H5" s="99" t="s">
        <v>104</v>
      </c>
      <c r="J5" s="55" t="s">
        <v>105</v>
      </c>
      <c r="K5" s="54"/>
      <c r="L5" s="307" t="s">
        <v>106</v>
      </c>
      <c r="M5" s="297"/>
      <c r="N5" s="55" t="s">
        <v>107</v>
      </c>
      <c r="O5" s="54"/>
      <c r="P5" s="55" t="s">
        <v>108</v>
      </c>
      <c r="Q5" s="54"/>
      <c r="R5" s="55" t="s">
        <v>109</v>
      </c>
      <c r="S5" s="54"/>
      <c r="T5" s="55" t="s">
        <v>110</v>
      </c>
      <c r="U5" s="54"/>
    </row>
    <row r="6" spans="1:21" s="44" customFormat="1" ht="18.600000000000001" x14ac:dyDescent="0.3">
      <c r="A6" s="76"/>
      <c r="B6" s="249"/>
      <c r="D6" s="56"/>
      <c r="F6" s="56"/>
      <c r="H6" s="56"/>
      <c r="J6" s="57"/>
      <c r="L6" s="303"/>
      <c r="N6" s="57"/>
      <c r="P6" s="57"/>
      <c r="R6" s="57"/>
      <c r="T6" s="57"/>
    </row>
    <row r="7" spans="1:21" s="11" customFormat="1" ht="15" x14ac:dyDescent="0.3">
      <c r="A7" s="377" t="s">
        <v>111</v>
      </c>
      <c r="B7" s="91" t="s">
        <v>112</v>
      </c>
      <c r="D7" s="33"/>
      <c r="F7" s="33"/>
      <c r="H7" s="33"/>
      <c r="K7" s="22"/>
      <c r="L7" s="304"/>
      <c r="M7" s="22"/>
      <c r="N7" s="22"/>
      <c r="O7" s="22"/>
      <c r="P7" s="22"/>
      <c r="Q7" s="22"/>
      <c r="R7" s="22"/>
      <c r="S7" s="22"/>
      <c r="T7" s="22"/>
      <c r="U7" s="22"/>
    </row>
    <row r="8" spans="1:21" s="11" customFormat="1" ht="18.600000000000001" x14ac:dyDescent="0.3">
      <c r="A8" s="378"/>
      <c r="B8" s="91" t="s">
        <v>113</v>
      </c>
      <c r="D8" s="12" t="s">
        <v>552</v>
      </c>
      <c r="F8" s="106" t="s">
        <v>554</v>
      </c>
      <c r="G8" s="107"/>
      <c r="H8" s="331" t="s">
        <v>555</v>
      </c>
      <c r="J8" s="379" t="s">
        <v>563</v>
      </c>
      <c r="K8" s="44"/>
      <c r="L8" s="58"/>
      <c r="M8" s="44"/>
      <c r="N8" s="45"/>
      <c r="O8" s="44"/>
      <c r="P8" s="45"/>
      <c r="Q8" s="44"/>
      <c r="R8" s="45"/>
      <c r="S8" s="44"/>
      <c r="T8" s="45"/>
      <c r="U8" s="44"/>
    </row>
    <row r="9" spans="1:21" s="11" customFormat="1" ht="31.2" x14ac:dyDescent="0.3">
      <c r="A9" s="378"/>
      <c r="B9" s="91" t="s">
        <v>116</v>
      </c>
      <c r="D9" s="12" t="s">
        <v>552</v>
      </c>
      <c r="F9" s="332" t="s">
        <v>561</v>
      </c>
      <c r="H9" s="106">
        <v>6</v>
      </c>
      <c r="J9" s="380"/>
      <c r="K9" s="46"/>
      <c r="L9" s="58"/>
      <c r="M9" s="46"/>
      <c r="N9" s="45"/>
      <c r="O9" s="46"/>
      <c r="P9" s="45"/>
      <c r="Q9" s="46"/>
      <c r="R9" s="45"/>
      <c r="S9" s="46"/>
      <c r="T9" s="45"/>
      <c r="U9" s="46"/>
    </row>
    <row r="10" spans="1:21" s="11" customFormat="1" ht="31.2" x14ac:dyDescent="0.3">
      <c r="A10" s="378"/>
      <c r="B10" s="91" t="s">
        <v>117</v>
      </c>
      <c r="D10" s="12" t="s">
        <v>552</v>
      </c>
      <c r="F10" s="332" t="s">
        <v>556</v>
      </c>
      <c r="H10" s="106" t="s">
        <v>555</v>
      </c>
      <c r="J10" s="380"/>
      <c r="K10" s="44"/>
      <c r="L10" s="58"/>
      <c r="M10" s="44"/>
      <c r="N10" s="45"/>
      <c r="O10" s="44"/>
      <c r="P10" s="45"/>
      <c r="Q10" s="44"/>
      <c r="R10" s="45"/>
      <c r="S10" s="44"/>
      <c r="T10" s="45"/>
      <c r="U10" s="44"/>
    </row>
    <row r="11" spans="1:21" s="11" customFormat="1" ht="31.2" x14ac:dyDescent="0.3">
      <c r="A11" s="378"/>
      <c r="B11" s="91" t="s">
        <v>118</v>
      </c>
      <c r="D11" s="12" t="s">
        <v>552</v>
      </c>
      <c r="F11" s="332" t="s">
        <v>557</v>
      </c>
      <c r="H11" s="106" t="s">
        <v>558</v>
      </c>
      <c r="J11" s="380"/>
      <c r="K11" s="22"/>
      <c r="L11" s="58"/>
      <c r="M11" s="22"/>
      <c r="N11" s="45"/>
      <c r="O11" s="22"/>
      <c r="P11" s="45"/>
      <c r="Q11" s="22"/>
      <c r="R11" s="45"/>
      <c r="S11" s="22"/>
      <c r="T11" s="45"/>
      <c r="U11" s="22"/>
    </row>
    <row r="12" spans="1:21" s="48" customFormat="1" ht="30" x14ac:dyDescent="0.3">
      <c r="A12" s="378"/>
      <c r="B12" s="334" t="s">
        <v>119</v>
      </c>
      <c r="D12" s="12" t="s">
        <v>114</v>
      </c>
      <c r="E12" s="11"/>
      <c r="F12" s="106" t="s">
        <v>66</v>
      </c>
      <c r="H12" s="106" t="s">
        <v>115</v>
      </c>
      <c r="I12" s="11"/>
      <c r="J12" s="380"/>
      <c r="K12" s="22"/>
      <c r="L12" s="58"/>
      <c r="M12" s="22"/>
      <c r="N12" s="45"/>
      <c r="O12" s="22"/>
      <c r="P12" s="45"/>
      <c r="Q12" s="22"/>
      <c r="R12" s="45"/>
      <c r="S12" s="22"/>
      <c r="T12" s="45"/>
      <c r="U12" s="22"/>
    </row>
    <row r="13" spans="1:21" s="48" customFormat="1" ht="31.2" x14ac:dyDescent="0.3">
      <c r="A13" s="378"/>
      <c r="B13" s="91" t="s">
        <v>120</v>
      </c>
      <c r="D13" s="12" t="s">
        <v>559</v>
      </c>
      <c r="E13" s="11"/>
      <c r="F13" s="332" t="s">
        <v>561</v>
      </c>
      <c r="H13" s="106" t="s">
        <v>115</v>
      </c>
      <c r="I13" s="11"/>
      <c r="J13" s="381"/>
      <c r="K13" s="22"/>
      <c r="L13" s="58"/>
      <c r="M13" s="22"/>
      <c r="N13" s="45"/>
      <c r="O13" s="22"/>
      <c r="P13" s="45"/>
      <c r="Q13" s="22"/>
      <c r="R13" s="45"/>
      <c r="S13" s="22"/>
      <c r="T13" s="45"/>
      <c r="U13" s="22"/>
    </row>
    <row r="14" spans="1:21" s="48" customFormat="1" ht="16.05" customHeight="1" x14ac:dyDescent="0.3">
      <c r="A14" s="95"/>
      <c r="B14" s="91"/>
      <c r="L14" s="305"/>
      <c r="N14" s="11"/>
      <c r="P14" s="11"/>
      <c r="R14" s="11"/>
      <c r="T14" s="11"/>
    </row>
    <row r="15" spans="1:21" s="48" customFormat="1" x14ac:dyDescent="0.3">
      <c r="A15" s="377" t="s">
        <v>121</v>
      </c>
      <c r="B15" s="91" t="s">
        <v>112</v>
      </c>
      <c r="C15" s="11"/>
      <c r="D15" s="33"/>
      <c r="E15" s="11"/>
      <c r="F15" s="33"/>
      <c r="G15" s="11"/>
      <c r="H15" s="33"/>
      <c r="I15" s="11"/>
      <c r="J15" s="11"/>
      <c r="L15" s="305"/>
      <c r="N15" s="11"/>
      <c r="P15" s="11"/>
      <c r="R15" s="11"/>
      <c r="T15" s="11"/>
    </row>
    <row r="16" spans="1:21" s="48" customFormat="1" x14ac:dyDescent="0.3">
      <c r="A16" s="378"/>
      <c r="B16" s="91" t="s">
        <v>113</v>
      </c>
      <c r="C16" s="11"/>
      <c r="D16" s="12" t="s">
        <v>562</v>
      </c>
      <c r="E16" s="11"/>
      <c r="F16" s="106" t="s">
        <v>554</v>
      </c>
      <c r="G16" s="11"/>
      <c r="H16" s="106" t="s">
        <v>555</v>
      </c>
      <c r="I16" s="11"/>
      <c r="J16" s="382"/>
      <c r="L16" s="58"/>
      <c r="N16" s="45"/>
      <c r="P16" s="45"/>
      <c r="R16" s="45"/>
      <c r="T16" s="45"/>
    </row>
    <row r="17" spans="1:20" s="48" customFormat="1" ht="30" x14ac:dyDescent="0.3">
      <c r="A17" s="378"/>
      <c r="B17" s="91" t="s">
        <v>116</v>
      </c>
      <c r="C17" s="11"/>
      <c r="D17" s="12" t="s">
        <v>562</v>
      </c>
      <c r="E17" s="11"/>
      <c r="F17" s="106" t="s">
        <v>560</v>
      </c>
      <c r="G17" s="11"/>
      <c r="H17" s="106">
        <v>6</v>
      </c>
      <c r="I17" s="11"/>
      <c r="J17" s="383"/>
      <c r="L17" s="58"/>
      <c r="N17" s="45"/>
      <c r="P17" s="45"/>
      <c r="R17" s="45"/>
      <c r="T17" s="45"/>
    </row>
    <row r="18" spans="1:20" s="48" customFormat="1" ht="30" x14ac:dyDescent="0.3">
      <c r="A18" s="378"/>
      <c r="B18" s="91" t="s">
        <v>117</v>
      </c>
      <c r="C18" s="11"/>
      <c r="D18" s="12" t="s">
        <v>562</v>
      </c>
      <c r="E18" s="11"/>
      <c r="F18" s="333" t="s">
        <v>556</v>
      </c>
      <c r="G18" s="11"/>
      <c r="H18" s="106" t="s">
        <v>555</v>
      </c>
      <c r="I18" s="11"/>
      <c r="J18" s="383"/>
      <c r="L18" s="58"/>
      <c r="N18" s="45"/>
      <c r="P18" s="45"/>
      <c r="R18" s="45"/>
      <c r="T18" s="45"/>
    </row>
    <row r="19" spans="1:20" s="48" customFormat="1" ht="30" x14ac:dyDescent="0.3">
      <c r="A19" s="378"/>
      <c r="B19" s="91" t="s">
        <v>118</v>
      </c>
      <c r="C19" s="11"/>
      <c r="D19" s="12" t="s">
        <v>114</v>
      </c>
      <c r="E19" s="11"/>
      <c r="F19" s="106" t="s">
        <v>557</v>
      </c>
      <c r="G19" s="11"/>
      <c r="H19" s="106" t="s">
        <v>558</v>
      </c>
      <c r="I19" s="11"/>
      <c r="J19" s="383"/>
      <c r="L19" s="58"/>
      <c r="N19" s="45"/>
      <c r="P19" s="45"/>
      <c r="R19" s="45"/>
      <c r="T19" s="45"/>
    </row>
    <row r="20" spans="1:20" s="48" customFormat="1" ht="30" x14ac:dyDescent="0.3">
      <c r="A20" s="378"/>
      <c r="B20" s="334" t="s">
        <v>119</v>
      </c>
      <c r="D20" s="12" t="s">
        <v>114</v>
      </c>
      <c r="E20" s="11"/>
      <c r="F20" s="106" t="s">
        <v>66</v>
      </c>
      <c r="H20" s="106" t="s">
        <v>115</v>
      </c>
      <c r="I20" s="11"/>
      <c r="J20" s="383"/>
      <c r="L20" s="58"/>
      <c r="N20" s="45"/>
      <c r="P20" s="45"/>
      <c r="R20" s="45"/>
      <c r="T20" s="45"/>
    </row>
    <row r="21" spans="1:20" s="48" customFormat="1" ht="31.2" x14ac:dyDescent="0.3">
      <c r="A21" s="378"/>
      <c r="B21" s="91" t="s">
        <v>120</v>
      </c>
      <c r="D21" s="12" t="s">
        <v>559</v>
      </c>
      <c r="E21" s="11"/>
      <c r="F21" s="332" t="s">
        <v>560</v>
      </c>
      <c r="H21" s="106" t="s">
        <v>115</v>
      </c>
      <c r="I21" s="11"/>
      <c r="J21" s="384"/>
      <c r="L21" s="58"/>
      <c r="N21" s="45"/>
      <c r="P21" s="45"/>
      <c r="R21" s="45"/>
      <c r="T21" s="45"/>
    </row>
    <row r="22" spans="1:20" s="48" customFormat="1" x14ac:dyDescent="0.3">
      <c r="A22" s="95"/>
      <c r="B22" s="250"/>
      <c r="L22" s="305"/>
    </row>
    <row r="23" spans="1:20" s="13" customFormat="1" x14ac:dyDescent="0.3">
      <c r="A23" s="96"/>
      <c r="B23" s="92"/>
      <c r="L23" s="306"/>
    </row>
  </sheetData>
  <mergeCells count="4">
    <mergeCell ref="A7:A13"/>
    <mergeCell ref="A15:A21"/>
    <mergeCell ref="J8:J13"/>
    <mergeCell ref="J16:J21"/>
  </mergeCells>
  <hyperlinks>
    <hyperlink ref="F13" r:id="rId1" xr:uid="{F0AB6E17-79DD-44FC-9CED-9EB8CC2A5E1E}"/>
    <hyperlink ref="F9" r:id="rId2" xr:uid="{7FC2AF8B-AF91-4828-A980-B9F0DE28D14D}"/>
    <hyperlink ref="F21" r:id="rId3" xr:uid="{7F1078AD-ECC4-4937-BFCA-B011CBEF3A7D}"/>
    <hyperlink ref="F10" r:id="rId4" xr:uid="{A7DDAF36-333E-4566-AE82-E8CB3DE0203D}"/>
    <hyperlink ref="F11" r:id="rId5" xr:uid="{7DBE18BB-49DE-451D-A78F-E915E3E772A1}"/>
  </hyperlinks>
  <pageMargins left="0.7" right="0.7" top="0.75" bottom="0.75" header="0.3" footer="0.3"/>
  <pageSetup paperSize="8" orientation="landscape" horizontalDpi="1200" verticalDpi="1200" r:id="rId6"/>
  <headerFooter>
    <oddHeader>&amp;C&amp;G</oddHeader>
  </headerFooter>
  <legacyDrawingHF r:id="rId7"/>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U13"/>
  <sheetViews>
    <sheetView topLeftCell="A3" zoomScale="66" zoomScaleNormal="66" workbookViewId="0">
      <selection activeCell="F12" sqref="F12"/>
    </sheetView>
  </sheetViews>
  <sheetFormatPr defaultColWidth="10.69921875" defaultRowHeight="15.6" x14ac:dyDescent="0.3"/>
  <cols>
    <col min="1" max="1" width="20" customWidth="1"/>
    <col min="2" max="2" width="46" customWidth="1"/>
    <col min="3" max="3" width="3.19921875" customWidth="1"/>
    <col min="4" max="4" width="28.19921875" customWidth="1"/>
    <col min="5" max="5" width="3.19921875" customWidth="1"/>
    <col min="6" max="6" width="22.296875" customWidth="1"/>
    <col min="7" max="7" width="3.19921875" customWidth="1"/>
    <col min="8" max="8" width="22.296875" customWidth="1"/>
    <col min="9" max="9" width="3.19921875" customWidth="1"/>
    <col min="10" max="10" width="39.69921875" customWidth="1"/>
    <col min="11" max="11" width="3" customWidth="1"/>
    <col min="12" max="12" width="35.69921875" style="301" customWidth="1"/>
    <col min="13" max="13" width="3" customWidth="1"/>
    <col min="14" max="14" width="39.69921875" customWidth="1"/>
    <col min="15" max="15" width="3" customWidth="1"/>
    <col min="16" max="16" width="39.69921875" customWidth="1"/>
    <col min="17" max="17" width="3" customWidth="1"/>
    <col min="18" max="18" width="39.69921875" customWidth="1"/>
    <col min="19" max="19" width="3" customWidth="1"/>
    <col min="20" max="20" width="39.69921875" customWidth="1"/>
    <col min="21" max="21" width="3" customWidth="1"/>
  </cols>
  <sheetData>
    <row r="1" spans="1:21" ht="25.8" x14ac:dyDescent="0.5">
      <c r="A1" s="2" t="s">
        <v>533</v>
      </c>
    </row>
    <row r="3" spans="1:21" s="46" customFormat="1" ht="135" x14ac:dyDescent="0.3">
      <c r="A3" s="278" t="s">
        <v>534</v>
      </c>
      <c r="B3" s="65" t="s">
        <v>535</v>
      </c>
      <c r="D3" s="12" t="s">
        <v>100</v>
      </c>
      <c r="F3" s="66"/>
      <c r="H3" s="66"/>
      <c r="J3" s="58"/>
      <c r="L3" s="58"/>
      <c r="N3" s="45"/>
      <c r="P3" s="45"/>
      <c r="R3" s="45"/>
      <c r="T3" s="45"/>
    </row>
    <row r="4" spans="1:21" s="44" customFormat="1" ht="18.600000000000001" x14ac:dyDescent="0.3">
      <c r="A4" s="64"/>
      <c r="B4" s="56"/>
      <c r="D4" s="56"/>
      <c r="F4" s="56"/>
      <c r="H4" s="56"/>
      <c r="J4" s="57"/>
      <c r="L4" s="303"/>
      <c r="N4" s="57"/>
    </row>
    <row r="5" spans="1:21" s="62" customFormat="1" ht="148.80000000000001" x14ac:dyDescent="0.3">
      <c r="A5" s="60"/>
      <c r="B5" s="61" t="s">
        <v>101</v>
      </c>
      <c r="D5" s="99" t="s">
        <v>102</v>
      </c>
      <c r="E5" s="54"/>
      <c r="F5" s="99" t="s">
        <v>103</v>
      </c>
      <c r="G5" s="54"/>
      <c r="H5" s="99" t="s">
        <v>104</v>
      </c>
      <c r="J5" s="55" t="s">
        <v>105</v>
      </c>
      <c r="K5" s="54"/>
      <c r="L5" s="307" t="s">
        <v>106</v>
      </c>
      <c r="M5" s="54"/>
      <c r="N5" s="55" t="s">
        <v>107</v>
      </c>
      <c r="O5" s="54"/>
      <c r="P5" s="55" t="s">
        <v>108</v>
      </c>
      <c r="Q5" s="54"/>
      <c r="R5" s="55" t="s">
        <v>109</v>
      </c>
      <c r="S5" s="54"/>
      <c r="T5" s="55" t="s">
        <v>110</v>
      </c>
      <c r="U5" s="54"/>
    </row>
    <row r="6" spans="1:21" s="44" customFormat="1" ht="18.600000000000001" x14ac:dyDescent="0.3">
      <c r="A6" s="64"/>
      <c r="B6" s="56"/>
      <c r="D6" s="56"/>
      <c r="F6" s="56"/>
      <c r="H6" s="56"/>
      <c r="J6" s="57"/>
      <c r="L6" s="303"/>
      <c r="N6" s="57"/>
      <c r="P6" s="57"/>
      <c r="R6" s="57"/>
      <c r="T6" s="57"/>
    </row>
    <row r="7" spans="1:21" s="46" customFormat="1" ht="30" x14ac:dyDescent="0.3">
      <c r="A7" s="278" t="s">
        <v>126</v>
      </c>
      <c r="B7" s="65" t="s">
        <v>536</v>
      </c>
      <c r="D7" s="12" t="s">
        <v>64</v>
      </c>
      <c r="F7" s="66"/>
      <c r="H7" s="66"/>
      <c r="J7" s="58"/>
      <c r="L7" s="58"/>
      <c r="N7" s="45"/>
      <c r="O7" s="44"/>
      <c r="P7" s="45"/>
      <c r="Q7" s="44"/>
      <c r="R7" s="45"/>
      <c r="S7" s="44"/>
      <c r="T7" s="45"/>
    </row>
    <row r="8" spans="1:21" s="44" customFormat="1" ht="18.600000000000001" x14ac:dyDescent="0.3">
      <c r="A8" s="64"/>
      <c r="B8" s="56"/>
      <c r="D8" s="56"/>
      <c r="F8" s="56"/>
      <c r="H8" s="56"/>
      <c r="J8" s="57"/>
      <c r="L8" s="303"/>
      <c r="N8" s="57"/>
      <c r="P8" s="57"/>
      <c r="R8" s="57"/>
      <c r="T8" s="57"/>
    </row>
    <row r="9" spans="1:21" s="11" customFormat="1" ht="18.600000000000001" x14ac:dyDescent="0.3">
      <c r="A9" s="17"/>
      <c r="B9" s="72" t="s">
        <v>112</v>
      </c>
      <c r="D9" s="33"/>
      <c r="F9" s="33"/>
      <c r="G9" s="44"/>
      <c r="H9" s="33"/>
      <c r="I9" s="44"/>
      <c r="K9" s="44"/>
      <c r="L9" s="303"/>
      <c r="M9" s="44"/>
      <c r="O9" s="44"/>
      <c r="Q9" s="44"/>
      <c r="S9" s="44"/>
      <c r="U9" s="44"/>
    </row>
    <row r="10" spans="1:21" s="11" customFormat="1" ht="45" x14ac:dyDescent="0.3">
      <c r="A10" s="17"/>
      <c r="B10" s="29" t="s">
        <v>537</v>
      </c>
      <c r="D10" s="12" t="s">
        <v>562</v>
      </c>
      <c r="F10" s="12" t="s">
        <v>648</v>
      </c>
      <c r="G10" s="46"/>
      <c r="H10" s="12" t="s">
        <v>650</v>
      </c>
      <c r="I10" s="46"/>
      <c r="J10" s="439" t="s">
        <v>651</v>
      </c>
      <c r="K10" s="46"/>
      <c r="L10" s="58"/>
      <c r="M10" s="46"/>
      <c r="N10" s="45"/>
      <c r="O10" s="46"/>
      <c r="P10" s="45"/>
      <c r="Q10" s="46"/>
      <c r="R10" s="45"/>
      <c r="S10" s="46"/>
      <c r="T10" s="45"/>
      <c r="U10" s="46"/>
    </row>
    <row r="11" spans="1:21" s="11" customFormat="1" ht="75" x14ac:dyDescent="0.3">
      <c r="A11" s="17"/>
      <c r="B11" s="29" t="s">
        <v>538</v>
      </c>
      <c r="D11" s="12" t="s">
        <v>629</v>
      </c>
      <c r="F11" s="12" t="s">
        <v>649</v>
      </c>
      <c r="G11" s="44"/>
      <c r="H11" s="12" t="s">
        <v>650</v>
      </c>
      <c r="I11" s="44"/>
      <c r="J11" s="440"/>
      <c r="K11" s="44"/>
      <c r="L11" s="58"/>
      <c r="M11" s="44"/>
      <c r="N11" s="45"/>
      <c r="O11" s="44"/>
      <c r="P11" s="45"/>
      <c r="Q11" s="44"/>
      <c r="R11" s="45"/>
      <c r="S11" s="44"/>
      <c r="T11" s="45"/>
      <c r="U11" s="44"/>
    </row>
    <row r="12" spans="1:21" s="11" customFormat="1" ht="156.6" customHeight="1" x14ac:dyDescent="0.3">
      <c r="A12" s="17"/>
      <c r="B12" s="29" t="s">
        <v>539</v>
      </c>
      <c r="D12" s="12" t="s">
        <v>568</v>
      </c>
      <c r="F12" s="12" t="str">
        <f>IF(D12=[2]Lists!$K$4,"&lt; Input URL to data source &gt;",IF(D12=[2]Lists!$K$5,"&lt; Reference section in EITI Report or URL &gt;",IF(D12=[2]Lists!$K$6,"&lt; Reference evidence of non-applicability &gt;","")))</f>
        <v/>
      </c>
      <c r="G12" s="46"/>
      <c r="H12" s="12" t="s">
        <v>686</v>
      </c>
      <c r="I12" s="46"/>
      <c r="J12" s="441"/>
      <c r="K12" s="46"/>
      <c r="L12" s="58"/>
      <c r="M12" s="46"/>
      <c r="N12" s="45"/>
      <c r="O12" s="46"/>
      <c r="P12" s="45"/>
      <c r="Q12" s="46"/>
      <c r="R12" s="45"/>
      <c r="S12" s="46"/>
      <c r="T12" s="45"/>
      <c r="U12" s="46"/>
    </row>
    <row r="13" spans="1:21" s="13" customFormat="1" x14ac:dyDescent="0.3">
      <c r="A13" s="69"/>
      <c r="L13" s="306"/>
    </row>
  </sheetData>
  <mergeCells count="1">
    <mergeCell ref="J10:J12"/>
  </mergeCells>
  <pageMargins left="0.7" right="0.7" top="0.75" bottom="0.75" header="0.3" footer="0.3"/>
  <pageSetup paperSize="8" orientation="landscape" horizontalDpi="1200" verticalDpi="1200" r:id="rId1"/>
  <headerFooter>
    <oddHeader>&amp;C&amp;G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U33"/>
  <sheetViews>
    <sheetView zoomScale="69" zoomScaleNormal="69" workbookViewId="0">
      <selection activeCell="J3" sqref="J3"/>
    </sheetView>
  </sheetViews>
  <sheetFormatPr defaultColWidth="10.69921875" defaultRowHeight="15.6" x14ac:dyDescent="0.3"/>
  <cols>
    <col min="1" max="1" width="17.5" style="53" customWidth="1"/>
    <col min="2" max="2" width="69" style="20" customWidth="1"/>
    <col min="3" max="3" width="3.5" customWidth="1"/>
    <col min="4" max="4" width="29.19921875" customWidth="1"/>
    <col min="5" max="5" width="3.5" customWidth="1"/>
    <col min="6" max="6" width="23.796875" customWidth="1"/>
    <col min="7" max="7" width="3.5" customWidth="1"/>
    <col min="8" max="8" width="25.296875" customWidth="1"/>
    <col min="9" max="9" width="3.5" customWidth="1"/>
    <col min="10" max="10" width="44" customWidth="1"/>
    <col min="11" max="11" width="3.19921875" customWidth="1"/>
    <col min="12" max="12" width="30.69921875" style="301" customWidth="1"/>
    <col min="13" max="13" width="3.796875" customWidth="1"/>
    <col min="14" max="14" width="39.69921875" customWidth="1"/>
    <col min="15" max="15" width="3.19921875" customWidth="1"/>
    <col min="16" max="16" width="39.69921875" customWidth="1"/>
    <col min="17" max="17" width="3.19921875" customWidth="1"/>
    <col min="18" max="18" width="39.69921875" customWidth="1"/>
    <col min="19" max="19" width="3.19921875" customWidth="1"/>
    <col min="20" max="20" width="39.69921875" customWidth="1"/>
    <col min="21" max="21" width="3.19921875" customWidth="1"/>
  </cols>
  <sheetData>
    <row r="1" spans="1:21" ht="25.8" x14ac:dyDescent="0.5">
      <c r="A1" s="1" t="s">
        <v>122</v>
      </c>
    </row>
    <row r="3" spans="1:21" s="46" customFormat="1" ht="137.4" customHeight="1" x14ac:dyDescent="0.3">
      <c r="A3" s="278" t="s">
        <v>123</v>
      </c>
      <c r="B3" s="65" t="s">
        <v>124</v>
      </c>
      <c r="D3" s="12" t="s">
        <v>100</v>
      </c>
      <c r="F3" s="66"/>
      <c r="H3" s="66"/>
      <c r="J3" s="58"/>
      <c r="L3" s="58"/>
      <c r="N3" s="45"/>
      <c r="P3" s="45"/>
      <c r="R3" s="45"/>
      <c r="T3" s="45"/>
    </row>
    <row r="4" spans="1:21" s="44" customFormat="1" ht="18.600000000000001" x14ac:dyDescent="0.3">
      <c r="A4" s="76"/>
      <c r="B4" s="56"/>
      <c r="D4" s="56"/>
      <c r="F4" s="56"/>
      <c r="H4" s="56"/>
      <c r="J4" s="57"/>
      <c r="L4" s="303"/>
      <c r="N4" s="57"/>
      <c r="P4" s="57"/>
      <c r="R4" s="57"/>
      <c r="T4" s="57"/>
    </row>
    <row r="5" spans="1:21" s="54" customFormat="1" ht="167.4" x14ac:dyDescent="0.3">
      <c r="A5" s="98"/>
      <c r="B5" s="99" t="s">
        <v>101</v>
      </c>
      <c r="D5" s="99" t="s">
        <v>102</v>
      </c>
      <c r="F5" s="99" t="s">
        <v>103</v>
      </c>
      <c r="H5" s="99" t="s">
        <v>104</v>
      </c>
      <c r="I5" s="62"/>
      <c r="J5" s="55" t="s">
        <v>105</v>
      </c>
      <c r="L5" s="307" t="s">
        <v>106</v>
      </c>
      <c r="M5" s="297"/>
      <c r="N5" s="55" t="s">
        <v>125</v>
      </c>
      <c r="P5" s="55" t="s">
        <v>108</v>
      </c>
      <c r="R5" s="55" t="s">
        <v>109</v>
      </c>
      <c r="T5" s="55" t="s">
        <v>110</v>
      </c>
    </row>
    <row r="6" spans="1:21" s="44" customFormat="1" ht="18.600000000000001" x14ac:dyDescent="0.3">
      <c r="A6" s="76"/>
      <c r="B6" s="56"/>
      <c r="D6" s="56"/>
      <c r="F6" s="56"/>
      <c r="H6" s="56"/>
      <c r="J6" s="57"/>
      <c r="L6" s="303"/>
      <c r="N6" s="57"/>
      <c r="P6" s="57"/>
      <c r="R6" s="57"/>
      <c r="T6" s="57"/>
    </row>
    <row r="7" spans="1:21" s="46" customFormat="1" ht="30" x14ac:dyDescent="0.3">
      <c r="A7" s="278" t="s">
        <v>126</v>
      </c>
      <c r="B7" s="65" t="s">
        <v>127</v>
      </c>
      <c r="D7" s="12" t="s">
        <v>64</v>
      </c>
      <c r="F7" s="66"/>
      <c r="H7" s="66"/>
      <c r="J7" s="58"/>
      <c r="L7" s="58"/>
      <c r="N7" s="45"/>
      <c r="P7" s="45"/>
    </row>
    <row r="8" spans="1:21" s="44" customFormat="1" ht="18.600000000000001" x14ac:dyDescent="0.3">
      <c r="A8" s="76"/>
      <c r="B8" s="56"/>
      <c r="D8" s="56"/>
      <c r="F8" s="56"/>
      <c r="H8" s="56"/>
      <c r="J8" s="57"/>
      <c r="L8" s="303"/>
      <c r="N8" s="57"/>
      <c r="P8" s="57"/>
    </row>
    <row r="9" spans="1:21" s="22" customFormat="1" ht="18.600000000000001" x14ac:dyDescent="0.3">
      <c r="A9" s="385" t="s">
        <v>111</v>
      </c>
      <c r="B9" s="100" t="s">
        <v>112</v>
      </c>
      <c r="D9" s="33"/>
      <c r="F9" s="33"/>
      <c r="H9" s="33"/>
      <c r="L9" s="304"/>
      <c r="N9" s="45"/>
      <c r="O9" s="44"/>
      <c r="P9" s="45"/>
      <c r="Q9" s="44"/>
      <c r="R9" s="45"/>
      <c r="S9" s="44"/>
      <c r="T9" s="45"/>
    </row>
    <row r="10" spans="1:21" s="22" customFormat="1" ht="46.8" customHeight="1" x14ac:dyDescent="0.3">
      <c r="A10" s="385"/>
      <c r="B10" s="101" t="s">
        <v>697</v>
      </c>
      <c r="D10" s="12">
        <v>434</v>
      </c>
      <c r="F10" s="12" t="s">
        <v>564</v>
      </c>
      <c r="H10" s="12" t="s">
        <v>698</v>
      </c>
      <c r="J10" s="387" t="s">
        <v>590</v>
      </c>
      <c r="K10" s="44"/>
      <c r="L10" s="43"/>
      <c r="M10" s="44"/>
      <c r="N10" s="45"/>
      <c r="O10" s="44"/>
      <c r="P10" s="45"/>
      <c r="Q10" s="44"/>
      <c r="R10" s="45"/>
      <c r="S10" s="44"/>
      <c r="T10" s="45"/>
      <c r="U10" s="44"/>
    </row>
    <row r="11" spans="1:21" s="22" customFormat="1" ht="31.2" x14ac:dyDescent="0.3">
      <c r="A11" s="386"/>
      <c r="B11" s="100" t="s">
        <v>128</v>
      </c>
      <c r="D11" s="12" t="s">
        <v>562</v>
      </c>
      <c r="F11" s="332" t="s">
        <v>565</v>
      </c>
      <c r="H11" s="106" t="s">
        <v>566</v>
      </c>
      <c r="J11" s="388"/>
      <c r="K11" s="46"/>
      <c r="L11" s="43"/>
      <c r="M11" s="46"/>
      <c r="N11" s="45"/>
      <c r="O11" s="46"/>
      <c r="P11" s="45"/>
      <c r="Q11" s="46"/>
      <c r="R11" s="45"/>
      <c r="S11" s="46"/>
      <c r="T11" s="45"/>
      <c r="U11" s="46"/>
    </row>
    <row r="12" spans="1:21" s="22" customFormat="1" ht="60" x14ac:dyDescent="0.3">
      <c r="A12" s="386"/>
      <c r="B12" s="100" t="s">
        <v>129</v>
      </c>
      <c r="D12" s="12" t="s">
        <v>559</v>
      </c>
      <c r="F12" s="12" t="s">
        <v>564</v>
      </c>
      <c r="H12" s="106" t="s">
        <v>566</v>
      </c>
      <c r="J12" s="388"/>
      <c r="K12" s="44"/>
      <c r="L12" s="43"/>
      <c r="M12" s="44"/>
      <c r="N12" s="45"/>
      <c r="O12" s="44"/>
      <c r="P12" s="45"/>
      <c r="Q12" s="44"/>
      <c r="R12" s="45"/>
      <c r="S12" s="44"/>
      <c r="T12" s="45"/>
      <c r="U12" s="44"/>
    </row>
    <row r="13" spans="1:21" s="22" customFormat="1" ht="30" x14ac:dyDescent="0.3">
      <c r="A13" s="386"/>
      <c r="B13" s="102" t="s">
        <v>130</v>
      </c>
      <c r="D13" s="12" t="s">
        <v>568</v>
      </c>
      <c r="F13" s="106" t="s">
        <v>66</v>
      </c>
      <c r="H13" s="106" t="s">
        <v>567</v>
      </c>
      <c r="J13" s="388"/>
      <c r="L13" s="43"/>
      <c r="N13" s="45"/>
      <c r="P13" s="45"/>
      <c r="R13" s="45"/>
      <c r="T13" s="45"/>
    </row>
    <row r="14" spans="1:21" s="22" customFormat="1" ht="15" x14ac:dyDescent="0.3">
      <c r="A14" s="386"/>
      <c r="B14" s="103" t="s">
        <v>131</v>
      </c>
      <c r="D14" s="12">
        <v>0</v>
      </c>
      <c r="F14" s="106" t="s">
        <v>66</v>
      </c>
      <c r="H14" s="106" t="s">
        <v>569</v>
      </c>
      <c r="J14" s="388"/>
      <c r="L14" s="43"/>
      <c r="N14" s="45"/>
      <c r="P14" s="45"/>
      <c r="R14" s="45"/>
      <c r="T14" s="45"/>
    </row>
    <row r="15" spans="1:21" s="22" customFormat="1" ht="30" x14ac:dyDescent="0.3">
      <c r="A15" s="386"/>
      <c r="B15" s="102" t="s">
        <v>132</v>
      </c>
      <c r="D15" s="12" t="s">
        <v>570</v>
      </c>
      <c r="F15" s="106" t="s">
        <v>66</v>
      </c>
      <c r="H15" s="106" t="s">
        <v>115</v>
      </c>
      <c r="J15" s="388"/>
      <c r="L15" s="43"/>
      <c r="N15" s="45"/>
      <c r="P15" s="45"/>
      <c r="R15" s="45"/>
      <c r="T15" s="45"/>
    </row>
    <row r="16" spans="1:21" s="22" customFormat="1" ht="30" x14ac:dyDescent="0.3">
      <c r="A16" s="386"/>
      <c r="B16" s="100" t="s">
        <v>133</v>
      </c>
      <c r="D16" s="12" t="s">
        <v>562</v>
      </c>
      <c r="F16" s="106" t="s">
        <v>556</v>
      </c>
      <c r="H16" s="106" t="s">
        <v>115</v>
      </c>
      <c r="J16" s="388"/>
      <c r="K16" s="48"/>
      <c r="L16" s="43"/>
      <c r="M16" s="48"/>
      <c r="N16" s="45"/>
      <c r="O16" s="48"/>
      <c r="P16" s="45"/>
      <c r="Q16" s="48"/>
      <c r="R16" s="45"/>
      <c r="S16" s="48"/>
      <c r="T16" s="45"/>
      <c r="U16" s="48"/>
    </row>
    <row r="17" spans="1:21" s="22" customFormat="1" x14ac:dyDescent="0.3">
      <c r="A17" s="386"/>
      <c r="B17" s="100" t="s">
        <v>129</v>
      </c>
      <c r="D17" s="12" t="s">
        <v>559</v>
      </c>
      <c r="F17" s="106" t="s">
        <v>66</v>
      </c>
      <c r="H17" s="106" t="s">
        <v>566</v>
      </c>
      <c r="J17" s="388"/>
      <c r="K17" s="48"/>
      <c r="L17" s="43"/>
      <c r="M17" s="48"/>
      <c r="N17" s="45"/>
      <c r="O17" s="48"/>
      <c r="P17" s="45"/>
      <c r="Q17" s="48"/>
      <c r="R17" s="45"/>
      <c r="S17" s="48"/>
      <c r="T17" s="45"/>
      <c r="U17" s="48"/>
    </row>
    <row r="18" spans="1:21" s="22" customFormat="1" ht="30" x14ac:dyDescent="0.3">
      <c r="A18" s="386"/>
      <c r="B18" s="102" t="s">
        <v>134</v>
      </c>
      <c r="D18" s="12" t="s">
        <v>568</v>
      </c>
      <c r="F18" s="106" t="s">
        <v>66</v>
      </c>
      <c r="H18" s="106" t="s">
        <v>567</v>
      </c>
      <c r="J18" s="388"/>
      <c r="K18" s="48"/>
      <c r="L18" s="43"/>
      <c r="M18" s="48"/>
      <c r="N18" s="45"/>
      <c r="O18" s="48"/>
      <c r="P18" s="45"/>
      <c r="Q18" s="48"/>
      <c r="R18" s="45"/>
      <c r="S18" s="48"/>
      <c r="T18" s="45"/>
      <c r="U18" s="48"/>
    </row>
    <row r="19" spans="1:21" s="22" customFormat="1" ht="30" x14ac:dyDescent="0.3">
      <c r="A19" s="386"/>
      <c r="B19" s="100" t="s">
        <v>572</v>
      </c>
      <c r="D19" s="12" t="s">
        <v>562</v>
      </c>
      <c r="F19" s="106" t="s">
        <v>571</v>
      </c>
      <c r="H19" s="106" t="s">
        <v>566</v>
      </c>
      <c r="J19" s="389"/>
      <c r="K19" s="48"/>
      <c r="L19" s="43"/>
      <c r="M19" s="48"/>
      <c r="N19" s="45"/>
      <c r="O19" s="48"/>
      <c r="P19" s="45"/>
      <c r="Q19" s="48"/>
      <c r="R19" s="45"/>
      <c r="S19" s="48"/>
      <c r="T19" s="45"/>
      <c r="U19" s="48"/>
    </row>
    <row r="20" spans="1:21" s="49" customFormat="1" ht="156" customHeight="1" x14ac:dyDescent="0.3">
      <c r="A20" s="104"/>
      <c r="B20" s="49" t="s">
        <v>136</v>
      </c>
      <c r="K20" s="48"/>
      <c r="L20" s="305"/>
      <c r="M20" s="48"/>
      <c r="N20" s="11"/>
      <c r="O20" s="48"/>
      <c r="P20" s="11"/>
      <c r="Q20" s="48"/>
      <c r="R20" s="11"/>
      <c r="S20" s="48"/>
      <c r="T20" s="11"/>
      <c r="U20" s="48"/>
    </row>
    <row r="21" spans="1:21" s="49" customFormat="1" x14ac:dyDescent="0.3">
      <c r="A21" s="385" t="s">
        <v>121</v>
      </c>
      <c r="B21" s="100" t="s">
        <v>112</v>
      </c>
      <c r="C21" s="22"/>
      <c r="D21" s="33"/>
      <c r="E21" s="22"/>
      <c r="F21" s="33"/>
      <c r="G21" s="22"/>
      <c r="H21" s="33"/>
      <c r="I21" s="22"/>
      <c r="J21" s="43"/>
      <c r="K21" s="48"/>
      <c r="L21" s="43"/>
      <c r="M21" s="48"/>
      <c r="N21" s="45"/>
      <c r="O21" s="48"/>
      <c r="P21" s="45"/>
      <c r="Q21" s="48"/>
      <c r="R21" s="45"/>
      <c r="S21" s="48"/>
      <c r="T21" s="45"/>
      <c r="U21" s="48"/>
    </row>
    <row r="22" spans="1:21" s="49" customFormat="1" ht="45" x14ac:dyDescent="0.3">
      <c r="A22" s="385"/>
      <c r="B22" s="101" t="s">
        <v>699</v>
      </c>
      <c r="C22" s="22"/>
      <c r="D22" s="12">
        <v>47</v>
      </c>
      <c r="E22" s="22"/>
      <c r="F22" s="12" t="s">
        <v>573</v>
      </c>
      <c r="G22" s="22"/>
      <c r="H22" s="12" t="s">
        <v>700</v>
      </c>
      <c r="I22" s="22"/>
      <c r="J22" s="43"/>
      <c r="K22" s="48"/>
      <c r="L22" s="43"/>
      <c r="M22" s="48"/>
      <c r="N22" s="45"/>
      <c r="O22" s="48"/>
      <c r="P22" s="45"/>
      <c r="Q22" s="48"/>
      <c r="R22" s="45"/>
      <c r="S22" s="48"/>
      <c r="T22" s="45"/>
      <c r="U22" s="48"/>
    </row>
    <row r="23" spans="1:21" s="49" customFormat="1" ht="37.200000000000003" customHeight="1" x14ac:dyDescent="0.3">
      <c r="A23" s="386"/>
      <c r="B23" s="100" t="s">
        <v>128</v>
      </c>
      <c r="C23" s="22"/>
      <c r="D23" s="12" t="s">
        <v>562</v>
      </c>
      <c r="E23" s="22"/>
      <c r="F23" s="106" t="s">
        <v>556</v>
      </c>
      <c r="G23" s="22"/>
      <c r="H23" s="106" t="s">
        <v>574</v>
      </c>
      <c r="I23" s="22"/>
      <c r="J23" s="43"/>
      <c r="K23" s="48"/>
      <c r="L23" s="43"/>
      <c r="M23" s="48"/>
      <c r="N23" s="45"/>
      <c r="O23" s="48"/>
      <c r="P23" s="45"/>
      <c r="Q23" s="48"/>
      <c r="R23" s="45"/>
      <c r="S23" s="48"/>
      <c r="T23" s="45"/>
      <c r="U23" s="48"/>
    </row>
    <row r="24" spans="1:21" s="49" customFormat="1" x14ac:dyDescent="0.3">
      <c r="A24" s="386"/>
      <c r="B24" s="100" t="s">
        <v>576</v>
      </c>
      <c r="C24" s="22"/>
      <c r="D24" s="12" t="s">
        <v>575</v>
      </c>
      <c r="E24" s="22"/>
      <c r="F24" s="106" t="s">
        <v>66</v>
      </c>
      <c r="G24" s="22"/>
      <c r="H24" s="106" t="s">
        <v>575</v>
      </c>
      <c r="I24" s="22"/>
      <c r="J24" s="43"/>
      <c r="K24" s="48"/>
      <c r="L24" s="43"/>
      <c r="M24" s="48"/>
      <c r="N24" s="45"/>
      <c r="O24" s="48"/>
      <c r="P24" s="45"/>
      <c r="Q24" s="48"/>
      <c r="R24" s="45"/>
      <c r="S24" s="48"/>
      <c r="T24" s="45"/>
      <c r="U24" s="48"/>
    </row>
    <row r="25" spans="1:21" s="49" customFormat="1" ht="30" x14ac:dyDescent="0.3">
      <c r="A25" s="386"/>
      <c r="B25" s="102" t="s">
        <v>130</v>
      </c>
      <c r="C25" s="22"/>
      <c r="D25" s="12" t="s">
        <v>568</v>
      </c>
      <c r="E25" s="22"/>
      <c r="F25" s="106" t="s">
        <v>66</v>
      </c>
      <c r="G25" s="22"/>
      <c r="H25" s="106" t="s">
        <v>567</v>
      </c>
      <c r="I25" s="22"/>
      <c r="J25" s="43"/>
      <c r="K25" s="48"/>
      <c r="L25" s="43"/>
      <c r="M25" s="48"/>
      <c r="N25" s="45"/>
      <c r="O25" s="48"/>
      <c r="P25" s="45"/>
      <c r="Q25" s="48"/>
      <c r="R25" s="45"/>
      <c r="S25" s="48"/>
      <c r="T25" s="45"/>
      <c r="U25" s="48"/>
    </row>
    <row r="26" spans="1:21" s="49" customFormat="1" x14ac:dyDescent="0.3">
      <c r="A26" s="386"/>
      <c r="B26" s="103" t="s">
        <v>131</v>
      </c>
      <c r="C26" s="22"/>
      <c r="D26" s="12" t="s">
        <v>701</v>
      </c>
      <c r="E26" s="22"/>
      <c r="F26" s="106" t="s">
        <v>66</v>
      </c>
      <c r="G26" s="22"/>
      <c r="H26" s="106"/>
      <c r="I26" s="22"/>
      <c r="J26" s="43"/>
      <c r="K26" s="48"/>
      <c r="L26" s="43"/>
      <c r="M26" s="48"/>
      <c r="N26" s="45"/>
      <c r="O26" s="48"/>
      <c r="P26" s="45"/>
      <c r="Q26" s="48"/>
      <c r="R26" s="45"/>
      <c r="S26" s="48"/>
      <c r="T26" s="45"/>
      <c r="U26" s="48"/>
    </row>
    <row r="27" spans="1:21" s="49" customFormat="1" ht="30" x14ac:dyDescent="0.3">
      <c r="A27" s="386"/>
      <c r="B27" s="102" t="s">
        <v>132</v>
      </c>
      <c r="C27" s="22"/>
      <c r="D27" s="12"/>
      <c r="E27" s="22"/>
      <c r="F27" s="106" t="s">
        <v>66</v>
      </c>
      <c r="G27" s="22"/>
      <c r="H27" s="106" t="s">
        <v>115</v>
      </c>
      <c r="I27" s="22"/>
      <c r="J27" s="43"/>
      <c r="K27" s="48"/>
      <c r="L27" s="43"/>
      <c r="M27" s="48"/>
      <c r="N27" s="45"/>
      <c r="O27" s="48"/>
      <c r="P27" s="45"/>
      <c r="Q27" s="48"/>
      <c r="R27" s="45"/>
      <c r="S27" s="48"/>
      <c r="T27" s="45"/>
      <c r="U27" s="48"/>
    </row>
    <row r="28" spans="1:21" s="49" customFormat="1" ht="30" x14ac:dyDescent="0.3">
      <c r="A28" s="386"/>
      <c r="B28" s="100" t="s">
        <v>133</v>
      </c>
      <c r="C28" s="22"/>
      <c r="D28" s="12" t="s">
        <v>562</v>
      </c>
      <c r="E28" s="22"/>
      <c r="F28" s="106" t="s">
        <v>556</v>
      </c>
      <c r="G28" s="22"/>
      <c r="H28" s="106" t="s">
        <v>115</v>
      </c>
      <c r="I28" s="22"/>
      <c r="J28" s="43"/>
      <c r="K28" s="48"/>
      <c r="L28" s="43"/>
      <c r="M28" s="48"/>
      <c r="N28" s="45"/>
      <c r="O28" s="48"/>
      <c r="P28" s="45"/>
      <c r="Q28" s="48"/>
      <c r="R28" s="45"/>
      <c r="S28" s="48"/>
      <c r="T28" s="45"/>
      <c r="U28" s="48"/>
    </row>
    <row r="29" spans="1:21" s="49" customFormat="1" x14ac:dyDescent="0.3">
      <c r="A29" s="386"/>
      <c r="B29" s="100" t="s">
        <v>129</v>
      </c>
      <c r="C29" s="22"/>
      <c r="D29" s="12" t="s">
        <v>559</v>
      </c>
      <c r="E29" s="22"/>
      <c r="F29" s="106" t="s">
        <v>66</v>
      </c>
      <c r="G29" s="22"/>
      <c r="H29" s="106" t="s">
        <v>566</v>
      </c>
      <c r="I29" s="22"/>
      <c r="J29" s="43"/>
      <c r="K29" s="48"/>
      <c r="L29" s="43"/>
      <c r="M29" s="48"/>
      <c r="N29" s="45"/>
      <c r="O29" s="48"/>
      <c r="P29" s="45"/>
      <c r="Q29" s="48"/>
      <c r="R29" s="45"/>
      <c r="S29" s="48"/>
      <c r="T29" s="45"/>
      <c r="U29" s="48"/>
    </row>
    <row r="30" spans="1:21" s="49" customFormat="1" ht="30" x14ac:dyDescent="0.3">
      <c r="A30" s="386"/>
      <c r="B30" s="102" t="s">
        <v>134</v>
      </c>
      <c r="C30" s="22"/>
      <c r="D30" s="12" t="s">
        <v>568</v>
      </c>
      <c r="E30" s="22"/>
      <c r="F30" s="106" t="s">
        <v>66</v>
      </c>
      <c r="G30" s="22"/>
      <c r="H30" s="106" t="s">
        <v>567</v>
      </c>
      <c r="I30" s="22"/>
      <c r="J30" s="43"/>
      <c r="K30" s="48"/>
      <c r="L30" s="43"/>
      <c r="M30" s="48"/>
      <c r="N30" s="45"/>
      <c r="O30" s="48"/>
      <c r="P30" s="45"/>
      <c r="Q30" s="48"/>
      <c r="R30" s="45"/>
      <c r="S30" s="48"/>
      <c r="T30" s="45"/>
      <c r="U30" s="48"/>
    </row>
    <row r="31" spans="1:21" s="49" customFormat="1" ht="30" x14ac:dyDescent="0.3">
      <c r="A31" s="386"/>
      <c r="B31" s="100" t="s">
        <v>135</v>
      </c>
      <c r="C31" s="22"/>
      <c r="D31" s="12" t="s">
        <v>562</v>
      </c>
      <c r="E31" s="22"/>
      <c r="F31" s="106" t="s">
        <v>577</v>
      </c>
      <c r="G31" s="22"/>
      <c r="H31" s="106" t="s">
        <v>566</v>
      </c>
      <c r="I31" s="22"/>
      <c r="J31" s="43"/>
      <c r="K31" s="48"/>
      <c r="L31" s="43"/>
      <c r="M31" s="48"/>
      <c r="N31" s="45"/>
      <c r="O31" s="48"/>
      <c r="P31" s="45"/>
      <c r="Q31" s="48"/>
      <c r="R31" s="45"/>
      <c r="S31" s="48"/>
      <c r="T31" s="45"/>
      <c r="U31" s="48"/>
    </row>
    <row r="32" spans="1:21" s="49" customFormat="1" ht="151.94999999999999" customHeight="1" x14ac:dyDescent="0.3">
      <c r="A32" s="104"/>
      <c r="B32" s="49" t="s">
        <v>136</v>
      </c>
      <c r="K32" s="48"/>
      <c r="L32" s="305"/>
      <c r="M32" s="48"/>
      <c r="N32" s="48"/>
      <c r="O32" s="48"/>
      <c r="P32" s="48"/>
      <c r="Q32" s="48"/>
      <c r="R32" s="48"/>
      <c r="S32" s="48"/>
      <c r="T32" s="48"/>
      <c r="U32" s="48"/>
    </row>
    <row r="33" spans="1:12" s="13" customFormat="1" x14ac:dyDescent="0.3">
      <c r="A33" s="96"/>
      <c r="B33" s="105"/>
      <c r="L33" s="306"/>
    </row>
  </sheetData>
  <mergeCells count="3">
    <mergeCell ref="A9:A19"/>
    <mergeCell ref="A21:A31"/>
    <mergeCell ref="J10:J19"/>
  </mergeCells>
  <hyperlinks>
    <hyperlink ref="F11" r:id="rId1" xr:uid="{D7EDAE5E-0B3E-48D1-808D-D07792FE919A}"/>
  </hyperlinks>
  <pageMargins left="0.7" right="0.7" top="0.75" bottom="0.75" header="0.3" footer="0.3"/>
  <pageSetup paperSize="8" orientation="landscape" horizontalDpi="1200" verticalDpi="1200" r:id="rId2"/>
  <headerFooter>
    <oddHeader>&amp;C&amp;G</oddHead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U22"/>
  <sheetViews>
    <sheetView topLeftCell="B4" zoomScale="82" zoomScaleNormal="82" workbookViewId="0">
      <selection activeCell="J7" sqref="J7:J13"/>
    </sheetView>
  </sheetViews>
  <sheetFormatPr defaultColWidth="10.69921875" defaultRowHeight="15.6" x14ac:dyDescent="0.3"/>
  <cols>
    <col min="1" max="1" width="18.296875" customWidth="1"/>
    <col min="2" max="2" width="41" style="248" customWidth="1"/>
    <col min="3" max="3" width="3.69921875" customWidth="1"/>
    <col min="4" max="4" width="39.296875" customWidth="1"/>
    <col min="5" max="5" width="3.69921875" customWidth="1"/>
    <col min="6" max="6" width="37.19921875" customWidth="1"/>
    <col min="7" max="7" width="3.69921875" customWidth="1"/>
    <col min="8" max="8" width="37.19921875" customWidth="1"/>
    <col min="9" max="9" width="3.69921875" customWidth="1"/>
    <col min="10" max="10" width="54" customWidth="1"/>
    <col min="11" max="11" width="3.19921875" customWidth="1"/>
    <col min="12" max="12" width="33.296875" style="301" customWidth="1"/>
    <col min="13" max="13" width="3" customWidth="1"/>
    <col min="14" max="14" width="39.69921875" customWidth="1"/>
    <col min="15" max="15" width="3.19921875" customWidth="1"/>
    <col min="16" max="16" width="39.69921875" customWidth="1"/>
    <col min="17" max="17" width="3.19921875" customWidth="1"/>
    <col min="18" max="18" width="39.69921875" customWidth="1"/>
    <col min="19" max="19" width="3.19921875" customWidth="1"/>
    <col min="20" max="20" width="39.69921875" customWidth="1"/>
    <col min="21" max="21" width="3.19921875" customWidth="1"/>
  </cols>
  <sheetData>
    <row r="1" spans="1:21" ht="25.8" x14ac:dyDescent="0.5">
      <c r="A1" s="1" t="s">
        <v>137</v>
      </c>
    </row>
    <row r="3" spans="1:21" s="46" customFormat="1" ht="88.95" customHeight="1" x14ac:dyDescent="0.3">
      <c r="A3" s="278" t="s">
        <v>138</v>
      </c>
      <c r="B3" s="65" t="s">
        <v>139</v>
      </c>
      <c r="D3" s="12" t="s">
        <v>100</v>
      </c>
      <c r="F3" s="66"/>
      <c r="H3" s="66"/>
      <c r="J3" s="58"/>
      <c r="L3" s="58"/>
      <c r="N3" s="45"/>
      <c r="P3" s="45"/>
      <c r="R3" s="45"/>
      <c r="T3" s="45"/>
    </row>
    <row r="4" spans="1:21" s="44" customFormat="1" ht="18.600000000000001" x14ac:dyDescent="0.3">
      <c r="A4" s="64"/>
      <c r="B4" s="249"/>
      <c r="D4" s="56"/>
      <c r="F4" s="56"/>
      <c r="H4" s="56"/>
      <c r="J4" s="57"/>
      <c r="L4" s="303"/>
      <c r="N4" s="57"/>
      <c r="P4" s="57"/>
      <c r="R4" s="57"/>
      <c r="T4" s="57"/>
    </row>
    <row r="5" spans="1:21" s="62" customFormat="1" ht="160.5" customHeight="1" x14ac:dyDescent="0.3">
      <c r="A5" s="60"/>
      <c r="B5" s="251" t="s">
        <v>101</v>
      </c>
      <c r="D5" s="99" t="s">
        <v>102</v>
      </c>
      <c r="E5" s="54"/>
      <c r="F5" s="99" t="s">
        <v>103</v>
      </c>
      <c r="G5" s="54"/>
      <c r="H5" s="99" t="s">
        <v>104</v>
      </c>
      <c r="J5" s="55" t="s">
        <v>105</v>
      </c>
      <c r="K5" s="54"/>
      <c r="L5" s="307" t="s">
        <v>106</v>
      </c>
      <c r="M5" s="297"/>
      <c r="N5" s="55" t="s">
        <v>125</v>
      </c>
      <c r="O5" s="54"/>
      <c r="P5" s="55" t="s">
        <v>108</v>
      </c>
      <c r="Q5" s="54"/>
      <c r="R5" s="55" t="s">
        <v>109</v>
      </c>
      <c r="S5" s="54"/>
      <c r="T5" s="55" t="s">
        <v>110</v>
      </c>
      <c r="U5" s="54"/>
    </row>
    <row r="6" spans="1:21" s="44" customFormat="1" ht="18.600000000000001" x14ac:dyDescent="0.3">
      <c r="A6" s="64"/>
      <c r="B6" s="249"/>
      <c r="D6" s="56"/>
      <c r="F6" s="56"/>
      <c r="H6" s="56"/>
      <c r="J6" s="57"/>
      <c r="L6" s="303"/>
      <c r="N6" s="57"/>
      <c r="P6" s="57"/>
      <c r="R6" s="57"/>
      <c r="T6" s="57"/>
    </row>
    <row r="7" spans="1:21" s="11" customFormat="1" ht="37.049999999999997" customHeight="1" x14ac:dyDescent="0.3">
      <c r="A7" s="377" t="s">
        <v>111</v>
      </c>
      <c r="B7" s="32" t="s">
        <v>140</v>
      </c>
      <c r="D7" s="12" t="s">
        <v>562</v>
      </c>
      <c r="F7" s="12" t="s">
        <v>564</v>
      </c>
      <c r="G7" s="22"/>
      <c r="H7" s="106" t="s">
        <v>702</v>
      </c>
      <c r="I7" s="22"/>
      <c r="J7" s="392" t="s">
        <v>579</v>
      </c>
      <c r="K7" s="22"/>
      <c r="L7" s="298"/>
      <c r="M7" s="22"/>
      <c r="N7" s="45"/>
      <c r="O7" s="44"/>
      <c r="P7" s="45"/>
      <c r="Q7" s="44"/>
      <c r="R7" s="45"/>
      <c r="S7" s="44"/>
      <c r="T7" s="45"/>
      <c r="U7" s="22"/>
    </row>
    <row r="8" spans="1:21" s="11" customFormat="1" ht="37.049999999999997" customHeight="1" x14ac:dyDescent="0.3">
      <c r="A8" s="377"/>
      <c r="B8" s="32" t="s">
        <v>141</v>
      </c>
      <c r="D8" s="12" t="s">
        <v>562</v>
      </c>
      <c r="F8" s="106" t="s">
        <v>578</v>
      </c>
      <c r="G8" s="22"/>
      <c r="H8" s="106" t="s">
        <v>115</v>
      </c>
      <c r="I8" s="22"/>
      <c r="J8" s="393"/>
      <c r="K8" s="44"/>
      <c r="L8" s="298"/>
      <c r="M8" s="44"/>
      <c r="N8" s="45"/>
      <c r="O8" s="44"/>
      <c r="P8" s="45"/>
      <c r="Q8" s="44"/>
      <c r="R8" s="45"/>
      <c r="S8" s="44"/>
      <c r="T8" s="45"/>
      <c r="U8" s="44"/>
    </row>
    <row r="9" spans="1:21" s="11" customFormat="1" ht="37.049999999999997" customHeight="1" x14ac:dyDescent="0.3">
      <c r="A9" s="377"/>
      <c r="B9" s="32" t="s">
        <v>142</v>
      </c>
      <c r="D9" s="12" t="s">
        <v>562</v>
      </c>
      <c r="F9" s="106" t="s">
        <v>578</v>
      </c>
      <c r="G9" s="22"/>
      <c r="H9" s="106" t="s">
        <v>115</v>
      </c>
      <c r="I9" s="22"/>
      <c r="J9" s="393"/>
      <c r="K9" s="46"/>
      <c r="L9" s="298"/>
      <c r="M9" s="46"/>
      <c r="N9" s="45"/>
      <c r="O9" s="46"/>
      <c r="P9" s="45"/>
      <c r="Q9" s="46"/>
      <c r="R9" s="45"/>
      <c r="S9" s="46"/>
      <c r="T9" s="45"/>
      <c r="U9" s="46"/>
    </row>
    <row r="10" spans="1:21" s="11" customFormat="1" ht="37.049999999999997" customHeight="1" x14ac:dyDescent="0.3">
      <c r="A10" s="377"/>
      <c r="B10" s="32" t="s">
        <v>143</v>
      </c>
      <c r="D10" s="12" t="s">
        <v>562</v>
      </c>
      <c r="F10" s="106" t="s">
        <v>578</v>
      </c>
      <c r="G10" s="22"/>
      <c r="H10" s="106" t="s">
        <v>115</v>
      </c>
      <c r="I10" s="22"/>
      <c r="J10" s="393"/>
      <c r="K10" s="44"/>
      <c r="L10" s="298"/>
      <c r="M10" s="44"/>
      <c r="N10" s="45"/>
      <c r="O10" s="44"/>
      <c r="P10" s="45"/>
      <c r="Q10" s="44"/>
      <c r="R10" s="45"/>
      <c r="S10" s="44"/>
      <c r="T10" s="45"/>
      <c r="U10" s="44"/>
    </row>
    <row r="11" spans="1:21" s="11" customFormat="1" ht="37.049999999999997" customHeight="1" x14ac:dyDescent="0.3">
      <c r="A11" s="377"/>
      <c r="B11" s="32" t="s">
        <v>144</v>
      </c>
      <c r="D11" s="12" t="s">
        <v>114</v>
      </c>
      <c r="F11" s="106" t="s">
        <v>66</v>
      </c>
      <c r="G11" s="22"/>
      <c r="H11" s="106" t="s">
        <v>115</v>
      </c>
      <c r="I11" s="22"/>
      <c r="J11" s="393"/>
      <c r="K11" s="22"/>
      <c r="L11" s="298"/>
      <c r="M11" s="22"/>
      <c r="N11" s="45"/>
      <c r="O11" s="22"/>
      <c r="P11" s="45"/>
      <c r="Q11" s="22"/>
      <c r="R11" s="45"/>
      <c r="S11" s="22"/>
      <c r="T11" s="45"/>
      <c r="U11" s="22"/>
    </row>
    <row r="12" spans="1:21" s="11" customFormat="1" ht="37.049999999999997" customHeight="1" x14ac:dyDescent="0.3">
      <c r="A12" s="390"/>
      <c r="B12" s="32" t="s">
        <v>145</v>
      </c>
      <c r="D12" s="12" t="s">
        <v>562</v>
      </c>
      <c r="F12" s="106" t="s">
        <v>578</v>
      </c>
      <c r="G12" s="22"/>
      <c r="H12" s="106" t="s">
        <v>115</v>
      </c>
      <c r="I12" s="22"/>
      <c r="J12" s="393"/>
      <c r="K12" s="22"/>
      <c r="L12" s="298"/>
      <c r="M12" s="22"/>
      <c r="N12" s="45"/>
      <c r="O12" s="22"/>
      <c r="P12" s="45"/>
      <c r="Q12" s="22"/>
      <c r="R12" s="45"/>
      <c r="S12" s="22"/>
      <c r="T12" s="45"/>
      <c r="U12" s="22"/>
    </row>
    <row r="13" spans="1:21" s="11" customFormat="1" ht="45" x14ac:dyDescent="0.3">
      <c r="A13" s="390"/>
      <c r="B13" s="335" t="s">
        <v>146</v>
      </c>
      <c r="D13" s="12" t="s">
        <v>114</v>
      </c>
      <c r="F13" s="106" t="s">
        <v>66</v>
      </c>
      <c r="G13" s="22"/>
      <c r="H13" s="106" t="s">
        <v>115</v>
      </c>
      <c r="I13" s="22"/>
      <c r="J13" s="394"/>
      <c r="K13" s="22"/>
      <c r="L13" s="298"/>
      <c r="M13" s="22"/>
      <c r="N13" s="45"/>
      <c r="O13" s="22"/>
      <c r="P13" s="45"/>
      <c r="Q13" s="22"/>
      <c r="R13" s="45"/>
      <c r="S13" s="22"/>
      <c r="T13" s="45"/>
      <c r="U13" s="22"/>
    </row>
    <row r="14" spans="1:21" s="48" customFormat="1" ht="19.95" customHeight="1" x14ac:dyDescent="0.3">
      <c r="A14" s="86"/>
      <c r="B14" s="33"/>
      <c r="G14" s="22"/>
      <c r="I14" s="22"/>
      <c r="J14" s="22"/>
      <c r="L14" s="305"/>
      <c r="N14" s="11"/>
      <c r="P14" s="11"/>
      <c r="R14" s="11"/>
      <c r="T14" s="11"/>
    </row>
    <row r="15" spans="1:21" s="11" customFormat="1" ht="37.049999999999997" customHeight="1" x14ac:dyDescent="0.3">
      <c r="A15" s="391" t="s">
        <v>121</v>
      </c>
      <c r="B15" s="32" t="s">
        <v>580</v>
      </c>
      <c r="D15" s="12" t="s">
        <v>562</v>
      </c>
      <c r="F15" s="106" t="s">
        <v>573</v>
      </c>
      <c r="G15" s="22"/>
      <c r="H15" s="106" t="s">
        <v>703</v>
      </c>
      <c r="I15" s="22"/>
      <c r="J15" s="392" t="s">
        <v>581</v>
      </c>
      <c r="K15" s="48"/>
      <c r="L15" s="298"/>
      <c r="M15" s="48"/>
      <c r="N15" s="45"/>
      <c r="O15" s="48"/>
      <c r="P15" s="45"/>
      <c r="Q15" s="48"/>
      <c r="R15" s="45"/>
      <c r="S15" s="48"/>
      <c r="T15" s="45"/>
      <c r="U15" s="48"/>
    </row>
    <row r="16" spans="1:21" s="11" customFormat="1" ht="37.049999999999997" customHeight="1" x14ac:dyDescent="0.3">
      <c r="A16" s="391"/>
      <c r="B16" s="32" t="s">
        <v>141</v>
      </c>
      <c r="D16" s="12" t="s">
        <v>562</v>
      </c>
      <c r="F16" s="106" t="s">
        <v>573</v>
      </c>
      <c r="G16" s="22"/>
      <c r="H16" s="106" t="s">
        <v>115</v>
      </c>
      <c r="I16" s="22"/>
      <c r="J16" s="393"/>
      <c r="K16" s="48"/>
      <c r="L16" s="298"/>
      <c r="M16" s="48"/>
      <c r="N16" s="45"/>
      <c r="O16" s="48"/>
      <c r="P16" s="45"/>
      <c r="Q16" s="48"/>
      <c r="R16" s="45"/>
      <c r="S16" s="48"/>
      <c r="T16" s="45"/>
      <c r="U16" s="48"/>
    </row>
    <row r="17" spans="1:21" s="11" customFormat="1" ht="37.049999999999997" customHeight="1" x14ac:dyDescent="0.3">
      <c r="A17" s="391"/>
      <c r="B17" s="32" t="s">
        <v>142</v>
      </c>
      <c r="D17" s="12" t="s">
        <v>114</v>
      </c>
      <c r="F17" s="106" t="s">
        <v>66</v>
      </c>
      <c r="G17" s="22"/>
      <c r="H17" s="106" t="s">
        <v>115</v>
      </c>
      <c r="I17" s="22"/>
      <c r="J17" s="393"/>
      <c r="K17" s="48"/>
      <c r="L17" s="298"/>
      <c r="M17" s="48"/>
      <c r="N17" s="45"/>
      <c r="O17" s="48"/>
      <c r="P17" s="45"/>
      <c r="Q17" s="48"/>
      <c r="R17" s="45"/>
      <c r="S17" s="48"/>
      <c r="T17" s="45"/>
      <c r="U17" s="48"/>
    </row>
    <row r="18" spans="1:21" s="11" customFormat="1" ht="37.049999999999997" customHeight="1" x14ac:dyDescent="0.3">
      <c r="A18" s="391"/>
      <c r="B18" s="32" t="s">
        <v>143</v>
      </c>
      <c r="D18" s="12" t="s">
        <v>562</v>
      </c>
      <c r="F18" s="106" t="s">
        <v>573</v>
      </c>
      <c r="G18" s="49"/>
      <c r="H18" s="106" t="s">
        <v>115</v>
      </c>
      <c r="I18" s="49"/>
      <c r="J18" s="393"/>
      <c r="K18" s="48"/>
      <c r="L18" s="298"/>
      <c r="M18" s="48"/>
      <c r="N18" s="45"/>
      <c r="O18" s="48"/>
      <c r="P18" s="45"/>
      <c r="Q18" s="48"/>
      <c r="R18" s="45"/>
      <c r="S18" s="48"/>
      <c r="T18" s="45"/>
      <c r="U18" s="48"/>
    </row>
    <row r="19" spans="1:21" s="11" customFormat="1" ht="37.049999999999997" customHeight="1" x14ac:dyDescent="0.3">
      <c r="A19" s="391"/>
      <c r="B19" s="32" t="s">
        <v>144</v>
      </c>
      <c r="D19" s="12" t="s">
        <v>114</v>
      </c>
      <c r="F19" s="106" t="s">
        <v>66</v>
      </c>
      <c r="G19" s="22"/>
      <c r="H19" s="106" t="s">
        <v>115</v>
      </c>
      <c r="I19" s="22"/>
      <c r="J19" s="393"/>
      <c r="K19" s="48"/>
      <c r="L19" s="298"/>
      <c r="M19" s="48"/>
      <c r="N19" s="45"/>
      <c r="O19" s="48"/>
      <c r="P19" s="45"/>
      <c r="Q19" s="48"/>
      <c r="R19" s="45"/>
      <c r="S19" s="48"/>
      <c r="T19" s="45"/>
      <c r="U19" s="48"/>
    </row>
    <row r="20" spans="1:21" s="11" customFormat="1" ht="37.049999999999997" customHeight="1" x14ac:dyDescent="0.3">
      <c r="A20" s="390"/>
      <c r="B20" s="32" t="s">
        <v>145</v>
      </c>
      <c r="D20" s="12" t="s">
        <v>562</v>
      </c>
      <c r="F20" s="106" t="s">
        <v>573</v>
      </c>
      <c r="G20" s="22"/>
      <c r="H20" s="106" t="s">
        <v>115</v>
      </c>
      <c r="I20" s="22"/>
      <c r="J20" s="393"/>
      <c r="K20" s="48"/>
      <c r="L20" s="298"/>
      <c r="M20" s="48"/>
      <c r="N20" s="45"/>
      <c r="O20" s="48"/>
      <c r="P20" s="45"/>
      <c r="Q20" s="48"/>
      <c r="R20" s="45"/>
      <c r="S20" s="48"/>
      <c r="T20" s="45"/>
      <c r="U20" s="48"/>
    </row>
    <row r="21" spans="1:21" s="11" customFormat="1" ht="40.049999999999997" customHeight="1" x14ac:dyDescent="0.3">
      <c r="A21" s="390"/>
      <c r="B21" s="32" t="s">
        <v>146</v>
      </c>
      <c r="D21" s="12" t="s">
        <v>114</v>
      </c>
      <c r="F21" s="106" t="s">
        <v>66</v>
      </c>
      <c r="G21" s="22"/>
      <c r="H21" s="106" t="s">
        <v>115</v>
      </c>
      <c r="I21" s="22"/>
      <c r="J21" s="394"/>
      <c r="K21" s="48"/>
      <c r="L21" s="298"/>
      <c r="M21" s="48"/>
      <c r="N21" s="45"/>
      <c r="O21" s="48"/>
      <c r="P21" s="45"/>
      <c r="Q21" s="48"/>
      <c r="R21" s="45"/>
      <c r="S21" s="48"/>
      <c r="T21" s="45"/>
      <c r="U21" s="48"/>
    </row>
    <row r="22" spans="1:21" s="13" customFormat="1" x14ac:dyDescent="0.3">
      <c r="A22" s="69"/>
      <c r="B22" s="92"/>
      <c r="L22" s="306"/>
    </row>
  </sheetData>
  <mergeCells count="4">
    <mergeCell ref="A7:A13"/>
    <mergeCell ref="A15:A21"/>
    <mergeCell ref="J7:J13"/>
    <mergeCell ref="J15:J21"/>
  </mergeCells>
  <pageMargins left="0.7" right="0.7" top="0.75" bottom="0.75" header="0.3" footer="0.3"/>
  <pageSetup paperSize="8" orientation="landscape" horizontalDpi="1200" verticalDpi="1200" r:id="rId1"/>
  <headerFooter>
    <oddHeader>&amp;C&amp;G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U18"/>
  <sheetViews>
    <sheetView topLeftCell="C6" zoomScale="88" zoomScaleNormal="88" workbookViewId="0">
      <selection activeCell="J13" sqref="J13"/>
    </sheetView>
  </sheetViews>
  <sheetFormatPr defaultColWidth="10.69921875" defaultRowHeight="15.6" x14ac:dyDescent="0.3"/>
  <cols>
    <col min="1" max="1" width="18.5" customWidth="1"/>
    <col min="2" max="2" width="49.796875" style="319" customWidth="1"/>
    <col min="3" max="3" width="3.796875" customWidth="1"/>
    <col min="4" max="4" width="41.19921875" customWidth="1"/>
    <col min="5" max="5" width="3.796875" customWidth="1"/>
    <col min="6" max="6" width="27.69921875" customWidth="1"/>
    <col min="7" max="7" width="3.796875" customWidth="1"/>
    <col min="8" max="8" width="27.69921875" customWidth="1"/>
    <col min="9" max="9" width="3.796875" customWidth="1"/>
    <col min="10" max="10" width="48" customWidth="1"/>
    <col min="11" max="11" width="3.19921875" customWidth="1"/>
    <col min="12" max="12" width="35.296875" style="308" customWidth="1"/>
    <col min="13" max="13" width="3.19921875" customWidth="1"/>
    <col min="14" max="14" width="39.69921875" customWidth="1"/>
    <col min="15" max="15" width="3.19921875" customWidth="1"/>
    <col min="16" max="16" width="39.69921875" customWidth="1"/>
    <col min="17" max="17" width="3.19921875" customWidth="1"/>
    <col min="18" max="18" width="39.69921875" customWidth="1"/>
    <col min="19" max="19" width="3.19921875" customWidth="1"/>
    <col min="20" max="20" width="39.69921875" customWidth="1"/>
    <col min="21" max="21" width="3.19921875" customWidth="1"/>
  </cols>
  <sheetData>
    <row r="1" spans="1:21" ht="25.8" x14ac:dyDescent="0.5">
      <c r="A1" s="1" t="s">
        <v>148</v>
      </c>
    </row>
    <row r="3" spans="1:21" s="46" customFormat="1" ht="120" x14ac:dyDescent="0.3">
      <c r="A3" s="278" t="s">
        <v>149</v>
      </c>
      <c r="B3" s="320" t="s">
        <v>150</v>
      </c>
      <c r="D3" s="12" t="s">
        <v>100</v>
      </c>
      <c r="F3" s="66"/>
      <c r="H3" s="66"/>
      <c r="J3" s="58"/>
      <c r="L3" s="58"/>
      <c r="N3" s="45"/>
      <c r="P3" s="45"/>
      <c r="R3" s="45"/>
      <c r="T3" s="45"/>
    </row>
    <row r="4" spans="1:21" s="44" customFormat="1" ht="18.600000000000001" x14ac:dyDescent="0.3">
      <c r="A4" s="64"/>
      <c r="B4" s="321"/>
      <c r="D4" s="56"/>
      <c r="F4" s="56"/>
      <c r="H4" s="56"/>
      <c r="J4" s="57"/>
      <c r="L4" s="309"/>
      <c r="N4" s="57"/>
      <c r="P4" s="57"/>
      <c r="R4" s="57"/>
      <c r="T4" s="57"/>
    </row>
    <row r="5" spans="1:21" s="62" customFormat="1" ht="148.80000000000001" x14ac:dyDescent="0.3">
      <c r="A5" s="60"/>
      <c r="B5" s="322" t="s">
        <v>101</v>
      </c>
      <c r="D5" s="99" t="s">
        <v>102</v>
      </c>
      <c r="E5" s="54"/>
      <c r="F5" s="99" t="s">
        <v>103</v>
      </c>
      <c r="G5" s="54"/>
      <c r="H5" s="99" t="s">
        <v>104</v>
      </c>
      <c r="J5" s="55" t="s">
        <v>105</v>
      </c>
      <c r="K5" s="54"/>
      <c r="L5" s="307" t="s">
        <v>106</v>
      </c>
      <c r="M5" s="297"/>
      <c r="N5" s="55" t="s">
        <v>107</v>
      </c>
      <c r="O5" s="54"/>
      <c r="P5" s="55" t="s">
        <v>108</v>
      </c>
      <c r="Q5" s="54"/>
      <c r="R5" s="55" t="s">
        <v>109</v>
      </c>
      <c r="S5" s="54"/>
      <c r="T5" s="55" t="s">
        <v>110</v>
      </c>
      <c r="U5" s="54"/>
    </row>
    <row r="6" spans="1:21" s="44" customFormat="1" ht="18.600000000000001" x14ac:dyDescent="0.3">
      <c r="A6" s="64"/>
      <c r="B6" s="321"/>
      <c r="D6" s="56"/>
      <c r="F6" s="56"/>
      <c r="H6" s="56"/>
      <c r="J6" s="57"/>
      <c r="L6" s="309"/>
      <c r="N6" s="57"/>
      <c r="P6" s="57"/>
      <c r="R6" s="57"/>
      <c r="T6" s="57"/>
    </row>
    <row r="7" spans="1:21" s="11" customFormat="1" ht="55.05" customHeight="1" x14ac:dyDescent="0.3">
      <c r="A7" s="17"/>
      <c r="B7" s="323" t="s">
        <v>541</v>
      </c>
      <c r="D7" s="12" t="s">
        <v>585</v>
      </c>
      <c r="F7" s="332" t="s">
        <v>556</v>
      </c>
      <c r="G7" s="22"/>
      <c r="H7" s="106" t="s">
        <v>582</v>
      </c>
      <c r="I7" s="22"/>
      <c r="J7" s="392" t="s">
        <v>763</v>
      </c>
      <c r="K7" s="22"/>
      <c r="L7" s="58"/>
      <c r="M7" s="22"/>
      <c r="N7" s="45"/>
      <c r="O7" s="44"/>
      <c r="P7" s="45"/>
      <c r="Q7" s="44"/>
      <c r="R7" s="45"/>
      <c r="S7" s="44"/>
      <c r="T7" s="45"/>
      <c r="U7" s="22"/>
    </row>
    <row r="8" spans="1:21" s="11" customFormat="1" ht="55.05" customHeight="1" x14ac:dyDescent="0.3">
      <c r="A8" s="17"/>
      <c r="B8" s="318" t="s">
        <v>151</v>
      </c>
      <c r="D8" s="12" t="s">
        <v>575</v>
      </c>
      <c r="F8" s="106" t="s">
        <v>66</v>
      </c>
      <c r="G8" s="22"/>
      <c r="H8" s="106" t="s">
        <v>115</v>
      </c>
      <c r="I8" s="22"/>
      <c r="J8" s="393"/>
      <c r="K8" s="44"/>
      <c r="L8" s="58"/>
      <c r="M8" s="44"/>
      <c r="N8" s="45"/>
      <c r="O8" s="44"/>
      <c r="P8" s="45"/>
      <c r="Q8" s="44"/>
      <c r="R8" s="45"/>
      <c r="S8" s="44"/>
      <c r="T8" s="45"/>
      <c r="U8" s="44"/>
    </row>
    <row r="9" spans="1:21" s="11" customFormat="1" ht="55.05" customHeight="1" x14ac:dyDescent="0.3">
      <c r="A9" s="17"/>
      <c r="B9" s="318" t="s">
        <v>152</v>
      </c>
      <c r="D9" s="12" t="s">
        <v>583</v>
      </c>
      <c r="F9" s="106" t="s">
        <v>66</v>
      </c>
      <c r="G9" s="22"/>
      <c r="H9" s="106" t="s">
        <v>115</v>
      </c>
      <c r="I9" s="22"/>
      <c r="J9" s="393"/>
      <c r="K9" s="46"/>
      <c r="L9" s="58"/>
      <c r="M9" s="46"/>
      <c r="N9" s="45"/>
      <c r="O9" s="46"/>
      <c r="P9" s="45"/>
      <c r="Q9" s="46"/>
      <c r="R9" s="45"/>
      <c r="S9" s="46"/>
      <c r="T9" s="45"/>
      <c r="U9" s="46"/>
    </row>
    <row r="10" spans="1:21" s="11" customFormat="1" ht="55.05" customHeight="1" x14ac:dyDescent="0.3">
      <c r="A10" s="17"/>
      <c r="B10" s="323" t="s">
        <v>153</v>
      </c>
      <c r="D10" s="12" t="s">
        <v>562</v>
      </c>
      <c r="F10" s="106" t="s">
        <v>584</v>
      </c>
      <c r="G10" s="22"/>
      <c r="H10" s="106" t="s">
        <v>115</v>
      </c>
      <c r="I10" s="22"/>
      <c r="J10" s="393"/>
      <c r="K10" s="44"/>
      <c r="L10" s="58"/>
      <c r="M10" s="44"/>
      <c r="N10" s="45"/>
      <c r="O10" s="44"/>
      <c r="P10" s="45"/>
      <c r="Q10" s="44"/>
      <c r="R10" s="45"/>
      <c r="S10" s="44"/>
      <c r="T10" s="45"/>
      <c r="U10" s="44"/>
    </row>
    <row r="11" spans="1:21" s="11" customFormat="1" ht="55.05" customHeight="1" x14ac:dyDescent="0.3">
      <c r="A11" s="17"/>
      <c r="B11" s="323" t="s">
        <v>154</v>
      </c>
      <c r="D11" s="12" t="s">
        <v>562</v>
      </c>
      <c r="F11" s="106" t="s">
        <v>573</v>
      </c>
      <c r="G11" s="22"/>
      <c r="H11" s="106" t="s">
        <v>115</v>
      </c>
      <c r="I11" s="22"/>
      <c r="J11" s="393"/>
      <c r="K11" s="22"/>
      <c r="L11" s="58"/>
      <c r="M11" s="22"/>
      <c r="N11" s="45"/>
      <c r="O11" s="22"/>
      <c r="P11" s="45"/>
      <c r="Q11" s="22"/>
      <c r="R11" s="45"/>
      <c r="S11" s="22"/>
      <c r="T11" s="45"/>
      <c r="U11" s="22"/>
    </row>
    <row r="12" spans="1:21" s="11" customFormat="1" ht="55.05" customHeight="1" x14ac:dyDescent="0.3">
      <c r="A12" s="17"/>
      <c r="B12" s="323" t="s">
        <v>155</v>
      </c>
      <c r="D12" s="12" t="s">
        <v>287</v>
      </c>
      <c r="F12" s="106" t="s">
        <v>66</v>
      </c>
      <c r="G12" s="22"/>
      <c r="H12" s="106" t="s">
        <v>115</v>
      </c>
      <c r="I12" s="22"/>
      <c r="J12" s="394"/>
      <c r="K12" s="22"/>
      <c r="L12" s="58"/>
      <c r="M12" s="22"/>
      <c r="N12" s="45"/>
      <c r="O12" s="22"/>
      <c r="P12" s="45"/>
      <c r="Q12" s="22"/>
      <c r="R12" s="45"/>
      <c r="S12" s="22"/>
      <c r="T12" s="45"/>
      <c r="U12" s="22"/>
    </row>
    <row r="13" spans="1:21" s="79" customFormat="1" ht="55.05" customHeight="1" x14ac:dyDescent="0.3">
      <c r="A13" s="78"/>
      <c r="B13" s="324" t="s">
        <v>140</v>
      </c>
      <c r="D13" s="12" t="s">
        <v>562</v>
      </c>
      <c r="F13" s="106" t="s">
        <v>705</v>
      </c>
      <c r="G13" s="295"/>
      <c r="H13" s="106"/>
      <c r="I13" s="295"/>
      <c r="J13" s="294"/>
      <c r="K13" s="295"/>
      <c r="L13" s="58"/>
      <c r="M13" s="295"/>
      <c r="N13" s="83"/>
      <c r="O13" s="295"/>
      <c r="P13" s="83"/>
      <c r="Q13" s="295"/>
      <c r="R13" s="83"/>
      <c r="S13" s="295"/>
      <c r="T13" s="83"/>
      <c r="U13" s="295"/>
    </row>
    <row r="14" spans="1:21" s="79" customFormat="1" ht="55.05" customHeight="1" x14ac:dyDescent="0.3">
      <c r="A14" s="78"/>
      <c r="B14" s="325" t="s">
        <v>147</v>
      </c>
      <c r="D14" s="12" t="s">
        <v>287</v>
      </c>
      <c r="F14" s="106"/>
      <c r="G14" s="295"/>
      <c r="H14" s="106"/>
      <c r="I14" s="295"/>
      <c r="J14" s="294"/>
      <c r="K14" s="295"/>
      <c r="L14" s="58"/>
      <c r="M14" s="295"/>
      <c r="N14" s="83"/>
      <c r="O14" s="295"/>
      <c r="P14" s="83"/>
      <c r="Q14" s="295"/>
      <c r="R14" s="83"/>
      <c r="S14" s="295"/>
      <c r="T14" s="83"/>
      <c r="U14" s="295"/>
    </row>
    <row r="15" spans="1:21" s="79" customFormat="1" ht="54.75" customHeight="1" x14ac:dyDescent="0.3">
      <c r="A15" s="78"/>
      <c r="B15" s="325" t="s">
        <v>156</v>
      </c>
      <c r="D15" s="12" t="s">
        <v>287</v>
      </c>
      <c r="F15" s="106"/>
      <c r="G15" s="295"/>
      <c r="H15" s="106"/>
      <c r="I15" s="295"/>
      <c r="J15" s="294"/>
      <c r="K15" s="295"/>
      <c r="L15" s="58"/>
      <c r="M15" s="295"/>
      <c r="N15" s="83"/>
      <c r="O15" s="295"/>
      <c r="P15" s="83"/>
      <c r="Q15" s="295"/>
      <c r="R15" s="83"/>
      <c r="S15" s="295"/>
      <c r="T15" s="83"/>
      <c r="U15" s="295"/>
    </row>
    <row r="16" spans="1:21" s="13" customFormat="1" ht="31.2" x14ac:dyDescent="0.3">
      <c r="A16" s="69"/>
      <c r="B16" s="326" t="s">
        <v>157</v>
      </c>
      <c r="D16" s="12" t="s">
        <v>357</v>
      </c>
      <c r="F16" s="106" t="s">
        <v>66</v>
      </c>
      <c r="H16" s="106" t="s">
        <v>115</v>
      </c>
      <c r="L16" s="310"/>
    </row>
    <row r="17" spans="2:8" ht="49.5" customHeight="1" x14ac:dyDescent="0.3">
      <c r="B17" s="327" t="s">
        <v>158</v>
      </c>
      <c r="D17" s="12" t="s">
        <v>64</v>
      </c>
      <c r="F17" s="106" t="s">
        <v>704</v>
      </c>
      <c r="H17" s="106"/>
    </row>
    <row r="18" spans="2:8" ht="30" x14ac:dyDescent="0.3">
      <c r="B18" s="328" t="s">
        <v>159</v>
      </c>
      <c r="D18" s="12" t="s">
        <v>64</v>
      </c>
      <c r="F18" s="106"/>
      <c r="H18" s="106" t="s">
        <v>115</v>
      </c>
    </row>
  </sheetData>
  <mergeCells count="1">
    <mergeCell ref="J7:J12"/>
  </mergeCells>
  <hyperlinks>
    <hyperlink ref="F7" r:id="rId1" xr:uid="{792F083E-9948-4124-9DA1-8B3DA9F2E03B}"/>
  </hyperlinks>
  <pageMargins left="0.7" right="0.7" top="0.75" bottom="0.75" header="0.3" footer="0.3"/>
  <pageSetup paperSize="8" orientation="landscape" horizontalDpi="1200" verticalDpi="1200" r:id="rId2"/>
  <headerFooter>
    <oddHeader>&amp;C&amp;G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U19"/>
  <sheetViews>
    <sheetView topLeftCell="C6" zoomScale="75" zoomScaleNormal="75" zoomScalePageLayoutView="70" workbookViewId="0">
      <selection activeCell="J19" sqref="J19"/>
    </sheetView>
  </sheetViews>
  <sheetFormatPr defaultColWidth="10.69921875" defaultRowHeight="15.6" x14ac:dyDescent="0.3"/>
  <cols>
    <col min="1" max="1" width="18.19921875" customWidth="1"/>
    <col min="2" max="2" width="37.19921875" style="252" customWidth="1"/>
    <col min="3" max="3" width="3.69921875" customWidth="1"/>
    <col min="4" max="4" width="41.296875" customWidth="1"/>
    <col min="5" max="5" width="3.69921875" customWidth="1"/>
    <col min="6" max="6" width="30.5" customWidth="1"/>
    <col min="7" max="7" width="3.69921875" customWidth="1"/>
    <col min="8" max="8" width="30.5" customWidth="1"/>
    <col min="9" max="9" width="3.69921875" customWidth="1"/>
    <col min="10" max="10" width="69.296875" customWidth="1"/>
    <col min="11" max="11" width="3.19921875" customWidth="1"/>
    <col min="12" max="12" width="29" style="301" customWidth="1"/>
    <col min="13" max="13" width="3.19921875" customWidth="1"/>
    <col min="14" max="14" width="39.69921875" customWidth="1"/>
    <col min="15" max="15" width="3.19921875" customWidth="1"/>
    <col min="16" max="16" width="39.69921875" customWidth="1"/>
    <col min="17" max="17" width="3.19921875" customWidth="1"/>
    <col min="18" max="18" width="39.69921875" customWidth="1"/>
    <col min="19" max="19" width="3.19921875" customWidth="1"/>
    <col min="20" max="20" width="39.69921875" customWidth="1"/>
    <col min="21" max="21" width="3.19921875" customWidth="1"/>
    <col min="22" max="300" width="10.796875"/>
  </cols>
  <sheetData>
    <row r="1" spans="1:21" ht="25.8" x14ac:dyDescent="0.5">
      <c r="A1" s="2" t="s">
        <v>160</v>
      </c>
    </row>
    <row r="3" spans="1:21" s="46" customFormat="1" ht="195" x14ac:dyDescent="0.3">
      <c r="A3" s="278" t="s">
        <v>161</v>
      </c>
      <c r="B3" s="65" t="s">
        <v>162</v>
      </c>
      <c r="D3" s="12" t="s">
        <v>665</v>
      </c>
      <c r="F3" s="66"/>
      <c r="H3" s="66"/>
      <c r="J3" s="58"/>
      <c r="L3" s="58"/>
      <c r="N3" s="45"/>
      <c r="P3" s="45"/>
      <c r="R3" s="45"/>
      <c r="T3" s="45"/>
    </row>
    <row r="4" spans="1:21" s="44" customFormat="1" ht="18.600000000000001" x14ac:dyDescent="0.3">
      <c r="A4" s="64"/>
      <c r="B4" s="249"/>
      <c r="D4" s="56"/>
      <c r="F4" s="56"/>
      <c r="H4" s="56"/>
      <c r="J4" s="57"/>
      <c r="L4" s="303"/>
      <c r="N4" s="57"/>
      <c r="P4" s="57"/>
      <c r="R4" s="57"/>
      <c r="T4" s="57"/>
    </row>
    <row r="5" spans="1:21" s="62" customFormat="1" ht="186" x14ac:dyDescent="0.3">
      <c r="A5" s="60"/>
      <c r="B5" s="99" t="s">
        <v>101</v>
      </c>
      <c r="D5" s="99" t="s">
        <v>102</v>
      </c>
      <c r="E5" s="54"/>
      <c r="F5" s="99" t="s">
        <v>103</v>
      </c>
      <c r="G5" s="54"/>
      <c r="H5" s="99" t="s">
        <v>104</v>
      </c>
      <c r="J5" s="55" t="s">
        <v>105</v>
      </c>
      <c r="K5" s="54"/>
      <c r="L5" s="307" t="s">
        <v>106</v>
      </c>
      <c r="M5" s="297"/>
      <c r="N5" s="55" t="s">
        <v>125</v>
      </c>
      <c r="O5" s="54"/>
      <c r="P5" s="55" t="s">
        <v>108</v>
      </c>
      <c r="Q5" s="54"/>
      <c r="R5" s="55" t="s">
        <v>109</v>
      </c>
      <c r="S5" s="54"/>
      <c r="T5" s="55" t="s">
        <v>110</v>
      </c>
      <c r="U5" s="54"/>
    </row>
    <row r="6" spans="1:21" s="44" customFormat="1" ht="18.600000000000001" x14ac:dyDescent="0.3">
      <c r="A6" s="64"/>
      <c r="B6" s="249"/>
      <c r="D6" s="56"/>
      <c r="F6" s="56"/>
      <c r="H6" s="56"/>
      <c r="J6" s="57"/>
      <c r="L6" s="303"/>
      <c r="N6" s="57"/>
      <c r="P6" s="57"/>
      <c r="R6" s="57"/>
      <c r="T6" s="57"/>
    </row>
    <row r="7" spans="1:21" s="11" customFormat="1" ht="31.95" customHeight="1" x14ac:dyDescent="0.3">
      <c r="A7" s="17"/>
      <c r="B7" s="91" t="s">
        <v>163</v>
      </c>
      <c r="D7" s="12" t="s">
        <v>586</v>
      </c>
      <c r="F7" s="106" t="s">
        <v>556</v>
      </c>
      <c r="G7" s="22"/>
      <c r="H7" s="106" t="s">
        <v>587</v>
      </c>
      <c r="I7" s="22"/>
      <c r="J7" s="387" t="s">
        <v>738</v>
      </c>
      <c r="K7" s="22"/>
      <c r="L7" s="58"/>
      <c r="M7" s="22"/>
      <c r="N7" s="45"/>
      <c r="O7" s="44"/>
      <c r="P7" s="45"/>
      <c r="Q7" s="44"/>
      <c r="R7" s="45"/>
      <c r="S7" s="44"/>
      <c r="T7" s="45"/>
      <c r="U7" s="22"/>
    </row>
    <row r="8" spans="1:21" s="11" customFormat="1" ht="31.95" customHeight="1" x14ac:dyDescent="0.3">
      <c r="A8" s="17"/>
      <c r="B8" s="247" t="s">
        <v>164</v>
      </c>
      <c r="D8" s="12" t="s">
        <v>562</v>
      </c>
      <c r="F8" s="106" t="s">
        <v>589</v>
      </c>
      <c r="G8" s="22"/>
      <c r="H8" s="106" t="s">
        <v>588</v>
      </c>
      <c r="I8" s="22"/>
      <c r="J8" s="388"/>
      <c r="K8" s="44"/>
      <c r="L8" s="58"/>
      <c r="M8" s="44"/>
      <c r="N8" s="45"/>
      <c r="O8" s="44"/>
      <c r="P8" s="45"/>
      <c r="Q8" s="44"/>
      <c r="R8" s="45"/>
      <c r="S8" s="44"/>
      <c r="T8" s="45"/>
      <c r="U8" s="44"/>
    </row>
    <row r="9" spans="1:21" s="11" customFormat="1" ht="31.95" customHeight="1" x14ac:dyDescent="0.3">
      <c r="A9" s="17"/>
      <c r="B9" s="247" t="s">
        <v>165</v>
      </c>
      <c r="D9" s="12" t="s">
        <v>562</v>
      </c>
      <c r="F9" s="106" t="s">
        <v>589</v>
      </c>
      <c r="G9" s="22"/>
      <c r="H9" s="106" t="s">
        <v>575</v>
      </c>
      <c r="I9" s="22"/>
      <c r="J9" s="388"/>
      <c r="K9" s="46"/>
      <c r="L9" s="58"/>
      <c r="M9" s="46"/>
      <c r="N9" s="45"/>
      <c r="O9" s="46"/>
      <c r="P9" s="45"/>
      <c r="Q9" s="46"/>
      <c r="R9" s="45"/>
      <c r="S9" s="46"/>
      <c r="T9" s="45"/>
      <c r="U9" s="46"/>
    </row>
    <row r="10" spans="1:21" s="11" customFormat="1" ht="31.95" customHeight="1" x14ac:dyDescent="0.3">
      <c r="A10" s="17"/>
      <c r="B10" s="247" t="s">
        <v>166</v>
      </c>
      <c r="D10" s="12"/>
      <c r="F10" s="106" t="s">
        <v>66</v>
      </c>
      <c r="G10" s="22"/>
      <c r="H10" s="337"/>
      <c r="I10" s="22"/>
      <c r="J10" s="388"/>
      <c r="K10" s="46"/>
      <c r="L10" s="58"/>
      <c r="M10" s="46"/>
      <c r="N10" s="45"/>
      <c r="O10" s="46"/>
      <c r="P10" s="45"/>
      <c r="Q10" s="46"/>
      <c r="R10" s="45"/>
      <c r="S10" s="46"/>
      <c r="T10" s="45"/>
      <c r="U10" s="46"/>
    </row>
    <row r="11" spans="1:21" s="11" customFormat="1" ht="31.95" customHeight="1" x14ac:dyDescent="0.3">
      <c r="A11" s="17"/>
      <c r="B11" s="85" t="s">
        <v>167</v>
      </c>
      <c r="D11" s="12" t="s">
        <v>592</v>
      </c>
      <c r="F11" s="106" t="s">
        <v>66</v>
      </c>
      <c r="G11" s="22"/>
      <c r="H11" s="106" t="s">
        <v>591</v>
      </c>
      <c r="I11" s="22"/>
      <c r="J11" s="388"/>
      <c r="K11" s="44"/>
      <c r="L11" s="58"/>
      <c r="M11" s="44"/>
      <c r="N11" s="45"/>
      <c r="O11" s="44"/>
      <c r="P11" s="45"/>
      <c r="Q11" s="44"/>
      <c r="R11" s="45"/>
      <c r="S11" s="44"/>
      <c r="T11" s="45"/>
      <c r="U11" s="44"/>
    </row>
    <row r="12" spans="1:21" s="11" customFormat="1" ht="42.45" customHeight="1" x14ac:dyDescent="0.3">
      <c r="A12" s="17"/>
      <c r="B12" s="448" t="s">
        <v>168</v>
      </c>
      <c r="D12" s="12" t="s">
        <v>736</v>
      </c>
      <c r="F12" s="106" t="s">
        <v>735</v>
      </c>
      <c r="G12" s="22"/>
      <c r="H12" s="106" t="s">
        <v>115</v>
      </c>
      <c r="I12" s="22"/>
      <c r="J12" s="388"/>
      <c r="K12" s="22"/>
      <c r="L12" s="58"/>
      <c r="M12" s="22"/>
      <c r="N12" s="45"/>
      <c r="O12" s="22"/>
      <c r="P12" s="45"/>
      <c r="Q12" s="22"/>
      <c r="R12" s="45"/>
      <c r="S12" s="22"/>
      <c r="T12" s="45"/>
      <c r="U12" s="22"/>
    </row>
    <row r="13" spans="1:21" s="11" customFormat="1" ht="31.95" customHeight="1" x14ac:dyDescent="0.3">
      <c r="A13" s="17"/>
      <c r="B13" s="448" t="s">
        <v>169</v>
      </c>
      <c r="D13" s="12" t="s">
        <v>357</v>
      </c>
      <c r="F13" s="106" t="s">
        <v>66</v>
      </c>
      <c r="G13" s="22"/>
      <c r="H13" s="106" t="s">
        <v>115</v>
      </c>
      <c r="I13" s="22"/>
      <c r="J13" s="388"/>
      <c r="K13" s="22"/>
      <c r="L13" s="58"/>
      <c r="M13" s="22"/>
      <c r="N13" s="45"/>
      <c r="O13" s="22"/>
      <c r="P13" s="45"/>
      <c r="Q13" s="22"/>
      <c r="R13" s="45"/>
      <c r="S13" s="22"/>
      <c r="T13" s="45"/>
      <c r="U13" s="22"/>
    </row>
    <row r="14" spans="1:21" s="11" customFormat="1" ht="31.95" customHeight="1" x14ac:dyDescent="0.3">
      <c r="A14" s="17"/>
      <c r="B14" s="448" t="s">
        <v>170</v>
      </c>
      <c r="D14" s="12" t="s">
        <v>568</v>
      </c>
      <c r="F14" s="106" t="s">
        <v>66</v>
      </c>
      <c r="G14" s="22"/>
      <c r="H14" s="106" t="s">
        <v>737</v>
      </c>
      <c r="I14" s="22"/>
      <c r="J14" s="388"/>
      <c r="K14" s="22"/>
      <c r="L14" s="58"/>
      <c r="M14" s="22"/>
      <c r="N14" s="45"/>
      <c r="O14" s="22"/>
      <c r="P14" s="45"/>
      <c r="Q14" s="22"/>
      <c r="R14" s="45"/>
      <c r="S14" s="22"/>
      <c r="T14" s="45"/>
      <c r="U14" s="22"/>
    </row>
    <row r="15" spans="1:21" s="11" customFormat="1" ht="31.95" customHeight="1" x14ac:dyDescent="0.3">
      <c r="A15" s="17"/>
      <c r="B15" s="247" t="s">
        <v>171</v>
      </c>
      <c r="D15" s="12" t="s">
        <v>357</v>
      </c>
      <c r="F15" s="106" t="s">
        <v>66</v>
      </c>
      <c r="G15" s="48"/>
      <c r="H15" s="106" t="s">
        <v>115</v>
      </c>
      <c r="I15" s="48"/>
      <c r="J15" s="388"/>
      <c r="K15" s="48"/>
      <c r="L15" s="58"/>
      <c r="M15" s="48"/>
      <c r="N15" s="45"/>
      <c r="O15" s="48"/>
      <c r="P15" s="45"/>
      <c r="Q15" s="48"/>
      <c r="R15" s="45"/>
      <c r="S15" s="48"/>
      <c r="T15" s="45"/>
      <c r="U15" s="48"/>
    </row>
    <row r="16" spans="1:21" s="11" customFormat="1" ht="31.95" customHeight="1" x14ac:dyDescent="0.3">
      <c r="A16" s="17"/>
      <c r="B16" s="247" t="s">
        <v>172</v>
      </c>
      <c r="D16" s="12" t="s">
        <v>598</v>
      </c>
      <c r="F16" s="106" t="s">
        <v>66</v>
      </c>
      <c r="G16" s="48"/>
      <c r="H16" s="106" t="s">
        <v>593</v>
      </c>
      <c r="I16" s="48"/>
      <c r="J16" s="388"/>
      <c r="K16" s="48"/>
      <c r="L16" s="58"/>
      <c r="M16" s="48"/>
      <c r="N16" s="45"/>
      <c r="O16" s="48"/>
      <c r="P16" s="45"/>
      <c r="Q16" s="48"/>
      <c r="R16" s="45"/>
      <c r="S16" s="48"/>
      <c r="T16" s="45"/>
      <c r="U16" s="48"/>
    </row>
    <row r="17" spans="1:21" s="11" customFormat="1" ht="31.95" customHeight="1" x14ac:dyDescent="0.3">
      <c r="A17" s="17"/>
      <c r="B17" s="253" t="s">
        <v>173</v>
      </c>
      <c r="D17" s="12" t="s">
        <v>562</v>
      </c>
      <c r="F17" s="106" t="s">
        <v>734</v>
      </c>
      <c r="G17" s="48"/>
      <c r="H17" s="106" t="s">
        <v>115</v>
      </c>
      <c r="I17" s="48"/>
      <c r="J17" s="388"/>
      <c r="K17" s="48"/>
      <c r="L17" s="58"/>
      <c r="M17" s="48"/>
      <c r="N17" s="45"/>
      <c r="O17" s="48"/>
      <c r="P17" s="45"/>
      <c r="Q17" s="48"/>
      <c r="R17" s="45"/>
      <c r="S17" s="48"/>
      <c r="T17" s="45"/>
      <c r="U17" s="48"/>
    </row>
    <row r="18" spans="1:21" s="11" customFormat="1" ht="169.8" customHeight="1" x14ac:dyDescent="0.3">
      <c r="A18" s="17"/>
      <c r="B18" s="91" t="s">
        <v>174</v>
      </c>
      <c r="D18" s="12" t="s">
        <v>357</v>
      </c>
      <c r="F18" s="106" t="s">
        <v>66</v>
      </c>
      <c r="G18" s="48"/>
      <c r="H18" s="106" t="s">
        <v>115</v>
      </c>
      <c r="I18" s="48"/>
      <c r="J18" s="389"/>
      <c r="K18" s="48"/>
      <c r="L18" s="58"/>
      <c r="M18" s="48"/>
      <c r="N18" s="45"/>
      <c r="O18" s="48"/>
      <c r="P18" s="45"/>
      <c r="Q18" s="48"/>
      <c r="R18" s="45"/>
      <c r="S18" s="48"/>
      <c r="T18" s="45"/>
      <c r="U18" s="48"/>
    </row>
    <row r="19" spans="1:21" s="13" customFormat="1" x14ac:dyDescent="0.3">
      <c r="A19" s="69"/>
      <c r="B19" s="254"/>
      <c r="L19" s="306"/>
    </row>
  </sheetData>
  <mergeCells count="1">
    <mergeCell ref="J7:J18"/>
  </mergeCells>
  <pageMargins left="0.7" right="0.7" top="0.75" bottom="0.75" header="0.3" footer="0.3"/>
  <pageSetup paperSize="8" orientation="landscape" horizontalDpi="1200" verticalDpi="1200" r:id="rId1"/>
  <headerFooter>
    <oddHeader>&amp;C&amp;G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U28"/>
  <sheetViews>
    <sheetView topLeftCell="A16" zoomScale="78" zoomScaleNormal="78" zoomScalePageLayoutView="50" workbookViewId="0">
      <selection activeCell="D29" sqref="D29"/>
    </sheetView>
  </sheetViews>
  <sheetFormatPr defaultColWidth="10.69921875" defaultRowHeight="15.6" x14ac:dyDescent="0.3"/>
  <cols>
    <col min="1" max="1" width="20" customWidth="1"/>
    <col min="2" max="2" width="65.296875" style="319" customWidth="1"/>
    <col min="3" max="3" width="3.296875" customWidth="1"/>
    <col min="4" max="4" width="38.5" customWidth="1"/>
    <col min="5" max="5" width="3.296875" customWidth="1"/>
    <col min="6" max="6" width="26.296875" customWidth="1"/>
    <col min="7" max="7" width="3.296875" customWidth="1"/>
    <col min="8" max="8" width="26.296875" customWidth="1"/>
    <col min="9" max="9" width="3.296875" customWidth="1"/>
    <col min="10" max="10" width="51.19921875" customWidth="1"/>
    <col min="11" max="11" width="3.296875" customWidth="1"/>
    <col min="12" max="12" width="39.19921875" style="301" customWidth="1"/>
    <col min="13" max="13" width="3.19921875" customWidth="1"/>
    <col min="14" max="14" width="39.69921875" customWidth="1"/>
    <col min="15" max="15" width="3.296875" customWidth="1"/>
    <col min="16" max="16" width="39.69921875" customWidth="1"/>
    <col min="17" max="17" width="3.296875" customWidth="1"/>
    <col min="18" max="18" width="39.69921875" customWidth="1"/>
    <col min="19" max="19" width="3.296875" customWidth="1"/>
    <col min="20" max="20" width="39.69921875" customWidth="1"/>
    <col min="21" max="21" width="3.296875" customWidth="1"/>
  </cols>
  <sheetData>
    <row r="1" spans="1:21" ht="25.8" x14ac:dyDescent="0.5">
      <c r="A1" s="2" t="s">
        <v>175</v>
      </c>
    </row>
    <row r="3" spans="1:21" s="46" customFormat="1" ht="150" x14ac:dyDescent="0.3">
      <c r="A3" s="278" t="s">
        <v>176</v>
      </c>
      <c r="B3" s="320" t="s">
        <v>177</v>
      </c>
      <c r="D3" s="12" t="s">
        <v>100</v>
      </c>
      <c r="F3" s="66"/>
      <c r="H3" s="66"/>
      <c r="J3" s="58"/>
      <c r="L3" s="58"/>
      <c r="N3" s="45"/>
      <c r="P3" s="45"/>
      <c r="R3" s="45"/>
      <c r="T3" s="45"/>
    </row>
    <row r="4" spans="1:21" s="44" customFormat="1" ht="18.600000000000001" x14ac:dyDescent="0.3">
      <c r="A4" s="64"/>
      <c r="B4" s="321"/>
      <c r="D4" s="56"/>
      <c r="F4" s="56"/>
      <c r="H4" s="56"/>
      <c r="J4" s="57"/>
      <c r="L4" s="303"/>
      <c r="N4" s="57"/>
      <c r="P4" s="57"/>
      <c r="R4" s="57"/>
      <c r="T4" s="57"/>
    </row>
    <row r="5" spans="1:21" s="62" customFormat="1" ht="111.6" x14ac:dyDescent="0.3">
      <c r="A5" s="60"/>
      <c r="B5" s="322" t="s">
        <v>101</v>
      </c>
      <c r="D5" s="99" t="s">
        <v>102</v>
      </c>
      <c r="E5" s="54"/>
      <c r="F5" s="99" t="s">
        <v>103</v>
      </c>
      <c r="G5" s="54"/>
      <c r="H5" s="99" t="s">
        <v>104</v>
      </c>
      <c r="J5" s="55" t="s">
        <v>105</v>
      </c>
      <c r="K5" s="54"/>
      <c r="L5" s="307" t="s">
        <v>106</v>
      </c>
      <c r="M5" s="297"/>
      <c r="N5" s="55" t="s">
        <v>178</v>
      </c>
      <c r="O5" s="54"/>
      <c r="P5" s="55" t="s">
        <v>108</v>
      </c>
      <c r="Q5" s="54"/>
      <c r="R5" s="55" t="s">
        <v>109</v>
      </c>
      <c r="S5" s="54"/>
      <c r="T5" s="55" t="s">
        <v>110</v>
      </c>
      <c r="U5" s="54"/>
    </row>
    <row r="6" spans="1:21" s="44" customFormat="1" ht="18.600000000000001" x14ac:dyDescent="0.3">
      <c r="A6" s="64"/>
      <c r="B6" s="321"/>
      <c r="D6" s="56"/>
      <c r="F6" s="56"/>
      <c r="H6" s="56"/>
      <c r="J6" s="57"/>
      <c r="L6" s="303"/>
      <c r="N6" s="57"/>
      <c r="P6" s="57"/>
      <c r="R6" s="57"/>
      <c r="T6" s="57"/>
    </row>
    <row r="7" spans="1:21" s="46" customFormat="1" ht="30" x14ac:dyDescent="0.3">
      <c r="A7" s="278" t="s">
        <v>126</v>
      </c>
      <c r="B7" s="320" t="s">
        <v>179</v>
      </c>
      <c r="D7" s="12" t="s">
        <v>64</v>
      </c>
      <c r="F7" s="66"/>
      <c r="H7" s="66"/>
      <c r="J7" s="58"/>
      <c r="L7" s="58"/>
    </row>
    <row r="8" spans="1:21" s="44" customFormat="1" ht="18.600000000000001" x14ac:dyDescent="0.3">
      <c r="A8" s="76"/>
      <c r="B8" s="321"/>
      <c r="D8" s="56"/>
      <c r="F8" s="56"/>
      <c r="H8" s="56"/>
      <c r="J8" s="57"/>
      <c r="L8" s="303"/>
    </row>
    <row r="9" spans="1:21" s="11" customFormat="1" ht="51" customHeight="1" x14ac:dyDescent="0.3">
      <c r="A9" s="278" t="s">
        <v>180</v>
      </c>
      <c r="B9" s="323" t="s">
        <v>181</v>
      </c>
      <c r="D9" s="12" t="s">
        <v>64</v>
      </c>
      <c r="F9" s="106" t="s">
        <v>595</v>
      </c>
      <c r="G9" s="22"/>
      <c r="H9" s="106" t="s">
        <v>594</v>
      </c>
      <c r="I9" s="22"/>
      <c r="J9" s="392" t="s">
        <v>760</v>
      </c>
      <c r="K9" s="22"/>
      <c r="L9" s="58"/>
      <c r="M9" s="22"/>
      <c r="N9" s="296"/>
      <c r="O9" s="44"/>
      <c r="P9" s="296"/>
      <c r="Q9" s="44"/>
      <c r="R9" s="45"/>
      <c r="S9" s="44"/>
      <c r="T9" s="45"/>
      <c r="U9" s="22"/>
    </row>
    <row r="10" spans="1:21" s="11" customFormat="1" ht="51" customHeight="1" x14ac:dyDescent="0.3">
      <c r="A10" s="377" t="s">
        <v>182</v>
      </c>
      <c r="B10" s="339" t="s">
        <v>542</v>
      </c>
      <c r="D10" s="12" t="s">
        <v>562</v>
      </c>
      <c r="F10" s="106" t="s">
        <v>596</v>
      </c>
      <c r="G10" s="22"/>
      <c r="H10" s="106" t="s">
        <v>115</v>
      </c>
      <c r="I10" s="22"/>
      <c r="J10" s="393"/>
      <c r="K10" s="44"/>
      <c r="L10" s="58"/>
      <c r="M10" s="44"/>
      <c r="N10" s="45"/>
      <c r="O10" s="44"/>
      <c r="P10" s="45"/>
      <c r="Q10" s="44"/>
      <c r="R10" s="45"/>
      <c r="S10" s="44"/>
      <c r="T10" s="45"/>
      <c r="U10" s="44"/>
    </row>
    <row r="11" spans="1:21" s="11" customFormat="1" ht="51" customHeight="1" x14ac:dyDescent="0.3">
      <c r="A11" s="391"/>
      <c r="B11" s="329" t="s">
        <v>543</v>
      </c>
      <c r="D11" s="12" t="s">
        <v>745</v>
      </c>
      <c r="F11" s="106" t="s">
        <v>744</v>
      </c>
      <c r="G11" s="22"/>
      <c r="H11" s="106" t="s">
        <v>115</v>
      </c>
      <c r="I11" s="22"/>
      <c r="J11" s="393"/>
      <c r="K11" s="46"/>
      <c r="L11" s="58"/>
      <c r="M11" s="46"/>
      <c r="N11" s="45"/>
      <c r="O11" s="46"/>
      <c r="P11" s="45"/>
      <c r="Q11" s="46"/>
      <c r="R11" s="45"/>
      <c r="S11" s="46"/>
      <c r="T11" s="45"/>
      <c r="U11" s="46"/>
    </row>
    <row r="12" spans="1:21" s="11" customFormat="1" ht="51" customHeight="1" x14ac:dyDescent="0.3">
      <c r="A12" s="391"/>
      <c r="B12" s="329" t="s">
        <v>544</v>
      </c>
      <c r="D12" s="12" t="s">
        <v>562</v>
      </c>
      <c r="F12" s="106" t="s">
        <v>597</v>
      </c>
      <c r="G12" s="22"/>
      <c r="H12" s="106" t="s">
        <v>115</v>
      </c>
      <c r="I12" s="22"/>
      <c r="J12" s="393"/>
      <c r="K12" s="44"/>
      <c r="L12" s="58"/>
      <c r="M12" s="44"/>
      <c r="N12" s="45"/>
      <c r="O12" s="44"/>
      <c r="P12" s="45"/>
      <c r="Q12" s="44"/>
      <c r="R12" s="45"/>
      <c r="S12" s="44"/>
      <c r="T12" s="45"/>
      <c r="U12" s="44"/>
    </row>
    <row r="13" spans="1:21" s="11" customFormat="1" ht="51" customHeight="1" x14ac:dyDescent="0.3">
      <c r="A13" s="391"/>
      <c r="B13" s="338" t="s">
        <v>545</v>
      </c>
      <c r="D13" s="12" t="s">
        <v>746</v>
      </c>
      <c r="F13" s="106" t="s">
        <v>66</v>
      </c>
      <c r="G13" s="22"/>
      <c r="H13" s="106" t="s">
        <v>115</v>
      </c>
      <c r="I13" s="22"/>
      <c r="J13" s="393"/>
      <c r="K13" s="22"/>
      <c r="L13" s="58"/>
      <c r="M13" s="22"/>
      <c r="N13" s="45"/>
      <c r="O13" s="22"/>
      <c r="P13" s="45"/>
      <c r="Q13" s="22"/>
      <c r="R13" s="45"/>
      <c r="S13" s="22"/>
      <c r="T13" s="45"/>
      <c r="U13" s="22"/>
    </row>
    <row r="14" spans="1:21" s="11" customFormat="1" ht="51" customHeight="1" x14ac:dyDescent="0.3">
      <c r="A14" s="391"/>
      <c r="B14" s="338" t="s">
        <v>546</v>
      </c>
      <c r="D14" s="12" t="s">
        <v>746</v>
      </c>
      <c r="F14" s="106" t="s">
        <v>66</v>
      </c>
      <c r="G14" s="22"/>
      <c r="H14" s="106" t="s">
        <v>115</v>
      </c>
      <c r="I14" s="22"/>
      <c r="J14" s="393"/>
      <c r="K14" s="22"/>
      <c r="L14" s="58"/>
      <c r="M14" s="22"/>
      <c r="N14" s="45"/>
      <c r="O14" s="22"/>
      <c r="P14" s="45"/>
      <c r="Q14" s="22"/>
      <c r="R14" s="45"/>
      <c r="S14" s="22"/>
      <c r="T14" s="45"/>
      <c r="U14" s="22"/>
    </row>
    <row r="15" spans="1:21" s="11" customFormat="1" ht="51" customHeight="1" x14ac:dyDescent="0.3">
      <c r="A15" s="391"/>
      <c r="B15" s="338" t="s">
        <v>547</v>
      </c>
      <c r="D15" s="12" t="s">
        <v>746</v>
      </c>
      <c r="F15" s="106" t="s">
        <v>66</v>
      </c>
      <c r="G15" s="22"/>
      <c r="H15" s="106" t="s">
        <v>115</v>
      </c>
      <c r="I15" s="22"/>
      <c r="J15" s="393"/>
      <c r="K15" s="22"/>
      <c r="L15" s="58"/>
      <c r="M15" s="22"/>
      <c r="N15" s="45"/>
      <c r="O15" s="22"/>
      <c r="P15" s="45"/>
      <c r="Q15" s="22"/>
      <c r="R15" s="45"/>
      <c r="S15" s="22"/>
      <c r="T15" s="45"/>
      <c r="U15" s="22"/>
    </row>
    <row r="16" spans="1:21" s="11" customFormat="1" ht="51" customHeight="1" x14ac:dyDescent="0.3">
      <c r="A16" s="377" t="s">
        <v>183</v>
      </c>
      <c r="B16" s="323" t="s">
        <v>184</v>
      </c>
      <c r="D16" s="12" t="s">
        <v>568</v>
      </c>
      <c r="F16" s="332" t="s">
        <v>706</v>
      </c>
      <c r="G16" s="48"/>
      <c r="H16" s="106" t="s">
        <v>709</v>
      </c>
      <c r="I16" s="48"/>
      <c r="J16" s="393"/>
      <c r="K16" s="48"/>
      <c r="L16" s="58"/>
      <c r="M16" s="48"/>
      <c r="N16" s="45"/>
      <c r="O16" s="48"/>
      <c r="P16" s="45"/>
      <c r="Q16" s="48"/>
      <c r="R16" s="45"/>
      <c r="S16" s="48"/>
      <c r="T16" s="45"/>
      <c r="U16" s="48"/>
    </row>
    <row r="17" spans="1:21" s="11" customFormat="1" ht="51" customHeight="1" x14ac:dyDescent="0.3">
      <c r="A17" s="391"/>
      <c r="B17" s="323" t="s">
        <v>185</v>
      </c>
      <c r="D17" s="12" t="s">
        <v>710</v>
      </c>
      <c r="F17" s="106" t="s">
        <v>707</v>
      </c>
      <c r="G17" s="48"/>
      <c r="H17" s="106" t="s">
        <v>115</v>
      </c>
      <c r="I17" s="48"/>
      <c r="J17" s="393"/>
      <c r="K17" s="48"/>
      <c r="L17" s="58"/>
      <c r="M17" s="48"/>
      <c r="N17" s="45"/>
      <c r="O17" s="48"/>
      <c r="P17" s="45"/>
      <c r="Q17" s="48"/>
      <c r="R17" s="45"/>
      <c r="S17" s="48"/>
      <c r="T17" s="45"/>
      <c r="U17" s="48"/>
    </row>
    <row r="18" spans="1:21" s="11" customFormat="1" ht="51" customHeight="1" x14ac:dyDescent="0.3">
      <c r="A18" s="377" t="s">
        <v>186</v>
      </c>
      <c r="B18" s="329" t="s">
        <v>187</v>
      </c>
      <c r="D18" s="12" t="s">
        <v>708</v>
      </c>
      <c r="F18" s="106" t="s">
        <v>66</v>
      </c>
      <c r="G18" s="48"/>
      <c r="H18" s="106" t="s">
        <v>115</v>
      </c>
      <c r="I18" s="48"/>
      <c r="J18" s="393"/>
      <c r="K18" s="48"/>
      <c r="L18" s="58"/>
      <c r="M18" s="48"/>
      <c r="N18" s="45"/>
      <c r="O18" s="48"/>
      <c r="P18" s="45"/>
      <c r="Q18" s="48"/>
      <c r="R18" s="45"/>
      <c r="S18" s="48"/>
      <c r="T18" s="45"/>
      <c r="U18" s="48"/>
    </row>
    <row r="19" spans="1:21" s="11" customFormat="1" ht="51" customHeight="1" x14ac:dyDescent="0.3">
      <c r="A19" s="391"/>
      <c r="B19" s="338" t="s">
        <v>188</v>
      </c>
      <c r="D19" s="12" t="s">
        <v>749</v>
      </c>
      <c r="F19" s="106" t="s">
        <v>748</v>
      </c>
      <c r="G19" s="48"/>
      <c r="H19" s="106" t="s">
        <v>115</v>
      </c>
      <c r="I19" s="48"/>
      <c r="J19" s="393"/>
      <c r="K19" s="48"/>
      <c r="L19" s="58"/>
      <c r="M19" s="48"/>
      <c r="N19" s="45"/>
      <c r="O19" s="48"/>
      <c r="P19" s="45"/>
      <c r="Q19" s="48"/>
      <c r="R19" s="45"/>
      <c r="S19" s="48"/>
      <c r="T19" s="45"/>
      <c r="U19" s="48"/>
    </row>
    <row r="20" spans="1:21" s="11" customFormat="1" ht="51" customHeight="1" x14ac:dyDescent="0.3">
      <c r="A20" s="391"/>
      <c r="B20" s="329" t="s">
        <v>189</v>
      </c>
      <c r="D20" s="12" t="s">
        <v>711</v>
      </c>
      <c r="F20" s="106" t="s">
        <v>595</v>
      </c>
      <c r="G20" s="48"/>
      <c r="H20" s="106" t="s">
        <v>712</v>
      </c>
      <c r="I20" s="48"/>
      <c r="J20" s="393"/>
      <c r="K20" s="48"/>
      <c r="L20" s="58"/>
      <c r="M20" s="48"/>
      <c r="N20" s="45"/>
      <c r="O20" s="48"/>
      <c r="P20" s="45"/>
      <c r="Q20" s="48"/>
      <c r="R20" s="45"/>
      <c r="S20" s="48"/>
      <c r="T20" s="45"/>
      <c r="U20" s="48"/>
    </row>
    <row r="21" spans="1:21" s="11" customFormat="1" ht="51" customHeight="1" x14ac:dyDescent="0.3">
      <c r="A21" s="391"/>
      <c r="B21" s="338" t="s">
        <v>190</v>
      </c>
      <c r="D21" s="12" t="s">
        <v>747</v>
      </c>
      <c r="F21" s="106" t="s">
        <v>66</v>
      </c>
      <c r="G21" s="48"/>
      <c r="H21" s="106" t="s">
        <v>115</v>
      </c>
      <c r="I21" s="48"/>
      <c r="J21" s="393"/>
      <c r="K21" s="48"/>
      <c r="L21" s="58"/>
      <c r="M21" s="48"/>
      <c r="N21" s="45"/>
      <c r="O21" s="48"/>
      <c r="P21" s="45"/>
      <c r="Q21" s="48"/>
      <c r="R21" s="45"/>
      <c r="S21" s="48"/>
      <c r="T21" s="45"/>
      <c r="U21" s="48"/>
    </row>
    <row r="22" spans="1:21" s="11" customFormat="1" ht="51" customHeight="1" x14ac:dyDescent="0.3">
      <c r="A22" s="377" t="s">
        <v>191</v>
      </c>
      <c r="B22" s="338" t="s">
        <v>192</v>
      </c>
      <c r="D22" s="12" t="s">
        <v>746</v>
      </c>
      <c r="F22" s="106" t="s">
        <v>66</v>
      </c>
      <c r="G22" s="48"/>
      <c r="H22" s="106" t="s">
        <v>115</v>
      </c>
      <c r="I22" s="48"/>
      <c r="J22" s="393"/>
      <c r="K22" s="48"/>
      <c r="L22" s="58"/>
      <c r="M22" s="48"/>
      <c r="N22" s="45"/>
      <c r="O22" s="48"/>
      <c r="P22" s="45"/>
      <c r="Q22" s="48"/>
      <c r="R22" s="45"/>
      <c r="S22" s="48"/>
      <c r="T22" s="45"/>
      <c r="U22" s="48"/>
    </row>
    <row r="23" spans="1:21" s="11" customFormat="1" ht="51" customHeight="1" x14ac:dyDescent="0.3">
      <c r="A23" s="391"/>
      <c r="B23" s="329" t="s">
        <v>193</v>
      </c>
      <c r="D23" s="12" t="s">
        <v>114</v>
      </c>
      <c r="F23" s="106" t="s">
        <v>66</v>
      </c>
      <c r="G23" s="48"/>
      <c r="H23" s="106" t="s">
        <v>115</v>
      </c>
      <c r="I23" s="48"/>
      <c r="J23" s="393"/>
      <c r="K23" s="48"/>
      <c r="L23" s="58"/>
      <c r="M23" s="48"/>
      <c r="N23" s="45"/>
      <c r="O23" s="48"/>
      <c r="P23" s="45"/>
      <c r="Q23" s="48"/>
      <c r="R23" s="45"/>
      <c r="S23" s="48"/>
      <c r="T23" s="45"/>
      <c r="U23" s="48"/>
    </row>
    <row r="24" spans="1:21" s="11" customFormat="1" ht="51" customHeight="1" x14ac:dyDescent="0.3">
      <c r="A24" s="278" t="s">
        <v>194</v>
      </c>
      <c r="B24" s="329" t="s">
        <v>195</v>
      </c>
      <c r="D24" s="12" t="s">
        <v>751</v>
      </c>
      <c r="F24" s="106" t="s">
        <v>750</v>
      </c>
      <c r="G24" s="48"/>
      <c r="H24" s="106" t="s">
        <v>115</v>
      </c>
      <c r="I24" s="48"/>
      <c r="J24" s="394"/>
      <c r="K24" s="48"/>
      <c r="L24" s="58"/>
      <c r="M24" s="48"/>
      <c r="N24" s="45"/>
      <c r="O24" s="48"/>
      <c r="P24" s="45"/>
      <c r="Q24" s="48"/>
      <c r="R24" s="45"/>
      <c r="S24" s="48"/>
      <c r="T24" s="45"/>
      <c r="U24" s="48"/>
    </row>
    <row r="25" spans="1:21" s="13" customFormat="1" x14ac:dyDescent="0.3">
      <c r="A25" s="69"/>
      <c r="B25" s="326"/>
      <c r="D25" s="451" t="s">
        <v>753</v>
      </c>
      <c r="F25" s="13" t="s">
        <v>752</v>
      </c>
      <c r="L25" s="306"/>
    </row>
    <row r="26" spans="1:21" x14ac:dyDescent="0.3">
      <c r="D26" s="450" t="s">
        <v>759</v>
      </c>
      <c r="F26" t="s">
        <v>754</v>
      </c>
    </row>
    <row r="27" spans="1:21" x14ac:dyDescent="0.3">
      <c r="D27" s="450" t="s">
        <v>755</v>
      </c>
      <c r="F27" t="s">
        <v>756</v>
      </c>
    </row>
    <row r="28" spans="1:21" x14ac:dyDescent="0.3">
      <c r="D28" s="450" t="s">
        <v>757</v>
      </c>
      <c r="F28" t="s">
        <v>758</v>
      </c>
    </row>
  </sheetData>
  <mergeCells count="5">
    <mergeCell ref="A10:A15"/>
    <mergeCell ref="A16:A17"/>
    <mergeCell ref="A18:A21"/>
    <mergeCell ref="A22:A23"/>
    <mergeCell ref="J9:J24"/>
  </mergeCells>
  <hyperlinks>
    <hyperlink ref="F16" r:id="rId1" xr:uid="{5F20D745-9FE3-4B89-8F84-5E803723B977}"/>
  </hyperlinks>
  <pageMargins left="0.7" right="0.7" top="0.75" bottom="0.75" header="0.3" footer="0.3"/>
  <pageSetup paperSize="8" orientation="landscape" horizontalDpi="1200" verticalDpi="1200" r:id="rId2"/>
  <headerFooter>
    <oddHeader>&amp;C&amp;G</oddHead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U11"/>
  <sheetViews>
    <sheetView topLeftCell="B1" zoomScale="62" zoomScaleNormal="62" workbookViewId="0">
      <selection activeCell="J12" sqref="J12"/>
    </sheetView>
  </sheetViews>
  <sheetFormatPr defaultColWidth="10.69921875" defaultRowHeight="15.6" x14ac:dyDescent="0.3"/>
  <cols>
    <col min="1" max="1" width="18.296875" customWidth="1"/>
    <col min="2" max="2" width="37.5" style="248" customWidth="1"/>
    <col min="3" max="3" width="3" customWidth="1"/>
    <col min="4" max="4" width="32.5" customWidth="1"/>
    <col min="5" max="5" width="3" customWidth="1"/>
    <col min="6" max="6" width="28.69921875" customWidth="1"/>
    <col min="7" max="7" width="3" customWidth="1"/>
    <col min="8" max="8" width="28.69921875" customWidth="1"/>
    <col min="9" max="9" width="3" customWidth="1"/>
    <col min="10" max="10" width="53.59765625" customWidth="1"/>
    <col min="11" max="11" width="3.19921875" customWidth="1"/>
    <col min="12" max="12" width="30.19921875" style="301" customWidth="1"/>
    <col min="13" max="13" width="3.19921875" customWidth="1"/>
    <col min="14" max="14" width="39.69921875" customWidth="1"/>
    <col min="15" max="15" width="3.19921875" customWidth="1"/>
    <col min="16" max="16" width="39.69921875" customWidth="1"/>
    <col min="17" max="17" width="3.19921875" customWidth="1"/>
    <col min="18" max="18" width="39.69921875" customWidth="1"/>
    <col min="19" max="19" width="3.19921875" customWidth="1"/>
    <col min="20" max="20" width="39.69921875" customWidth="1"/>
    <col min="21" max="21" width="3.19921875" customWidth="1"/>
  </cols>
  <sheetData>
    <row r="1" spans="1:21" ht="25.8" x14ac:dyDescent="0.5">
      <c r="A1" s="2" t="s">
        <v>196</v>
      </c>
    </row>
    <row r="3" spans="1:21" s="36" customFormat="1" ht="120" x14ac:dyDescent="0.3">
      <c r="A3" s="37" t="s">
        <v>197</v>
      </c>
      <c r="B3" s="38" t="s">
        <v>198</v>
      </c>
      <c r="C3" s="39"/>
      <c r="D3" s="12" t="s">
        <v>100</v>
      </c>
      <c r="E3" s="39"/>
      <c r="F3" s="40"/>
      <c r="G3" s="39"/>
      <c r="H3" s="40"/>
      <c r="I3" s="39"/>
      <c r="J3" s="8"/>
      <c r="L3" s="8"/>
      <c r="N3" s="42"/>
      <c r="P3" s="42"/>
      <c r="R3" s="42"/>
      <c r="T3" s="42"/>
    </row>
    <row r="4" spans="1:21" s="3" customFormat="1" ht="18.600000000000001" x14ac:dyDescent="0.3">
      <c r="B4" s="255"/>
      <c r="D4" s="4"/>
      <c r="F4" s="4"/>
      <c r="H4" s="4"/>
      <c r="J4" s="5"/>
      <c r="L4" s="312"/>
      <c r="N4" s="5"/>
      <c r="P4" s="5"/>
      <c r="R4" s="5"/>
      <c r="T4" s="5"/>
    </row>
    <row r="5" spans="1:21" s="3" customFormat="1" ht="167.4" x14ac:dyDescent="0.3">
      <c r="B5" s="255" t="s">
        <v>101</v>
      </c>
      <c r="D5" s="99" t="s">
        <v>102</v>
      </c>
      <c r="E5" s="54"/>
      <c r="F5" s="99" t="s">
        <v>103</v>
      </c>
      <c r="G5" s="54"/>
      <c r="H5" s="99" t="s">
        <v>104</v>
      </c>
      <c r="I5" s="62"/>
      <c r="J5" s="55" t="s">
        <v>105</v>
      </c>
      <c r="K5" s="34"/>
      <c r="L5" s="314" t="s">
        <v>106</v>
      </c>
      <c r="M5" s="34"/>
      <c r="N5" s="35" t="s">
        <v>125</v>
      </c>
      <c r="O5" s="34"/>
      <c r="P5" s="35" t="s">
        <v>108</v>
      </c>
      <c r="Q5" s="34"/>
      <c r="R5" s="35" t="s">
        <v>109</v>
      </c>
      <c r="S5" s="34"/>
      <c r="T5" s="35" t="s">
        <v>110</v>
      </c>
      <c r="U5" s="34"/>
    </row>
    <row r="6" spans="1:21" s="3" customFormat="1" ht="18.600000000000001" x14ac:dyDescent="0.3">
      <c r="B6" s="255"/>
      <c r="D6" s="4"/>
      <c r="F6" s="4"/>
      <c r="H6" s="4"/>
      <c r="J6" s="5"/>
      <c r="L6" s="312"/>
      <c r="N6" s="5"/>
      <c r="P6" s="5"/>
      <c r="R6" s="5"/>
      <c r="T6" s="5"/>
    </row>
    <row r="7" spans="1:21" s="6" customFormat="1" ht="115.05" customHeight="1" x14ac:dyDescent="0.3">
      <c r="A7" s="16"/>
      <c r="B7" s="256" t="s">
        <v>600</v>
      </c>
      <c r="C7" s="9"/>
      <c r="D7" s="10" t="s">
        <v>598</v>
      </c>
      <c r="E7" s="9"/>
      <c r="F7" s="106" t="s">
        <v>599</v>
      </c>
      <c r="G7" s="23"/>
      <c r="H7" s="106" t="s">
        <v>608</v>
      </c>
      <c r="I7" s="23"/>
      <c r="J7" s="395" t="s">
        <v>740</v>
      </c>
      <c r="K7" s="24"/>
      <c r="L7" s="8"/>
      <c r="M7" s="24"/>
      <c r="N7" s="42"/>
      <c r="O7" s="24"/>
      <c r="P7" s="42"/>
      <c r="Q7" s="24"/>
      <c r="R7" s="42"/>
      <c r="S7" s="24"/>
      <c r="T7" s="42"/>
      <c r="U7" s="24"/>
    </row>
    <row r="8" spans="1:21" s="330" customFormat="1" ht="115.05" customHeight="1" x14ac:dyDescent="0.3">
      <c r="A8" s="340"/>
      <c r="B8" s="336" t="s">
        <v>606</v>
      </c>
      <c r="C8" s="341"/>
      <c r="D8" s="342" t="s">
        <v>598</v>
      </c>
      <c r="E8" s="341"/>
      <c r="F8" s="106" t="s">
        <v>601</v>
      </c>
      <c r="G8" s="343"/>
      <c r="H8" s="106" t="s">
        <v>608</v>
      </c>
      <c r="I8" s="343"/>
      <c r="J8" s="396"/>
      <c r="K8" s="24"/>
      <c r="L8" s="8"/>
      <c r="M8" s="24"/>
      <c r="N8" s="42"/>
      <c r="O8" s="24"/>
      <c r="P8" s="42"/>
      <c r="Q8" s="24"/>
      <c r="R8" s="42"/>
      <c r="S8" s="24"/>
      <c r="T8" s="42"/>
      <c r="U8" s="24"/>
    </row>
    <row r="9" spans="1:21" s="6" customFormat="1" ht="115.05" customHeight="1" x14ac:dyDescent="0.3">
      <c r="A9" s="17"/>
      <c r="B9" s="18" t="s">
        <v>605</v>
      </c>
      <c r="C9" s="11"/>
      <c r="D9" s="12" t="s">
        <v>598</v>
      </c>
      <c r="E9" s="11"/>
      <c r="F9" s="106" t="s">
        <v>604</v>
      </c>
      <c r="G9" s="25"/>
      <c r="H9" s="106" t="s">
        <v>739</v>
      </c>
      <c r="I9" s="25"/>
      <c r="J9" s="397"/>
      <c r="K9" s="3"/>
      <c r="L9" s="8"/>
      <c r="M9" s="3"/>
      <c r="N9" s="42"/>
      <c r="O9" s="3"/>
      <c r="P9" s="42"/>
      <c r="Q9" s="3"/>
      <c r="R9" s="42"/>
      <c r="S9" s="3"/>
      <c r="T9" s="42"/>
      <c r="U9" s="3"/>
    </row>
    <row r="10" spans="1:21" s="330" customFormat="1" ht="115.05" customHeight="1" x14ac:dyDescent="0.3">
      <c r="A10" s="78"/>
      <c r="B10" s="344" t="s">
        <v>603</v>
      </c>
      <c r="C10" s="79"/>
      <c r="D10" s="81" t="s">
        <v>598</v>
      </c>
      <c r="E10" s="79"/>
      <c r="F10" s="106" t="s">
        <v>602</v>
      </c>
      <c r="G10" s="25"/>
      <c r="H10" s="106" t="s">
        <v>610</v>
      </c>
      <c r="I10" s="25"/>
      <c r="J10" s="397"/>
      <c r="K10" s="3"/>
      <c r="L10" s="8"/>
      <c r="M10" s="3"/>
      <c r="N10" s="42"/>
      <c r="O10" s="3"/>
      <c r="P10" s="42"/>
      <c r="Q10" s="3"/>
      <c r="R10" s="42"/>
      <c r="S10" s="3"/>
      <c r="T10" s="42"/>
      <c r="U10" s="3"/>
    </row>
    <row r="11" spans="1:21" s="6" customFormat="1" ht="115.05" customHeight="1" x14ac:dyDescent="0.3">
      <c r="A11" s="19"/>
      <c r="B11" s="257" t="s">
        <v>199</v>
      </c>
      <c r="C11" s="14"/>
      <c r="D11" s="15" t="s">
        <v>598</v>
      </c>
      <c r="E11" s="14"/>
      <c r="F11" s="106" t="s">
        <v>607</v>
      </c>
      <c r="G11" s="25"/>
      <c r="H11" s="106" t="s">
        <v>609</v>
      </c>
      <c r="I11" s="25"/>
      <c r="J11" s="398"/>
      <c r="K11" s="36"/>
      <c r="L11" s="8"/>
      <c r="M11" s="36"/>
      <c r="N11" s="42"/>
      <c r="O11" s="36"/>
      <c r="P11" s="42"/>
      <c r="Q11" s="36"/>
      <c r="R11" s="42"/>
      <c r="S11" s="36"/>
      <c r="T11" s="42"/>
      <c r="U11" s="36"/>
    </row>
  </sheetData>
  <mergeCells count="1">
    <mergeCell ref="J7:J11"/>
  </mergeCells>
  <pageMargins left="0.7" right="0.7" top="0.75" bottom="0.75" header="0.3" footer="0.3"/>
  <pageSetup paperSize="8" orientation="landscape" horizontalDpi="1200" verticalDpi="1200" r:id="rId1"/>
  <headerFooter>
    <oddHeader>&amp;C&amp;G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BB3B790D4CD34F81FC0BEB718ECEB9" ma:contentTypeVersion="12" ma:contentTypeDescription="Create a new document." ma:contentTypeScope="" ma:versionID="f5dd29a87e61a77ba8786bd7134f6628">
  <xsd:schema xmlns:xsd="http://www.w3.org/2001/XMLSchema" xmlns:xs="http://www.w3.org/2001/XMLSchema" xmlns:p="http://schemas.microsoft.com/office/2006/metadata/properties" xmlns:ns2="d9eb0d81-beec-4074-bc6f-8be11319408c" xmlns:ns3="ec4d7596-7f32-41a8-9a95-4275d9a1ea6b" targetNamespace="http://schemas.microsoft.com/office/2006/metadata/properties" ma:root="true" ma:fieldsID="6ca7b408473883a6152b46500ab68b83" ns2:_="" ns3:_="">
    <xsd:import namespace="d9eb0d81-beec-4074-bc6f-8be11319408c"/>
    <xsd:import namespace="ec4d7596-7f32-41a8-9a95-4275d9a1ea6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b0d81-beec-4074-bc6f-8be1131940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b58f297-623d-4bc9-82bf-53ab639f85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c4d7596-7f32-41a8-9a95-4275d9a1ea6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5f0baf1-86eb-465a-a248-232f9a8b4d34}" ma:internalName="TaxCatchAll" ma:showField="CatchAllData" ma:web="ec4d7596-7f32-41a8-9a95-4275d9a1ea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c4d7596-7f32-41a8-9a95-4275d9a1ea6b" xsi:nil="true"/>
    <lcf76f155ced4ddcb4097134ff3c332f xmlns="d9eb0d81-beec-4074-bc6f-8be11319408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CB01722-9741-4F7D-954C-BD4B9C0DDA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eb0d81-beec-4074-bc6f-8be11319408c"/>
    <ds:schemaRef ds:uri="ec4d7596-7f32-41a8-9a95-4275d9a1ea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0BC6C0-7B6D-4886-820A-3A51F212CFFB}">
  <ds:schemaRefs>
    <ds:schemaRef ds:uri="http://schemas.microsoft.com/sharepoint/v3/contenttype/forms"/>
  </ds:schemaRefs>
</ds:datastoreItem>
</file>

<file path=customXml/itemProps3.xml><?xml version="1.0" encoding="utf-8"?>
<ds:datastoreItem xmlns:ds="http://schemas.openxmlformats.org/officeDocument/2006/customXml" ds:itemID="{8519F17E-4F5A-450D-B771-D83C95A89723}">
  <ds:schemaRefs>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ec4d7596-7f32-41a8-9a95-4275d9a1ea6b"/>
    <ds:schemaRef ds:uri="http://purl.org/dc/elements/1.1/"/>
    <ds:schemaRef ds:uri="http://purl.org/dc/terms/"/>
    <ds:schemaRef ds:uri="d9eb0d81-beec-4074-bc6f-8be11319408c"/>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30</vt:i4>
      </vt:variant>
    </vt:vector>
  </HeadingPairs>
  <TitlesOfParts>
    <vt:vector size="30" baseType="lpstr">
      <vt:lpstr>Введение</vt:lpstr>
      <vt:lpstr>Описание</vt:lpstr>
      <vt:lpstr>№ 2.1</vt:lpstr>
      <vt:lpstr>№ 2.2</vt:lpstr>
      <vt:lpstr>№ 2.3</vt:lpstr>
      <vt:lpstr>№ 2.4</vt:lpstr>
      <vt:lpstr>№ 2.5</vt:lpstr>
      <vt:lpstr>№ 2.6</vt:lpstr>
      <vt:lpstr>№ 3.1</vt:lpstr>
      <vt:lpstr>№ 3.2</vt:lpstr>
      <vt:lpstr>№ 3.3</vt:lpstr>
      <vt:lpstr>№ 4.1</vt:lpstr>
      <vt:lpstr>№ 4.1 — Отчитывающиеся субъекты</vt:lpstr>
      <vt:lpstr>№ 4.1 — Правительство</vt:lpstr>
      <vt:lpstr>№ 4.1 — Компания</vt:lpstr>
      <vt:lpstr>№ 4.2</vt:lpstr>
      <vt:lpstr>№ 4.3</vt:lpstr>
      <vt:lpstr>№ 4.4</vt:lpstr>
      <vt:lpstr>№ 4.5</vt:lpstr>
      <vt:lpstr>№ 4.6</vt:lpstr>
      <vt:lpstr>№ 4.7</vt:lpstr>
      <vt:lpstr>№ 4.8</vt:lpstr>
      <vt:lpstr>№ 4.9</vt:lpstr>
      <vt:lpstr>№ 5.1</vt:lpstr>
      <vt:lpstr>№ 5.2</vt:lpstr>
      <vt:lpstr>№ 5.3</vt:lpstr>
      <vt:lpstr>№ 6.1</vt:lpstr>
      <vt:lpstr>№ 6.2</vt:lpstr>
      <vt:lpstr>№ 6.3</vt:lpstr>
      <vt:lpstr>№ 6.4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ASUS ZenBook</cp:lastModifiedBy>
  <cp:revision/>
  <dcterms:created xsi:type="dcterms:W3CDTF">2020-07-14T03:16:31Z</dcterms:created>
  <dcterms:modified xsi:type="dcterms:W3CDTF">2024-03-25T11:38:38Z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0x010100F6BB3B790D4CD34F81FC0BEB718ECEB9</vt:lpwstr>
  </property>
  <property fmtid="{D5CDD505-2E9C-101B-9397-08002B2CF9AE}" pid="3" name="MediaServiceImageTags">
    <vt:lpwstr/>
  </property>
</Properties>
</file>