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X:\2022\Отчет в кадры\Алия - гос.услуги\Гос.услуги за 12 мес 2023г\"/>
    </mc:Choice>
  </mc:AlternateContent>
  <xr:revisionPtr revIDLastSave="0" documentId="13_ncr:1_{1491F959-08FF-4DF9-B0EA-7C5F76C82695}" xr6:coauthVersionLast="45" xr6:coauthVersionMax="45" xr10:uidLastSave="{00000000-0000-0000-0000-000000000000}"/>
  <bookViews>
    <workbookView xWindow="1680" yWindow="1545" windowWidth="27120" windowHeight="13935" firstSheet="6" activeTab="10" xr2:uid="{00000000-000D-0000-FFFF-FFFF00000000}"/>
  </bookViews>
  <sheets>
    <sheet name="свод" sheetId="1" r:id="rId1"/>
    <sheet name="Образ." sheetId="4" r:id="rId2"/>
    <sheet name="ГАСК" sheetId="5" r:id="rId3"/>
    <sheet name="Здрав" sheetId="3" r:id="rId4"/>
    <sheet name="Физкультура" sheetId="7" r:id="rId5"/>
    <sheet name="УКЗСП" sheetId="8" r:id="rId6"/>
    <sheet name="УСХ" sheetId="9" r:id="rId7"/>
    <sheet name="УПРиПП" sheetId="10" r:id="rId8"/>
    <sheet name="УПИИР" sheetId="11" r:id="rId9"/>
    <sheet name="УПиАД" sheetId="13" r:id="rId10"/>
    <sheet name="Культуры" sheetId="6" r:id="rId11"/>
    <sheet name="УВ" sheetId="14" r:id="rId12"/>
    <sheet name="УЗО" sheetId="15" r:id="rId13"/>
    <sheet name="УДР" sheetId="16" r:id="rId14"/>
    <sheet name="УАиГ" sheetId="17" r:id="rId15"/>
    <sheet name="УТ" sheetId="18" r:id="rId16"/>
    <sheet name="УЭЖКХ" sheetId="12" r:id="rId17"/>
  </sheets>
  <definedNames>
    <definedName name="_xlnm.Print_Area" localSheetId="3">Здрав!$A$1:$AC$23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1" i="15" l="1"/>
  <c r="AC22" i="15"/>
  <c r="AC23" i="15"/>
  <c r="AC24" i="15"/>
  <c r="AB21" i="15"/>
  <c r="AB22" i="15"/>
  <c r="AB23" i="15"/>
  <c r="AB24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D25" i="15"/>
  <c r="AC13" i="15"/>
  <c r="AC14" i="15"/>
  <c r="AC15" i="15"/>
  <c r="AB13" i="15"/>
  <c r="AB14" i="15"/>
  <c r="AB15" i="15"/>
  <c r="AC5" i="15"/>
  <c r="AB5" i="15"/>
  <c r="AB4" i="15" l="1"/>
  <c r="AB5" i="16"/>
  <c r="AB4" i="16"/>
  <c r="AB5" i="17"/>
  <c r="AB4" i="17"/>
  <c r="AB5" i="18"/>
  <c r="AB4" i="18"/>
  <c r="Z6" i="12"/>
  <c r="AA6" i="12"/>
  <c r="Z6" i="18"/>
  <c r="AA6" i="18"/>
  <c r="AC5" i="18"/>
  <c r="AC4" i="18"/>
  <c r="AC5" i="17"/>
  <c r="AC4" i="17"/>
  <c r="Z6" i="17"/>
  <c r="AA6" i="17"/>
  <c r="AC5" i="16"/>
  <c r="AC4" i="16"/>
  <c r="Z6" i="16"/>
  <c r="AA6" i="16"/>
  <c r="AB6" i="15"/>
  <c r="AC6" i="15"/>
  <c r="AB7" i="15"/>
  <c r="AC7" i="15"/>
  <c r="AB8" i="15"/>
  <c r="AC8" i="15"/>
  <c r="AB9" i="15"/>
  <c r="AC9" i="15"/>
  <c r="AB10" i="15"/>
  <c r="AC10" i="15"/>
  <c r="AB11" i="15"/>
  <c r="AC11" i="15"/>
  <c r="AB12" i="15"/>
  <c r="AC12" i="15"/>
  <c r="AB16" i="15"/>
  <c r="AC16" i="15"/>
  <c r="AB17" i="15"/>
  <c r="AC17" i="15"/>
  <c r="AB18" i="15"/>
  <c r="AC18" i="15"/>
  <c r="AB19" i="15"/>
  <c r="AC19" i="15"/>
  <c r="AB20" i="15"/>
  <c r="AC20" i="15"/>
  <c r="AC4" i="15"/>
  <c r="AB5" i="14"/>
  <c r="AC5" i="14"/>
  <c r="AB6" i="14"/>
  <c r="AC6" i="14"/>
  <c r="AC4" i="14"/>
  <c r="AB4" i="14"/>
  <c r="Z7" i="14"/>
  <c r="AA7" i="14"/>
  <c r="Z8" i="6"/>
  <c r="AA8" i="6"/>
  <c r="AB5" i="6"/>
  <c r="AC5" i="6"/>
  <c r="AB6" i="6"/>
  <c r="AC6" i="6"/>
  <c r="AB7" i="6"/>
  <c r="AC7" i="6"/>
  <c r="AC4" i="6"/>
  <c r="AB4" i="6"/>
  <c r="Z9" i="13"/>
  <c r="AA9" i="13"/>
  <c r="AB5" i="13"/>
  <c r="AC5" i="13"/>
  <c r="AB6" i="13"/>
  <c r="AC6" i="13"/>
  <c r="AB7" i="13"/>
  <c r="AC7" i="13"/>
  <c r="AB8" i="13"/>
  <c r="AC8" i="13"/>
  <c r="AC4" i="13"/>
  <c r="AB4" i="13"/>
  <c r="Z9" i="11"/>
  <c r="AA9" i="11"/>
  <c r="AB5" i="11"/>
  <c r="AC5" i="11"/>
  <c r="AB6" i="11"/>
  <c r="AC6" i="11"/>
  <c r="AB7" i="11"/>
  <c r="AC7" i="11"/>
  <c r="AB8" i="11"/>
  <c r="AC8" i="11"/>
  <c r="AC4" i="11"/>
  <c r="AB4" i="11"/>
  <c r="Z11" i="10"/>
  <c r="AA11" i="10"/>
  <c r="AB5" i="10"/>
  <c r="AC5" i="10"/>
  <c r="AB6" i="10"/>
  <c r="AC6" i="10"/>
  <c r="AB7" i="10"/>
  <c r="AC7" i="10"/>
  <c r="AB8" i="10"/>
  <c r="AC8" i="10"/>
  <c r="AB9" i="10"/>
  <c r="AC9" i="10"/>
  <c r="AB10" i="10"/>
  <c r="AC10" i="10"/>
  <c r="AC4" i="10"/>
  <c r="AB4" i="10"/>
  <c r="Z18" i="9"/>
  <c r="AA18" i="9"/>
  <c r="AB5" i="9"/>
  <c r="AC5" i="9"/>
  <c r="AB6" i="9"/>
  <c r="AC6" i="9"/>
  <c r="AB7" i="9"/>
  <c r="AC7" i="9"/>
  <c r="AB8" i="9"/>
  <c r="AC8" i="9"/>
  <c r="AB9" i="9"/>
  <c r="AC9" i="9"/>
  <c r="AB10" i="9"/>
  <c r="AC10" i="9"/>
  <c r="AB11" i="9"/>
  <c r="AC11" i="9"/>
  <c r="AB12" i="9"/>
  <c r="AC12" i="9"/>
  <c r="AB13" i="9"/>
  <c r="AC13" i="9"/>
  <c r="AB14" i="9"/>
  <c r="AC14" i="9"/>
  <c r="AB15" i="9"/>
  <c r="AC15" i="9"/>
  <c r="AB16" i="9"/>
  <c r="AC16" i="9"/>
  <c r="AB17" i="9"/>
  <c r="AC17" i="9"/>
  <c r="AC4" i="9"/>
  <c r="AB4" i="9"/>
  <c r="AB5" i="8"/>
  <c r="AC5" i="8"/>
  <c r="AB6" i="8"/>
  <c r="AC6" i="8"/>
  <c r="AB7" i="8"/>
  <c r="AC7" i="8"/>
  <c r="AB8" i="8"/>
  <c r="AC8" i="8"/>
  <c r="AB9" i="8"/>
  <c r="AC9" i="8"/>
  <c r="AB10" i="8"/>
  <c r="AC10" i="8"/>
  <c r="AB11" i="8"/>
  <c r="AC11" i="8"/>
  <c r="AB12" i="8"/>
  <c r="AC12" i="8"/>
  <c r="AB13" i="8"/>
  <c r="AC13" i="8"/>
  <c r="AB14" i="8"/>
  <c r="AC14" i="8"/>
  <c r="AB15" i="8"/>
  <c r="AC15" i="8"/>
  <c r="AB16" i="8"/>
  <c r="AC16" i="8"/>
  <c r="AB17" i="8"/>
  <c r="AC17" i="8"/>
  <c r="AB18" i="8"/>
  <c r="AC18" i="8"/>
  <c r="AB19" i="8"/>
  <c r="AC19" i="8"/>
  <c r="AB20" i="8"/>
  <c r="AC20" i="8"/>
  <c r="AB21" i="8"/>
  <c r="AC21" i="8"/>
  <c r="AC4" i="8"/>
  <c r="AB4" i="8"/>
  <c r="Z22" i="8"/>
  <c r="AA22" i="8"/>
  <c r="AB5" i="7"/>
  <c r="AC5" i="7"/>
  <c r="AB6" i="7"/>
  <c r="AC6" i="7"/>
  <c r="AB7" i="7"/>
  <c r="AC7" i="7"/>
  <c r="AB8" i="7"/>
  <c r="AC8" i="7"/>
  <c r="AB9" i="7"/>
  <c r="AC9" i="7"/>
  <c r="AB10" i="7"/>
  <c r="AC10" i="7"/>
  <c r="AB11" i="7"/>
  <c r="AC11" i="7"/>
  <c r="AB12" i="7"/>
  <c r="AC12" i="7"/>
  <c r="AB13" i="7"/>
  <c r="AC13" i="7"/>
  <c r="AB14" i="7"/>
  <c r="AC14" i="7"/>
  <c r="AB15" i="7"/>
  <c r="AC15" i="7"/>
  <c r="AB16" i="7"/>
  <c r="AC16" i="7"/>
  <c r="AB17" i="7"/>
  <c r="AC17" i="7"/>
  <c r="AB18" i="7"/>
  <c r="AC18" i="7"/>
  <c r="AB19" i="7"/>
  <c r="AC19" i="7"/>
  <c r="AB20" i="7"/>
  <c r="AC20" i="7"/>
  <c r="AB21" i="7"/>
  <c r="AC21" i="7"/>
  <c r="AC4" i="7"/>
  <c r="AB4" i="7"/>
  <c r="Z22" i="7"/>
  <c r="AA22" i="7"/>
  <c r="AB5" i="3"/>
  <c r="AC5" i="3"/>
  <c r="AB6" i="3"/>
  <c r="AC6" i="3"/>
  <c r="AB7" i="3"/>
  <c r="AC7" i="3"/>
  <c r="AB8" i="3"/>
  <c r="AC8" i="3"/>
  <c r="AB9" i="3"/>
  <c r="AC9" i="3"/>
  <c r="AB10" i="3"/>
  <c r="AC10" i="3"/>
  <c r="AB11" i="3"/>
  <c r="AC11" i="3"/>
  <c r="AB12" i="3"/>
  <c r="AC12" i="3"/>
  <c r="AB13" i="3"/>
  <c r="AC13" i="3"/>
  <c r="AB14" i="3"/>
  <c r="AC14" i="3"/>
  <c r="AB15" i="3"/>
  <c r="AC15" i="3"/>
  <c r="AB16" i="3"/>
  <c r="AC16" i="3"/>
  <c r="AB17" i="3"/>
  <c r="AC17" i="3"/>
  <c r="AB18" i="3"/>
  <c r="AC18" i="3"/>
  <c r="AB19" i="3"/>
  <c r="AC19" i="3"/>
  <c r="AB20" i="3"/>
  <c r="AC20" i="3"/>
  <c r="AB21" i="3"/>
  <c r="AC21" i="3"/>
  <c r="AB22" i="3"/>
  <c r="AC22" i="3"/>
  <c r="AC4" i="3"/>
  <c r="AB4" i="3"/>
  <c r="Z23" i="3"/>
  <c r="AA23" i="3"/>
  <c r="AB28" i="5"/>
  <c r="AC28" i="5"/>
  <c r="AB29" i="5"/>
  <c r="AC29" i="5"/>
  <c r="AB30" i="5"/>
  <c r="AC30" i="5"/>
  <c r="AB31" i="5"/>
  <c r="AC31" i="5"/>
  <c r="AB32" i="5"/>
  <c r="AC32" i="5"/>
  <c r="AC27" i="5"/>
  <c r="AB27" i="5"/>
  <c r="AC26" i="5"/>
  <c r="AB26" i="5"/>
  <c r="AC25" i="5"/>
  <c r="AB25" i="5"/>
  <c r="AC19" i="5"/>
  <c r="AB19" i="5"/>
  <c r="AC18" i="5"/>
  <c r="AB18" i="5"/>
  <c r="AC17" i="5"/>
  <c r="AB17" i="5"/>
  <c r="AC15" i="5"/>
  <c r="AB15" i="5"/>
  <c r="AC14" i="5"/>
  <c r="AB14" i="5"/>
  <c r="AC13" i="5"/>
  <c r="AB13" i="5"/>
  <c r="AC4" i="5"/>
  <c r="AB4" i="5"/>
  <c r="Z33" i="5"/>
  <c r="AA33" i="5"/>
  <c r="Z40" i="4"/>
  <c r="AA40" i="4"/>
  <c r="Y19" i="1"/>
  <c r="Z19" i="1"/>
  <c r="AA19" i="1"/>
  <c r="AB5" i="4"/>
  <c r="AC5" i="4"/>
  <c r="AB6" i="4"/>
  <c r="AC6" i="4"/>
  <c r="AB7" i="4"/>
  <c r="AC7" i="4"/>
  <c r="AB8" i="4"/>
  <c r="AC8" i="4"/>
  <c r="AB9" i="4"/>
  <c r="AC9" i="4"/>
  <c r="AB10" i="4"/>
  <c r="AC10" i="4"/>
  <c r="AB11" i="4"/>
  <c r="AC11" i="4"/>
  <c r="AB12" i="4"/>
  <c r="AC12" i="4"/>
  <c r="AB13" i="4"/>
  <c r="AC13" i="4"/>
  <c r="AB14" i="4"/>
  <c r="AC14" i="4"/>
  <c r="AB15" i="4"/>
  <c r="AC15" i="4"/>
  <c r="AB16" i="4"/>
  <c r="AC16" i="4"/>
  <c r="AB17" i="4"/>
  <c r="AC17" i="4"/>
  <c r="AB18" i="4"/>
  <c r="AC18" i="4"/>
  <c r="AB19" i="4"/>
  <c r="AC19" i="4"/>
  <c r="AB20" i="4"/>
  <c r="AC20" i="4"/>
  <c r="AB21" i="4"/>
  <c r="AC21" i="4"/>
  <c r="AB22" i="4"/>
  <c r="AC22" i="4"/>
  <c r="AB23" i="4"/>
  <c r="AC23" i="4"/>
  <c r="AB24" i="4"/>
  <c r="AC24" i="4"/>
  <c r="AB25" i="4"/>
  <c r="AC25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B33" i="4"/>
  <c r="AC33" i="4"/>
  <c r="AB34" i="4"/>
  <c r="AC34" i="4"/>
  <c r="AB35" i="4"/>
  <c r="AC35" i="4"/>
  <c r="AB36" i="4"/>
  <c r="AC36" i="4"/>
  <c r="AB37" i="4"/>
  <c r="AC37" i="4"/>
  <c r="AB38" i="4"/>
  <c r="AC38" i="4"/>
  <c r="AB39" i="4"/>
  <c r="AC39" i="4"/>
  <c r="AC4" i="4"/>
  <c r="AB4" i="4"/>
  <c r="AB4" i="1"/>
  <c r="AC4" i="1"/>
  <c r="AB5" i="1"/>
  <c r="AC5" i="1"/>
  <c r="AB6" i="1"/>
  <c r="AC6" i="1"/>
  <c r="AB7" i="1"/>
  <c r="AC7" i="1"/>
  <c r="AB8" i="1"/>
  <c r="AC8" i="1"/>
  <c r="AB9" i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C3" i="1"/>
  <c r="AB3" i="1"/>
  <c r="AC25" i="15" l="1"/>
  <c r="AB25" i="15"/>
  <c r="AC19" i="1"/>
  <c r="AB19" i="1"/>
  <c r="X6" i="12" l="1"/>
  <c r="Y6" i="12"/>
  <c r="X6" i="18"/>
  <c r="Y6" i="18"/>
  <c r="X6" i="17"/>
  <c r="Y6" i="17"/>
  <c r="X6" i="16"/>
  <c r="Y6" i="16"/>
  <c r="X7" i="14"/>
  <c r="Y7" i="14"/>
  <c r="X8" i="6"/>
  <c r="Y8" i="6"/>
  <c r="X9" i="13"/>
  <c r="Y9" i="13"/>
  <c r="X9" i="11"/>
  <c r="Y9" i="11"/>
  <c r="X11" i="10"/>
  <c r="Y11" i="10"/>
  <c r="X18" i="9"/>
  <c r="Y18" i="9"/>
  <c r="X22" i="8"/>
  <c r="Y22" i="8"/>
  <c r="X22" i="7"/>
  <c r="Y22" i="7"/>
  <c r="X23" i="3"/>
  <c r="Y23" i="3"/>
  <c r="X33" i="5"/>
  <c r="Y33" i="5"/>
  <c r="X40" i="4"/>
  <c r="Y40" i="4"/>
  <c r="X19" i="1"/>
  <c r="V6" i="12" l="1"/>
  <c r="W6" i="12"/>
  <c r="V6" i="18"/>
  <c r="W6" i="18"/>
  <c r="V6" i="17"/>
  <c r="W6" i="17"/>
  <c r="V6" i="16"/>
  <c r="W6" i="16"/>
  <c r="V7" i="14"/>
  <c r="W7" i="14"/>
  <c r="V8" i="6"/>
  <c r="W8" i="6"/>
  <c r="V9" i="13"/>
  <c r="W9" i="13"/>
  <c r="V9" i="11"/>
  <c r="W9" i="11"/>
  <c r="V11" i="10"/>
  <c r="W11" i="10"/>
  <c r="V18" i="9"/>
  <c r="W18" i="9"/>
  <c r="V22" i="8"/>
  <c r="W22" i="8"/>
  <c r="V22" i="7"/>
  <c r="W22" i="7"/>
  <c r="V23" i="3"/>
  <c r="W23" i="3"/>
  <c r="V33" i="5"/>
  <c r="W33" i="5"/>
  <c r="V40" i="4"/>
  <c r="W40" i="4"/>
  <c r="V19" i="1"/>
  <c r="W19" i="1"/>
  <c r="AB33" i="5" l="1"/>
  <c r="T6" i="12" l="1"/>
  <c r="U6" i="12"/>
  <c r="T6" i="18"/>
  <c r="U6" i="18"/>
  <c r="T6" i="17"/>
  <c r="U6" i="17"/>
  <c r="T7" i="14"/>
  <c r="U7" i="14"/>
  <c r="T8" i="6"/>
  <c r="U8" i="6"/>
  <c r="T9" i="13"/>
  <c r="U9" i="13"/>
  <c r="T9" i="11"/>
  <c r="U9" i="11"/>
  <c r="T11" i="10"/>
  <c r="U11" i="10"/>
  <c r="T18" i="9"/>
  <c r="U18" i="9"/>
  <c r="T22" i="8"/>
  <c r="U22" i="8"/>
  <c r="T22" i="7"/>
  <c r="U22" i="7"/>
  <c r="T23" i="3"/>
  <c r="U23" i="3"/>
  <c r="T33" i="5"/>
  <c r="U33" i="5"/>
  <c r="S40" i="4"/>
  <c r="T40" i="4"/>
  <c r="U40" i="4"/>
  <c r="T19" i="1"/>
  <c r="U19" i="1"/>
  <c r="T6" i="16" l="1"/>
  <c r="U6" i="16"/>
  <c r="E40" i="4" l="1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AB40" i="4"/>
  <c r="E18" i="9" l="1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AB18" i="9"/>
  <c r="AC18" i="9"/>
  <c r="D18" i="9"/>
  <c r="AC6" i="12" l="1"/>
  <c r="AB6" i="12"/>
  <c r="AB6" i="18"/>
  <c r="AC6" i="18"/>
  <c r="AC6" i="17"/>
  <c r="AB6" i="16"/>
  <c r="AC6" i="16"/>
  <c r="AC7" i="14"/>
  <c r="AB8" i="6"/>
  <c r="AC9" i="11"/>
  <c r="D11" i="10"/>
  <c r="AB22" i="7"/>
  <c r="AB6" i="17" l="1"/>
  <c r="AB7" i="14"/>
  <c r="AC8" i="6"/>
  <c r="AB9" i="13"/>
  <c r="AC9" i="13"/>
  <c r="AB9" i="11"/>
  <c r="AB11" i="10"/>
  <c r="AC11" i="10"/>
  <c r="AB22" i="8"/>
  <c r="AC22" i="7"/>
  <c r="AC22" i="8"/>
  <c r="AB23" i="3"/>
  <c r="AC23" i="3"/>
  <c r="D19" i="1" l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C19" i="1"/>
  <c r="E6" i="12" l="1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D6" i="12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D6" i="18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D6" i="17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D6" i="16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D8" i="6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D9" i="13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9" i="11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D22" i="8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D22" i="7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D23" i="3"/>
  <c r="E33" i="5"/>
  <c r="F33" i="5"/>
  <c r="G33" i="5"/>
  <c r="H33" i="5"/>
  <c r="I33" i="5"/>
  <c r="J33" i="5"/>
  <c r="K33" i="5"/>
  <c r="L33" i="5"/>
  <c r="N33" i="5"/>
  <c r="P33" i="5"/>
  <c r="R33" i="5"/>
  <c r="S33" i="5"/>
  <c r="D33" i="5"/>
  <c r="D40" i="4"/>
  <c r="AC40" i="4"/>
</calcChain>
</file>

<file path=xl/sharedStrings.xml><?xml version="1.0" encoding="utf-8"?>
<sst xmlns="http://schemas.openxmlformats.org/spreadsheetml/2006/main" count="971" uniqueCount="239">
  <si>
    <t>№</t>
  </si>
  <si>
    <t>Наименование Управления</t>
  </si>
  <si>
    <t>Всего</t>
  </si>
  <si>
    <t>Управление здравоохранения</t>
  </si>
  <si>
    <t>Управление ветеринарии</t>
  </si>
  <si>
    <t>Управление образования</t>
  </si>
  <si>
    <t>Управление культуры, архивов и документации</t>
  </si>
  <si>
    <t>Управление физической культуры и спорта</t>
  </si>
  <si>
    <t>Управление сельского хозяйства</t>
  </si>
  <si>
    <t>Управление координации занятости и социальных программ</t>
  </si>
  <si>
    <t>Управление природных ресурсов и регулирования природопользования</t>
  </si>
  <si>
    <t>Управление ГАСК</t>
  </si>
  <si>
    <t>Управление предпринимательства, индустриально-инновационного развития</t>
  </si>
  <si>
    <t>Управление земельных отношений</t>
  </si>
  <si>
    <t>Управление по делам религии</t>
  </si>
  <si>
    <t>Управление архитектуры и градостроительства</t>
  </si>
  <si>
    <t>Управление туризма</t>
  </si>
  <si>
    <t>виды услуг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</si>
  <si>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</si>
  <si>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</si>
  <si>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</si>
  <si>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</si>
  <si>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</si>
  <si>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</si>
  <si>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</si>
  <si>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</si>
  <si>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оказ. госуслуги</t>
  </si>
  <si>
    <t>Управление пассажирского транспорта и автомобильных дорог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</si>
  <si>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</si>
  <si>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</si>
  <si>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</si>
  <si>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</si>
  <si>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</si>
  <si>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</si>
  <si>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</si>
  <si>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</si>
  <si>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Вызов скорой медицинской помощи</t>
  </si>
  <si>
    <t>Выдача направления пациентам на госпитализацию в стационар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</si>
  <si>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</si>
  <si>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Выдача документов о прохождении повышения квалификации и сертификационных курсов кадров отрасли здравоохранения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</si>
  <si>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</si>
  <si>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</si>
  <si>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</si>
  <si>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</si>
  <si>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</si>
  <si>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</si>
  <si>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</si>
  <si>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Выдача справок по опеке и попечительству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</si>
  <si>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</si>
  <si>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Выдача справок для распоряжения имуществом несовершеннолетних</t>
  </si>
  <si>
    <t>Обследование и оказание психолого-медико-педагогической консультативной помощи детям с ограниченными возможностями</t>
  </si>
  <si>
    <t>Реабилитация и социальная адаптация детей и подростков с проблемами в развитии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</si>
  <si>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</si>
  <si>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Выдача решения органа опеки и попечительства об учете мнения ребенка, достигшего десятилетнего возраста</t>
  </si>
  <si>
    <t>Постановка на очередь детей дошкольного возраста (до 6 лет) для направления в дошкольные организации</t>
  </si>
  <si>
    <t>Прием документов и зачисление детей в дошкольные организации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</si>
  <si>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</si>
  <si>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</si>
  <si>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(специальные группы/классы) образования детей с ограниченными возможностями для обучения по специальным общеобразовательным учебным программам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</si>
  <si>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</si>
  <si>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</si>
  <si>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</si>
  <si>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</si>
  <si>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Выдача разрешения на обучение в форме экстерната в организациях основного среднего, общего среднего образования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</si>
  <si>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</si>
  <si>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Прием документов на конкурс по размещению государственного образовательного заказа на подготовку кадров с техническим и профессиональным, послесредним образованием</t>
  </si>
  <si>
    <t>Прием документов для перевода детей между организациями начального, основного среднего, общего среднего образования</t>
  </si>
  <si>
    <t>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</si>
  <si>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</t>
  </si>
  <si>
    <t>Постановка на учет лиц, желающих усыновить детей</t>
  </si>
  <si>
    <t>Назначение единовременной денежной выплаты в связи с усыновлением ребенка-сироты и (или) ребенка, оставшегося без попечения родителей</t>
  </si>
  <si>
    <t>Передача ребенка (детей) на воспитание в приемную семью и назначение выплаты денежных средств на их содержание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</si>
  <si>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</si>
  <si>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</si>
  <si>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об основном среднем, общем среднем образовании</t>
  </si>
  <si>
    <t>Выдача дубликатов документов о техническом и профессиональном, послесреднем образовании</t>
  </si>
  <si>
    <t>Прием документов в организации технического и профессионального, послесреднего образования</t>
  </si>
  <si>
    <t>Прием документов для участия в конкурсе на назначение первых руководителей государственных организаций образования</t>
  </si>
  <si>
    <t>Перевод и восстановление обучающихся по типам организаций образования</t>
  </si>
  <si>
    <t>Прием документов для прохождения аттестации педагогов</t>
  </si>
  <si>
    <t>Выдача справки лицам, не завершившим техническое-профессиональное, послесреднее образование</t>
  </si>
  <si>
    <t> 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</si>
  <si>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и зачисление детей с ограниченными возможностями для обучения по специальным общеобразовательным учебным программам в специальные группы/классы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</si>
  <si>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</si>
  <si>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</si>
  <si>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Градостроительное проектирование (с правом проектирования для градостроительной реабилитации районов исторической застройки, за исключением научно-реставрационных работ на памятниках истории и культуры) и планирование</t>
  </si>
  <si>
    <t>Строительное проектирование (с правом проектирования для капитального ремонта и (или) реконструкции зданий и сооружений, а также усиления конструкций для каждого из указанных ниже работ) и конструирование</t>
  </si>
  <si>
    <t>Проектирование инженерных систем и сетей</t>
  </si>
  <si>
    <t>Технологическое проектирование (разработка технологической части проектов строительства) зданий и сооружений жилищно-гражданского назначения</t>
  </si>
  <si>
    <t>Технологическое проектирование (разработка технологической части проектов строительства) объектов производственного назначения</t>
  </si>
  <si>
    <t>Технологическое проектирование (разработка технологической части проектов строительства) объектов инфраструктуры транспорта, связи и коммуникаций</t>
  </si>
  <si>
    <t>Технологическое проектирование (разработка технологической части проектов транспортного строительства)</t>
  </si>
  <si>
    <t>Технологическое проектирование (разработка технологической части проектов) строительства объектов сельского хозяйства, за исключением предприятий перерабатывающей промышленности</t>
  </si>
  <si>
    <t>Выдача и переоформление лицензии при реорганизации юридического лица-лицензиата в форме выделения и разделения и при переоформлении лицензии с присвоением категории</t>
  </si>
  <si>
    <t>Переоформление лицензии при перерегистрации индивидуального предпринимателя-лицензиата, изменении его наименования или юридического адреса, переоформления лицензии при изменении наименования и (или) места нахождения юридического лица-лицензиата, переоформлении лицензии при изменения фамилии, имени, отчества (при его наличии) физического лица-лицензиата</t>
  </si>
  <si>
    <t>Инженерно-геодезические работы</t>
  </si>
  <si>
    <t>Переоформление лицензии при реорганизации юридического лица-лицензиата в форме выделения и разделения и при переоформлении лицензии с присвоением категории</t>
  </si>
  <si>
    <t>Специальные работы в грунтах</t>
  </si>
  <si>
    <t>Возведение несущих и (или) ограждающих конструкций зданий и сооружений (в том числе мостов, транспортных эстакад, тоннелей и путепроводов, иных искусственных строений), включающее капитальный ремонт и реконструкцию объектов</t>
  </si>
  <si>
    <t>Специальные строительные и монтажные работы по прокладке линейных сооружений, включающие капитальный ремонт и реконструкцию</t>
  </si>
  <si>
    <t>Устройство инженерных сетей и систем, включающее капитальный ремонт и реконструкцию</t>
  </si>
  <si>
    <t>Строительство автомобильных и железных дорог, включающее капитальный ремонт и реконструкцию</t>
  </si>
  <si>
    <t>Монтаж технологического оборудования, пусконаладочные работы</t>
  </si>
  <si>
    <t>Переоформление лицензии при перерегистрации индивидуального предпринимателя-лицензиата, изменении его наименования или юридического адреса, переоформления лицензии при изменении наименования и (или) места нахождения юридического лица-лицензиата, переоформлении лицензии при изменения фамилии, имени, отчества (при его наличии) физического лица-лицензиата </t>
  </si>
  <si>
    <t>Переоформление аттестатат при изменении фамилии, имени, отчества (при его наличии) физического лица, при переводе бумажного аттестата на электронный аттестат без указания срока действия </t>
  </si>
  <si>
    <t>Экспертиза градостроительной, предпроектной и проектно-сметной документаци</t>
  </si>
  <si>
    <t>Технический надзор</t>
  </si>
  <si>
    <t>Авторский надзор</t>
  </si>
  <si>
    <t>Техническое обследование надежности и устойчивости зданий и сооружений</t>
  </si>
  <si>
    <t>Аккредитация организаций по управлению проектами в области архитектуры, градостроительства и строительства</t>
  </si>
  <si>
    <t>Наименование государственной услуги</t>
  </si>
  <si>
    <t xml:space="preserve"> Наименование подвида государственной услуги </t>
  </si>
  <si>
    <t>Выдача лицензии на проектную деятельность</t>
  </si>
  <si>
    <t>Выдача лицензии на изыскательскую деятельность</t>
  </si>
  <si>
    <t>Выдача лицензии на строительно-монтажные работы</t>
  </si>
  <si>
    <t>Аттестация экспертов, осуществляющих экспертные работы и инжиниринговые услуги в сфере архитектурной, градостроительной и строительной деятельности</t>
  </si>
  <si>
    <t>Архитектурное проектирование для зданий и сооружений (с правом проектирования для архитектурно-реставрационных работ, за исключением научно-реставрационных работ на памятниках истории и культуры), в том числе генеральных планов объектов, инженерной подготовки территории, благоустройства и организации рельефа</t>
  </si>
  <si>
    <t>Инженерно-геологические и инженерно-гидрогеологические работы</t>
  </si>
  <si>
    <t>Выдача архивных справок, копий архивных документов или архивных выписок</t>
  </si>
  <si>
    <t>Выдача свидетельства на право временного вывоза культурных ценностей</t>
  </si>
  <si>
    <t>Прием заявок на присвоение звания "Народный" или "Образцовый" коллективам художественной самодеятельности</t>
  </si>
  <si>
    <t>Выдача разрешения на установление мемориальных досок</t>
  </si>
  <si>
    <t>Прием документов в республиканские, областные, городов республиканского значения, столицы специализированные школы-интернаты-колледжи олимпийского резерва и областные, городов республиканского значения, столицы школы-интернаты для одаренных в спорте детей</t>
  </si>
  <si>
    <t>Прием документов на поступление в 5, 6, 7, 8, 9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</si>
  <si>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в 10 и 11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</si>
  <si>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на первый курс колледжа в специализированных школ-интернатов-колледжей олимпийского резерва</t>
  </si>
  <si>
    <t>Прием документов в детско-юношеские спортивные школы, спортивные школы для инвалидов</t>
  </si>
  <si>
    <t>Аккредитация местных спортивных федераций</t>
  </si>
  <si>
    <t>Присвоение спортивных разрядов: кандидат в мастера спорта Республики Казахстан, спортсмен 1 разряда и квалификационные категории: тренер высшего уровня квалификации первой категории, тренер-преподаватель высшего уровня первой категории, тренер среднего уровня квалификации первой категории, тренер-преподаватель среднего уровня квалификации первой категории, методист высшего уровня квалификации первой категории, методист среднего уровня квалификации первой категории, инструктор- спортсмен высшего уровня квалификации первой категории, спортивный судья первой категории</t>
  </si>
  <si>
    <t>Кандидат в мастера спорта Республики Казахстан</t>
  </si>
  <si>
    <t>Спортсмен 1 разряда</t>
  </si>
  <si>
    <t>Тренер высшего уровня квалификации первой категории</t>
  </si>
  <si>
    <t>Тренер-преподаватель высшего уровня первой категории</t>
  </si>
  <si>
    <t>Тренер среднего уровня квалификации первой категории</t>
  </si>
  <si>
    <t>Тренер-преподаватель среднего уровня квалификации первой категории</t>
  </si>
  <si>
    <t>Методист высшего уровня квалификации первой категории</t>
  </si>
  <si>
    <t>Методист среднего уровня квалификации первой категории</t>
  </si>
  <si>
    <t>Инструктор- спортсмен высшего уровня квалификации первой категории</t>
  </si>
  <si>
    <t>Спортивный судья первой категории</t>
  </si>
  <si>
    <t>Присвоение статусов "специализированная" спортивным школам и "специализированное" отделениям спортивных школ</t>
  </si>
  <si>
    <t>Присвоение статуса "специализированная" спортивным школам</t>
  </si>
  <si>
    <t>Присвоение статуса "специализированное" отделениям спортивных школ</t>
  </si>
  <si>
    <t>Предоставление жилища чемпионам и призерам Олимпийских, Паралимпийских и Сурдлимпийских игр и пользования им</t>
  </si>
  <si>
    <t>Присвоение или продление статуса кандаса</t>
  </si>
  <si>
    <t>Получение статуса в общем порядке</t>
  </si>
  <si>
    <t>Получение статуса на основании согласия местного исполнительного органа на присвоение статуса кандаса через загранучреждения Республики Казахстан</t>
  </si>
  <si>
    <t>Продление статуса</t>
  </si>
  <si>
    <t>Включение в региональную квоту приема кандасов и переселенцев</t>
  </si>
  <si>
    <t>Выдача или продление разрешения работодателям на привлечение иностранной рабочей силы</t>
  </si>
  <si>
    <t>Выдача разрешения на привлечение иностранной рабочей силы по первой, второй, третьей, четвертой категориям и для сезонных иностранных работников</t>
  </si>
  <si>
    <t>Переоформление разрешения на привлечение иностранной рабочей силы</t>
  </si>
  <si>
    <t>Продление разрешения на привлечение иностранной рабочей силы</t>
  </si>
  <si>
    <t>Получение или переоформление разрешения на привлечение иностранной рабочей силы в рамках внутрикорпоративного перевода</t>
  </si>
  <si>
    <t>Продление разрешения на привлечение иностранной рабочей силы в рамках внутрикорпоративного перевода</t>
  </si>
  <si>
    <t>Переоформление разрешения в связи с изменением фамилии, имени, отчества, номера и серии документа, удостоверяющего личность иностранного работника и в случае реорганизации работодателя-юридического лица Республики Казахстан или филиала (представительства) иностранного юридического лица в форме слияния, присоединения, разделения, выделения или преобразования, а также в случае изменения его наименования или реквизитов, указанных в разрешении на привлечение иностранной рабочей силы</t>
  </si>
  <si>
    <t>Выдача или продление справки иностранцу или лицу без гражданства о соответствии квалификации для самостоятельного трудоустройства</t>
  </si>
  <si>
    <t>Выдача справки иностранцу или лицу без гражданства о соответствии квалификации для самостоятельного трудоустройства</t>
  </si>
  <si>
    <t>Продление справки иностранцу или лицу без гражданства о соответствии квалификации для самостоятельного трудоустройства</t>
  </si>
  <si>
    <t>Переоформление справки иностранцу или лицу без гражданства о соответствии квалификации для самостоятельного трудоустройства в случае изменения фамилии, имени, отчества (при его наличии), номера и серии документа, удостоверяющего личность иностранца или лиц без гражданства</t>
  </si>
  <si>
    <t>Выдача дубликата справки иностранцу или лицу без гражданства о соответствии квалификации для самостоятельного трудоустройства в случае утери или порчи справки</t>
  </si>
  <si>
    <t>Регистрация лиц, ищущих работу</t>
  </si>
  <si>
    <t>Регистрация безработных</t>
  </si>
  <si>
    <t>Выдача направлений на участие в активных мерах содействия занятости</t>
  </si>
  <si>
    <t>Выдача справки о регистрации в качестве безработного</t>
  </si>
  <si>
    <t>Субсидирование производства приоритетных культур, в том числе многолетних насаждений</t>
  </si>
  <si>
    <t>На получение субсидий на частичное возмещение затрат за сданную продукцию на переработку</t>
  </si>
  <si>
    <t>На частичное возмещение затрат на производство посадочного материала плодово-ягодных культур и винограда</t>
  </si>
  <si>
    <t>Субсидирование стоимости удобрений (за исключением органических)</t>
  </si>
  <si>
    <t>Субсидирование развития семеноводства</t>
  </si>
  <si>
    <t>Субсидирование стоимости услуг по подаче воды сельскохозяйственным товаропроизводителям</t>
  </si>
  <si>
    <t>Субсидирование на развитие племенного животноводства, повышение продуктивности и качества продукции животноводства</t>
  </si>
  <si>
    <t>Субсидирование стоимости пестицидов, биоагентов (энтомофагов), предназначенных для проведения обработки против вредных и особо опасных вредных организмов с численностью выше экономического порога вредоносности и карантинных объектов</t>
  </si>
  <si>
    <t>Субсидирование ставок вознаграждения по кредитным и лизинговым обязательствам в рамках направления по финансовому оздоровлению субъектов агропромышленного комплекса</t>
  </si>
  <si>
    <t>Субсидирование по возмещению части расходов, понесенных субъектом агропромышленного комплекса при инвестиционных вложениях</t>
  </si>
  <si>
    <t>Субсидирование затрат ревизионных союзов сельскохозяйственных кооперативов на проведение внутреннего аудита сельскохозяйственных кооперативов</t>
  </si>
  <si>
    <t>Субсидирование затрат перерабатывающих предприятий на закуп сельскохозяйственной продукции для производства продуктов ее глубокой переработки</t>
  </si>
  <si>
    <t>Аттестация производителей оригинальных, элитных семян, семян первой, второй и третьей репродукций и реализаторов семян</t>
  </si>
  <si>
    <t>Выдача лицензии на осуществление деятельности на производство (формуляции) пестицидов, реализацию пестицидов, применение пестицидов аэрозольным и фумигационным способами</t>
  </si>
  <si>
    <t>Выдача лицензии на оказание услуг по складской деятельности с выпуском зерновых расписок</t>
  </si>
  <si>
    <t>Выдача экологического разрешения на воздействие для объектов II категории</t>
  </si>
  <si>
    <t>Выдача заключений государственной экологической экспертизы, осуществляемой местными исполнительными органами</t>
  </si>
  <si>
    <t>Выдача лесорубочного и лесного билета</t>
  </si>
  <si>
    <t>Выдача разрешений на пользование животным миром</t>
  </si>
  <si>
    <t>Охота</t>
  </si>
  <si>
    <t>Рыболовство (промысловое, любительское (спортивное), научно-исследовательский лов, мелиоративный лов, лов в воспроизводственных целях</t>
  </si>
  <si>
    <t>Использование животных в научных, культурно-просветительских, воспитательных, эстетических целях, а также в целях предотвращения эпизоотии</t>
  </si>
  <si>
    <t>Использование видов животных в воспроизводственных целях</t>
  </si>
  <si>
    <t>Получение недостающей инфраструктуры к проектам субъектов малого и среднего предпринимательства и индустриальным зонам</t>
  </si>
  <si>
    <t>Получение недостающей инфраструктуры к проектам по созданию или развитию индустриальных зон</t>
  </si>
  <si>
    <t>Регистрация договора залога права недропользования на разведку, добычу общераспространенных полезных ископаемых</t>
  </si>
  <si>
    <t>Выдача заключения об отсутствии или малозначительности полезных ископаемых в недрах под участком предстоящей застройки</t>
  </si>
  <si>
    <t>Выдача разрешения на застройку территорий залегания полезных ископаемых</t>
  </si>
  <si>
    <t>Выдача лицензии на старательство</t>
  </si>
  <si>
    <t>Предоставление государственных грантов для реализации новых бизнес-идей в рамках Национального проекта по развитию предпринимательства на 2021 – 2025 годы</t>
  </si>
  <si>
    <t>Предоставление поддержки по развитию производственной (индустриальной) инфраструктуры в рамках Национального проекта по развитию предпринимательства на 2021 – 2025 годы</t>
  </si>
  <si>
    <t>Выдача удостоверения на право управления самоходным маломерным судном</t>
  </si>
  <si>
    <t>Выдача дубликата удостоверения на право управления самоходным маломерным судном</t>
  </si>
  <si>
    <t>Выдача удостоверения на право управления самоходным маломерным судном в случае истечения срока действия ранее выданного удостоверения</t>
  </si>
  <si>
    <t>"Выдача удостоверения на право управления самоходным маломерным судном в связи с изменением района плавания и (или) типа судна"</t>
  </si>
  <si>
    <t>Выдача лицензии на право занятия деятельностью по нерегулярной перевозке пассажиров автобусами, микроавтобусами в междугородном межобластном, межрайонном (междугородном внутриобластном) и международном сообщениях, а также регулярной перевозке пассажиров автобусами, микроавтобусами в международном сообщении</t>
  </si>
  <si>
    <t>Выдача ветеринарной справки</t>
  </si>
  <si>
    <t>Выдача ветеринарного паспорта</t>
  </si>
  <si>
    <t>Выдача лицензии для занятия деятельностью в сфере ветеринарии</t>
  </si>
  <si>
    <t>Утверждение землеустроительных проектов по формированию земельных участков</t>
  </si>
  <si>
    <t>Выдача разрешения на использование земельного участка для изыскательских работ</t>
  </si>
  <si>
    <t>Согласование и выдача проекта рекультивации нарушенных земель</t>
  </si>
  <si>
    <t>Проведение регистрации и перерегистрации лиц, осуществляющих миссионерскую деятельность</t>
  </si>
  <si>
    <t>Выдача решения об утверждении расположения специальных стационарных помещений для распространения религиозной литературы и иных информационных материалов религиозного содержания, предметов религиозного назначения</t>
  </si>
  <si>
    <t>Выдача решения о строительстве культовых зданий (сооружений), определении их месторасположения</t>
  </si>
  <si>
    <t>Выдача решения о перепрофилировании (изменении функционального назначения) зданий (сооружений) в культовые здания (сооружения)</t>
  </si>
  <si>
    <t>Выдача лицензии на туристскую операторскую деятельность (туроператорская деятельность)</t>
  </si>
  <si>
    <t> В сфере выездного туризма</t>
  </si>
  <si>
    <t>В сфере въездного и внутреннего туризма</t>
  </si>
  <si>
    <t>Управление энергетики и жилищно-коммунального хозяйства</t>
  </si>
  <si>
    <t>для проведения аэрофотогеодезических изысканий (создания цифровых сельскохозяйственных карт)</t>
  </si>
  <si>
    <t>для проведения инженерно-изыскательских работ на основании Разработка ПСД на капитальный ремонт автомобильной дороги КВ-64 «Тургень -Обсерватория»</t>
  </si>
  <si>
    <t>для проведения изыскательских работ на выполнение топографо-геодезических работ по объекту «Строительства солнечной электростанции мощностью 200 МВт с последующим увеличением до 500 МВт в Алматинской области»</t>
  </si>
  <si>
    <t>для проведения геолого-изыскательских работ на основании анализа потребности рынка в строительном камне для производства бетонов, строительных растворов</t>
  </si>
  <si>
    <t>для добычи строительного камня</t>
  </si>
  <si>
    <t>для проведения добычи пгс</t>
  </si>
  <si>
    <t>рекультивации земель, нарушаемых при строительстве 2-ой нитки магистрального газопровода «Алматы-БайсеркеТалгар» Карасайского, Илийского и Талгарского районов Алматинской области Республики Казахстан</t>
  </si>
  <si>
    <t>для проведения добычи кирпичных суглинков</t>
  </si>
  <si>
    <t>Итого</t>
  </si>
  <si>
    <t>просрочки</t>
  </si>
  <si>
    <t>сентябрь</t>
  </si>
  <si>
    <t xml:space="preserve">для обслуживания прилегающей территории реки Иле, любительской рыбалки и отдыха </t>
  </si>
  <si>
    <t xml:space="preserve">для строительства                          и обслуживания гидроэлектростанции </t>
  </si>
  <si>
    <t xml:space="preserve">для производства бетонов, строительных растворов </t>
  </si>
  <si>
    <t>для добычи песчано -гравийной смеси</t>
  </si>
  <si>
    <t>октябрь</t>
  </si>
  <si>
    <t>ноябрь</t>
  </si>
  <si>
    <t>декабрь</t>
  </si>
  <si>
    <t>для строительства и обслуживания солнечной электростанции</t>
  </si>
  <si>
    <t>для проведения изыскательских работ на основании рабочего проекта «Строительство пешеходного моста ул. Тлендиева Илийского района Алматинской области»</t>
  </si>
  <si>
    <t>для проектирования и строительства СЭС "BK-Energy"</t>
  </si>
  <si>
    <t>для проведения изыскательских работ для строительства ВЭС и ГЭС</t>
  </si>
  <si>
    <t>для строительства и обслуживания солнечной электростанци</t>
  </si>
  <si>
    <t>для добычи гранита</t>
  </si>
  <si>
    <t>Приобретение прав на земельные участки, которые находятся в государственной собственности, не требующее проведения торгов (аукционов) (І-этап)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</si>
</sst>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2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5" xfId="0" applyFont="1" applyFill="1" applyBorder="1" applyAlignment="1">
      <alignment horizontal="left" vertical="center" wrapText="1" readingOrder="1"/>
    </xf>
    <xf numFmtId="3" fontId="2" fillId="3" borderId="5" xfId="0" applyNumberFormat="1" applyFont="1" applyFill="1" applyBorder="1" applyAlignment="1">
      <alignment horizontal="right" vertical="center" wrapText="1" indent="1" readingOrder="1"/>
    </xf>
    <xf numFmtId="0" fontId="5" fillId="3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3" fontId="9" fillId="3" borderId="5" xfId="0" applyNumberFormat="1" applyFont="1" applyFill="1" applyBorder="1" applyAlignment="1">
      <alignment horizontal="right" vertical="center" wrapText="1" indent="1" readingOrder="1"/>
    </xf>
    <xf numFmtId="0" fontId="8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right" vertical="center" wrapText="1" indent="1" readingOrder="1"/>
    </xf>
    <xf numFmtId="1" fontId="2" fillId="2" borderId="5" xfId="0" applyNumberFormat="1" applyFont="1" applyFill="1" applyBorder="1" applyAlignment="1">
      <alignment horizontal="right" vertical="center" wrapText="1" indent="1" readingOrder="1"/>
    </xf>
    <xf numFmtId="1" fontId="2" fillId="3" borderId="5" xfId="0" applyNumberFormat="1" applyFont="1" applyFill="1" applyBorder="1" applyAlignment="1">
      <alignment horizontal="right" vertical="center" wrapText="1" indent="1" readingOrder="1"/>
    </xf>
    <xf numFmtId="0" fontId="9" fillId="2" borderId="5" xfId="0" applyFont="1" applyFill="1" applyBorder="1" applyAlignment="1">
      <alignment horizontal="right" vertical="center" wrapText="1" indent="1" readingOrder="1"/>
    </xf>
    <xf numFmtId="0" fontId="6" fillId="5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4" borderId="0" xfId="0" applyFill="1"/>
    <xf numFmtId="0" fontId="1" fillId="4" borderId="5" xfId="0" applyFont="1" applyFill="1" applyBorder="1" applyAlignment="1">
      <alignment horizontal="center" vertical="center" wrapText="1"/>
    </xf>
    <xf numFmtId="1" fontId="10" fillId="4" borderId="5" xfId="0" applyNumberFormat="1" applyFont="1" applyFill="1" applyBorder="1" applyAlignment="1">
      <alignment horizontal="right" vertical="center" wrapText="1" indent="1" readingOrder="1"/>
    </xf>
    <xf numFmtId="3" fontId="10" fillId="4" borderId="5" xfId="0" applyNumberFormat="1" applyFont="1" applyFill="1" applyBorder="1" applyAlignment="1">
      <alignment horizontal="right" vertical="center" wrapText="1" indent="1" readingOrder="1"/>
    </xf>
    <xf numFmtId="3" fontId="10" fillId="5" borderId="5" xfId="0" applyNumberFormat="1" applyFont="1" applyFill="1" applyBorder="1" applyAlignment="1">
      <alignment horizontal="right" vertical="center" wrapText="1" indent="1" readingOrder="1"/>
    </xf>
    <xf numFmtId="0" fontId="1" fillId="5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right" vertical="center" wrapText="1" indent="1" readingOrder="1"/>
    </xf>
    <xf numFmtId="0" fontId="10" fillId="5" borderId="5" xfId="0" applyFont="1" applyFill="1" applyBorder="1" applyAlignment="1">
      <alignment horizontal="right" vertical="center" wrapText="1" indent="1" readingOrder="1"/>
    </xf>
    <xf numFmtId="3" fontId="9" fillId="3" borderId="2" xfId="0" applyNumberFormat="1" applyFont="1" applyFill="1" applyBorder="1" applyAlignment="1">
      <alignment horizontal="right" vertical="center" wrapText="1" indent="1" readingOrder="1"/>
    </xf>
    <xf numFmtId="0" fontId="1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 readingOrder="1"/>
    </xf>
    <xf numFmtId="0" fontId="1" fillId="6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 vertical="center" wrapText="1" indent="1" readingOrder="1"/>
    </xf>
    <xf numFmtId="0" fontId="12" fillId="3" borderId="5" xfId="0" applyFont="1" applyFill="1" applyBorder="1" applyAlignment="1">
      <alignment horizontal="left" vertical="center" wrapText="1" readingOrder="1"/>
    </xf>
    <xf numFmtId="3" fontId="12" fillId="3" borderId="5" xfId="0" applyNumberFormat="1" applyFont="1" applyFill="1" applyBorder="1" applyAlignment="1">
      <alignment horizontal="right" vertical="center" wrapText="1" indent="1" readingOrder="1"/>
    </xf>
    <xf numFmtId="0" fontId="12" fillId="2" borderId="5" xfId="0" applyFont="1" applyFill="1" applyBorder="1" applyAlignment="1">
      <alignment horizontal="right" vertical="center" wrapText="1" indent="1" readingOrder="1"/>
    </xf>
    <xf numFmtId="0" fontId="1" fillId="6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 readingOrder="1"/>
    </xf>
    <xf numFmtId="0" fontId="1" fillId="6" borderId="2" xfId="0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right" vertical="center" wrapText="1" indent="1" readingOrder="1"/>
    </xf>
    <xf numFmtId="0" fontId="1" fillId="6" borderId="2" xfId="0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 readingOrder="1"/>
    </xf>
    <xf numFmtId="3" fontId="9" fillId="3" borderId="2" xfId="0" applyNumberFormat="1" applyFont="1" applyFill="1" applyBorder="1" applyAlignment="1">
      <alignment horizontal="center" vertical="center" wrapText="1" readingOrder="1"/>
    </xf>
    <xf numFmtId="0" fontId="1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/>
    <xf numFmtId="0" fontId="10" fillId="5" borderId="2" xfId="0" applyFont="1" applyFill="1" applyBorder="1" applyAlignment="1">
      <alignment horizontal="center" vertical="center" wrapText="1" readingOrder="1"/>
    </xf>
    <xf numFmtId="0" fontId="10" fillId="5" borderId="3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 vertical="center" indent="1" readingOrder="1"/>
    </xf>
    <xf numFmtId="1" fontId="2" fillId="2" borderId="4" xfId="0" applyNumberFormat="1" applyFont="1" applyFill="1" applyBorder="1" applyAlignment="1">
      <alignment horizontal="right" vertical="center" indent="1" readingOrder="1"/>
    </xf>
    <xf numFmtId="1" fontId="3" fillId="2" borderId="1" xfId="0" applyNumberFormat="1" applyFont="1" applyFill="1" applyBorder="1" applyAlignment="1">
      <alignment horizontal="right" vertical="center" indent="1" readingOrder="1"/>
    </xf>
    <xf numFmtId="1" fontId="3" fillId="2" borderId="4" xfId="0" applyNumberFormat="1" applyFont="1" applyFill="1" applyBorder="1" applyAlignment="1">
      <alignment horizontal="right" vertical="center" indent="1" readingOrder="1"/>
    </xf>
    <xf numFmtId="1" fontId="3" fillId="2" borderId="6" xfId="0" applyNumberFormat="1" applyFont="1" applyFill="1" applyBorder="1" applyAlignment="1">
      <alignment horizontal="right" vertical="center" indent="1" readingOrder="1"/>
    </xf>
    <xf numFmtId="1" fontId="2" fillId="2" borderId="6" xfId="0" applyNumberFormat="1" applyFont="1" applyFill="1" applyBorder="1" applyAlignment="1">
      <alignment horizontal="right" vertical="center" indent="1" readingOrder="1"/>
    </xf>
    <xf numFmtId="0" fontId="0" fillId="0" borderId="4" xfId="0" applyBorder="1" applyAlignment="1">
      <alignment horizontal="right" vertical="center" indent="1" readingOrder="1"/>
    </xf>
    <xf numFmtId="0" fontId="0" fillId="0" borderId="6" xfId="0" applyBorder="1" applyAlignment="1">
      <alignment horizontal="right" vertical="center" indent="1" readingOrder="1"/>
    </xf>
    <xf numFmtId="0" fontId="1" fillId="4" borderId="3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right" vertical="center" indent="1" readingOrder="1"/>
    </xf>
    <xf numFmtId="1" fontId="10" fillId="4" borderId="6" xfId="0" applyNumberFormat="1" applyFont="1" applyFill="1" applyBorder="1" applyAlignment="1">
      <alignment horizontal="right" vertical="center" indent="1" readingOrder="1"/>
    </xf>
    <xf numFmtId="1" fontId="10" fillId="4" borderId="4" xfId="0" applyNumberFormat="1" applyFont="1" applyFill="1" applyBorder="1" applyAlignment="1">
      <alignment horizontal="right" vertical="center" indent="1" readingOrder="1"/>
    </xf>
    <xf numFmtId="0" fontId="1" fillId="6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4" fillId="5" borderId="3" xfId="0" applyFont="1" applyFill="1" applyBorder="1" applyAlignment="1">
      <alignment horizontal="center" vertical="center" wrapText="1" readingOrder="1"/>
    </xf>
    <xf numFmtId="0" fontId="2" fillId="3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/>
    <xf numFmtId="0" fontId="0" fillId="0" borderId="5" xfId="0" applyBorder="1" applyAlignment="1"/>
    <xf numFmtId="0" fontId="4" fillId="4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readingOrder="1"/>
    </xf>
    <xf numFmtId="0" fontId="0" fillId="0" borderId="4" xfId="0" applyBorder="1" applyAlignment="1">
      <alignment horizontal="left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view="pageBreakPreview" topLeftCell="G1" zoomScale="46" zoomScaleNormal="60" zoomScaleSheetLayoutView="46" workbookViewId="0">
      <selection activeCell="AA4" sqref="AA4"/>
    </sheetView>
  </sheetViews>
  <sheetFormatPr defaultRowHeight="15" x14ac:dyDescent="0.25"/>
  <cols>
    <col min="1" max="1" width="7.7109375" customWidth="1"/>
    <col min="2" max="2" width="34.28515625" customWidth="1"/>
    <col min="3" max="3" width="12" customWidth="1"/>
    <col min="4" max="4" width="15.85546875" customWidth="1"/>
    <col min="5" max="5" width="18.5703125" customWidth="1"/>
    <col min="6" max="6" width="16.28515625" customWidth="1"/>
    <col min="7" max="7" width="18.140625" customWidth="1"/>
    <col min="8" max="8" width="16.7109375" customWidth="1"/>
    <col min="9" max="9" width="19.140625" customWidth="1"/>
    <col min="10" max="10" width="20.140625" customWidth="1"/>
    <col min="11" max="11" width="19.28515625" customWidth="1"/>
    <col min="12" max="12" width="19.7109375" customWidth="1"/>
    <col min="13" max="13" width="18.7109375" customWidth="1"/>
    <col min="14" max="15" width="17.85546875" customWidth="1"/>
    <col min="16" max="16" width="17.7109375" customWidth="1"/>
    <col min="17" max="17" width="18" customWidth="1"/>
    <col min="18" max="18" width="15.85546875" customWidth="1"/>
    <col min="19" max="19" width="17.85546875" customWidth="1"/>
    <col min="20" max="20" width="20.85546875" customWidth="1"/>
    <col min="21" max="27" width="17.85546875" customWidth="1"/>
    <col min="28" max="28" width="21" customWidth="1"/>
    <col min="29" max="29" width="19.42578125" customWidth="1"/>
  </cols>
  <sheetData>
    <row r="1" spans="1:29" ht="21" x14ac:dyDescent="0.25">
      <c r="A1" s="50" t="s">
        <v>0</v>
      </c>
      <c r="B1" s="50" t="s">
        <v>1</v>
      </c>
      <c r="C1" s="50" t="s">
        <v>17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3.75" customHeight="1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1" t="s">
        <v>223</v>
      </c>
      <c r="T2" s="21" t="s">
        <v>26</v>
      </c>
      <c r="U2" s="21" t="s">
        <v>223</v>
      </c>
      <c r="V2" s="21" t="s">
        <v>26</v>
      </c>
      <c r="W2" s="21" t="s">
        <v>223</v>
      </c>
      <c r="X2" s="21" t="s">
        <v>26</v>
      </c>
      <c r="Y2" s="21" t="s">
        <v>223</v>
      </c>
      <c r="Z2" s="21" t="s">
        <v>26</v>
      </c>
      <c r="AA2" s="21" t="s">
        <v>223</v>
      </c>
      <c r="AB2" s="24" t="s">
        <v>26</v>
      </c>
      <c r="AC2" s="24" t="s">
        <v>223</v>
      </c>
    </row>
    <row r="3" spans="1:29" ht="36" customHeight="1" x14ac:dyDescent="0.25">
      <c r="A3" s="35">
        <v>1</v>
      </c>
      <c r="B3" s="38" t="s">
        <v>5</v>
      </c>
      <c r="C3" s="39">
        <v>36</v>
      </c>
      <c r="D3" s="39">
        <v>48542</v>
      </c>
      <c r="E3" s="39"/>
      <c r="F3" s="39">
        <v>18356</v>
      </c>
      <c r="G3" s="39"/>
      <c r="H3" s="39">
        <v>10520</v>
      </c>
      <c r="I3" s="39"/>
      <c r="J3" s="39">
        <v>26845</v>
      </c>
      <c r="K3" s="39">
        <v>2</v>
      </c>
      <c r="L3" s="39">
        <v>16659</v>
      </c>
      <c r="M3" s="39"/>
      <c r="N3" s="39">
        <v>24841</v>
      </c>
      <c r="O3" s="39"/>
      <c r="P3" s="39">
        <v>14376</v>
      </c>
      <c r="Q3" s="39">
        <v>1</v>
      </c>
      <c r="R3" s="39">
        <v>22447</v>
      </c>
      <c r="S3" s="39"/>
      <c r="T3" s="39">
        <v>193751</v>
      </c>
      <c r="U3" s="39">
        <v>3</v>
      </c>
      <c r="V3" s="39">
        <v>8068</v>
      </c>
      <c r="W3" s="39">
        <v>2</v>
      </c>
      <c r="X3" s="39">
        <v>8339</v>
      </c>
      <c r="Y3" s="39"/>
      <c r="Z3" s="39"/>
      <c r="AA3" s="39"/>
      <c r="AB3" s="26">
        <f>D3+F3+H3+J3+L3+N3+P3+R3+T3+V3+X3+Z3</f>
        <v>392744</v>
      </c>
      <c r="AC3" s="26">
        <f>E3+G3+I3+K3+M3+O3+Q3+S3+U3+W3+Y3+AA3</f>
        <v>8</v>
      </c>
    </row>
    <row r="4" spans="1:29" ht="20.25" x14ac:dyDescent="0.25">
      <c r="A4" s="35">
        <v>2</v>
      </c>
      <c r="B4" s="38" t="s">
        <v>11</v>
      </c>
      <c r="C4" s="39">
        <v>29</v>
      </c>
      <c r="D4" s="39">
        <v>23</v>
      </c>
      <c r="E4" s="39"/>
      <c r="F4" s="39">
        <v>51</v>
      </c>
      <c r="G4" s="39"/>
      <c r="H4" s="39">
        <v>45</v>
      </c>
      <c r="I4" s="39"/>
      <c r="J4" s="39">
        <v>27</v>
      </c>
      <c r="K4" s="39"/>
      <c r="L4" s="39">
        <v>41</v>
      </c>
      <c r="M4" s="39">
        <v>11</v>
      </c>
      <c r="N4" s="39">
        <v>30</v>
      </c>
      <c r="O4" s="39">
        <v>11</v>
      </c>
      <c r="P4" s="39">
        <v>32</v>
      </c>
      <c r="Q4" s="39">
        <v>2</v>
      </c>
      <c r="R4" s="39">
        <v>36</v>
      </c>
      <c r="S4" s="39"/>
      <c r="T4" s="39">
        <v>39</v>
      </c>
      <c r="U4" s="39"/>
      <c r="V4" s="39">
        <v>25</v>
      </c>
      <c r="W4" s="39"/>
      <c r="X4" s="39">
        <v>35</v>
      </c>
      <c r="Y4" s="39"/>
      <c r="Z4" s="39">
        <v>33</v>
      </c>
      <c r="AA4" s="39"/>
      <c r="AB4" s="26">
        <f t="shared" ref="AB4:AB18" si="0">D4+F4+H4+J4+L4+N4+P4+R4+T4+V4+X4+Z4</f>
        <v>417</v>
      </c>
      <c r="AC4" s="26">
        <f t="shared" ref="AC4:AC18" si="1">E4+G4+I4+K4+M4+O4+Q4+S4+U4+W4+Y4+AA4</f>
        <v>24</v>
      </c>
    </row>
    <row r="5" spans="1:29" ht="40.5" x14ac:dyDescent="0.25">
      <c r="A5" s="35">
        <v>3</v>
      </c>
      <c r="B5" s="38" t="s">
        <v>3</v>
      </c>
      <c r="C5" s="39">
        <v>19</v>
      </c>
      <c r="D5" s="39">
        <v>674230</v>
      </c>
      <c r="E5" s="39"/>
      <c r="F5" s="39">
        <v>825786</v>
      </c>
      <c r="G5" s="39"/>
      <c r="H5" s="39">
        <v>791915</v>
      </c>
      <c r="I5" s="39"/>
      <c r="J5" s="39">
        <v>937901</v>
      </c>
      <c r="K5" s="39"/>
      <c r="L5" s="39">
        <v>938489</v>
      </c>
      <c r="M5" s="39"/>
      <c r="N5" s="39">
        <v>768329</v>
      </c>
      <c r="O5" s="39"/>
      <c r="P5" s="39">
        <v>573921</v>
      </c>
      <c r="Q5" s="39"/>
      <c r="R5" s="39">
        <v>759457</v>
      </c>
      <c r="S5" s="39"/>
      <c r="T5" s="39">
        <v>1931034</v>
      </c>
      <c r="U5" s="39"/>
      <c r="V5" s="39">
        <v>926660</v>
      </c>
      <c r="W5" s="39"/>
      <c r="X5" s="39">
        <v>899204</v>
      </c>
      <c r="Y5" s="39"/>
      <c r="Z5" s="39">
        <v>849912</v>
      </c>
      <c r="AA5" s="39"/>
      <c r="AB5" s="26">
        <f t="shared" si="0"/>
        <v>10876838</v>
      </c>
      <c r="AC5" s="26">
        <f t="shared" si="1"/>
        <v>0</v>
      </c>
    </row>
    <row r="6" spans="1:29" ht="60.75" x14ac:dyDescent="0.25">
      <c r="A6" s="35">
        <v>4</v>
      </c>
      <c r="B6" s="38" t="s">
        <v>7</v>
      </c>
      <c r="C6" s="39">
        <v>18</v>
      </c>
      <c r="D6" s="39">
        <v>891</v>
      </c>
      <c r="E6" s="39"/>
      <c r="F6" s="39">
        <v>468</v>
      </c>
      <c r="G6" s="39"/>
      <c r="H6" s="39">
        <v>397</v>
      </c>
      <c r="I6" s="39"/>
      <c r="J6" s="39">
        <v>916</v>
      </c>
      <c r="K6" s="39"/>
      <c r="L6" s="39">
        <v>396</v>
      </c>
      <c r="M6" s="39"/>
      <c r="N6" s="39">
        <v>330</v>
      </c>
      <c r="O6" s="39"/>
      <c r="P6" s="39">
        <v>147</v>
      </c>
      <c r="Q6" s="39"/>
      <c r="R6" s="39">
        <v>419</v>
      </c>
      <c r="S6" s="39"/>
      <c r="T6" s="39">
        <v>1085</v>
      </c>
      <c r="U6" s="39"/>
      <c r="V6" s="39">
        <v>596</v>
      </c>
      <c r="W6" s="39"/>
      <c r="X6" s="39">
        <v>375</v>
      </c>
      <c r="Y6" s="39"/>
      <c r="Z6" s="39">
        <v>480</v>
      </c>
      <c r="AA6" s="39"/>
      <c r="AB6" s="26">
        <f t="shared" si="0"/>
        <v>6500</v>
      </c>
      <c r="AC6" s="26">
        <f t="shared" si="1"/>
        <v>0</v>
      </c>
    </row>
    <row r="7" spans="1:29" ht="102" customHeight="1" x14ac:dyDescent="0.25">
      <c r="A7" s="35">
        <v>5</v>
      </c>
      <c r="B7" s="38" t="s">
        <v>9</v>
      </c>
      <c r="C7" s="39">
        <v>18</v>
      </c>
      <c r="D7" s="40">
        <v>390</v>
      </c>
      <c r="E7" s="40"/>
      <c r="F7" s="40">
        <v>421</v>
      </c>
      <c r="G7" s="40"/>
      <c r="H7" s="40">
        <v>568</v>
      </c>
      <c r="I7" s="40"/>
      <c r="J7" s="40">
        <v>989</v>
      </c>
      <c r="K7" s="40"/>
      <c r="L7" s="40">
        <v>605</v>
      </c>
      <c r="M7" s="40"/>
      <c r="N7" s="40">
        <v>1229</v>
      </c>
      <c r="O7" s="40"/>
      <c r="P7" s="40">
        <v>6440</v>
      </c>
      <c r="Q7" s="40">
        <v>5</v>
      </c>
      <c r="R7" s="40">
        <v>10594</v>
      </c>
      <c r="S7" s="40"/>
      <c r="T7" s="40">
        <v>11748</v>
      </c>
      <c r="U7" s="40"/>
      <c r="V7" s="40">
        <v>8279</v>
      </c>
      <c r="W7" s="40">
        <v>1</v>
      </c>
      <c r="X7" s="40">
        <v>8524</v>
      </c>
      <c r="Y7" s="40">
        <v>1</v>
      </c>
      <c r="Z7" s="40"/>
      <c r="AA7" s="40"/>
      <c r="AB7" s="26">
        <f t="shared" si="0"/>
        <v>49787</v>
      </c>
      <c r="AC7" s="26">
        <f t="shared" si="1"/>
        <v>7</v>
      </c>
    </row>
    <row r="8" spans="1:29" ht="40.5" x14ac:dyDescent="0.25">
      <c r="A8" s="35">
        <v>6</v>
      </c>
      <c r="B8" s="38" t="s">
        <v>8</v>
      </c>
      <c r="C8" s="39">
        <v>14</v>
      </c>
      <c r="D8" s="39">
        <v>639</v>
      </c>
      <c r="E8" s="39"/>
      <c r="F8" s="39">
        <v>789</v>
      </c>
      <c r="G8" s="39"/>
      <c r="H8" s="39">
        <v>820</v>
      </c>
      <c r="I8" s="39"/>
      <c r="J8" s="39">
        <v>826</v>
      </c>
      <c r="K8" s="39"/>
      <c r="L8" s="39">
        <v>1231</v>
      </c>
      <c r="M8" s="39"/>
      <c r="N8" s="39">
        <v>2094</v>
      </c>
      <c r="O8" s="39"/>
      <c r="P8" s="39">
        <v>1836</v>
      </c>
      <c r="Q8" s="39"/>
      <c r="R8" s="39">
        <v>1815</v>
      </c>
      <c r="S8" s="39"/>
      <c r="T8" s="39">
        <v>715</v>
      </c>
      <c r="U8" s="39"/>
      <c r="V8" s="39">
        <v>658</v>
      </c>
      <c r="W8" s="39"/>
      <c r="X8" s="39">
        <v>652</v>
      </c>
      <c r="Y8" s="39"/>
      <c r="Z8" s="39"/>
      <c r="AA8" s="39"/>
      <c r="AB8" s="26">
        <f t="shared" si="0"/>
        <v>12075</v>
      </c>
      <c r="AC8" s="26">
        <f t="shared" si="1"/>
        <v>0</v>
      </c>
    </row>
    <row r="9" spans="1:29" ht="85.5" customHeight="1" x14ac:dyDescent="0.25">
      <c r="A9" s="35">
        <v>7</v>
      </c>
      <c r="B9" s="38" t="s">
        <v>10</v>
      </c>
      <c r="C9" s="39">
        <v>7</v>
      </c>
      <c r="D9" s="39">
        <v>303</v>
      </c>
      <c r="E9" s="39"/>
      <c r="F9" s="39">
        <v>304</v>
      </c>
      <c r="G9" s="39"/>
      <c r="H9" s="39">
        <v>224</v>
      </c>
      <c r="I9" s="39"/>
      <c r="J9" s="39">
        <v>239</v>
      </c>
      <c r="K9" s="39"/>
      <c r="L9" s="39">
        <v>364</v>
      </c>
      <c r="M9" s="39"/>
      <c r="N9" s="39">
        <v>448</v>
      </c>
      <c r="O9" s="39"/>
      <c r="P9" s="39">
        <v>399</v>
      </c>
      <c r="Q9" s="39"/>
      <c r="R9" s="39">
        <v>462</v>
      </c>
      <c r="S9" s="39"/>
      <c r="T9" s="39">
        <v>271</v>
      </c>
      <c r="U9" s="39"/>
      <c r="V9" s="39">
        <v>104</v>
      </c>
      <c r="W9" s="39"/>
      <c r="X9" s="39">
        <v>204</v>
      </c>
      <c r="Y9" s="39"/>
      <c r="Z9" s="39"/>
      <c r="AA9" s="39"/>
      <c r="AB9" s="26">
        <f t="shared" si="0"/>
        <v>3322</v>
      </c>
      <c r="AC9" s="26">
        <f t="shared" si="1"/>
        <v>0</v>
      </c>
    </row>
    <row r="10" spans="1:29" ht="103.5" customHeight="1" x14ac:dyDescent="0.25">
      <c r="A10" s="35">
        <v>8</v>
      </c>
      <c r="B10" s="38" t="s">
        <v>12</v>
      </c>
      <c r="C10" s="39">
        <v>5</v>
      </c>
      <c r="D10" s="39">
        <v>6</v>
      </c>
      <c r="E10" s="39"/>
      <c r="F10" s="39">
        <v>2</v>
      </c>
      <c r="G10" s="39"/>
      <c r="H10" s="39"/>
      <c r="I10" s="39"/>
      <c r="J10" s="39">
        <v>1</v>
      </c>
      <c r="K10" s="39">
        <v>1</v>
      </c>
      <c r="L10" s="39">
        <v>4</v>
      </c>
      <c r="M10" s="39">
        <v>1</v>
      </c>
      <c r="N10" s="39"/>
      <c r="O10" s="39"/>
      <c r="P10" s="39">
        <v>1</v>
      </c>
      <c r="Q10" s="39"/>
      <c r="R10" s="39">
        <v>13</v>
      </c>
      <c r="S10" s="39"/>
      <c r="T10" s="39">
        <v>4</v>
      </c>
      <c r="U10" s="39"/>
      <c r="V10" s="39">
        <v>3</v>
      </c>
      <c r="W10" s="39"/>
      <c r="X10" s="39">
        <v>10</v>
      </c>
      <c r="Y10" s="39"/>
      <c r="Z10" s="39"/>
      <c r="AA10" s="39"/>
      <c r="AB10" s="26">
        <f t="shared" si="0"/>
        <v>44</v>
      </c>
      <c r="AC10" s="26">
        <f t="shared" si="1"/>
        <v>2</v>
      </c>
    </row>
    <row r="11" spans="1:29" ht="102" customHeight="1" x14ac:dyDescent="0.25">
      <c r="A11" s="35">
        <v>9</v>
      </c>
      <c r="B11" s="38" t="s">
        <v>27</v>
      </c>
      <c r="C11" s="39">
        <v>5</v>
      </c>
      <c r="D11" s="39">
        <v>2</v>
      </c>
      <c r="E11" s="39"/>
      <c r="F11" s="39">
        <v>6</v>
      </c>
      <c r="G11" s="39"/>
      <c r="H11" s="39">
        <v>9</v>
      </c>
      <c r="I11" s="39"/>
      <c r="J11" s="39">
        <v>2</v>
      </c>
      <c r="K11" s="39"/>
      <c r="L11" s="39">
        <v>5</v>
      </c>
      <c r="M11" s="39"/>
      <c r="N11" s="39">
        <v>5</v>
      </c>
      <c r="O11" s="39"/>
      <c r="P11" s="39">
        <v>5</v>
      </c>
      <c r="Q11" s="39"/>
      <c r="R11" s="39">
        <v>1</v>
      </c>
      <c r="S11" s="39"/>
      <c r="T11" s="39">
        <v>0</v>
      </c>
      <c r="U11" s="39"/>
      <c r="V11" s="39">
        <v>6</v>
      </c>
      <c r="W11" s="39"/>
      <c r="X11" s="39">
        <v>2</v>
      </c>
      <c r="Y11" s="39"/>
      <c r="Z11" s="39"/>
      <c r="AA11" s="39"/>
      <c r="AB11" s="26">
        <f t="shared" si="0"/>
        <v>43</v>
      </c>
      <c r="AC11" s="26">
        <f t="shared" si="1"/>
        <v>0</v>
      </c>
    </row>
    <row r="12" spans="1:29" ht="60.75" x14ac:dyDescent="0.25">
      <c r="A12" s="35">
        <v>10</v>
      </c>
      <c r="B12" s="38" t="s">
        <v>6</v>
      </c>
      <c r="C12" s="39">
        <v>4</v>
      </c>
      <c r="D12" s="39">
        <v>1726</v>
      </c>
      <c r="E12" s="39"/>
      <c r="F12" s="39">
        <v>1639</v>
      </c>
      <c r="G12" s="39">
        <v>1</v>
      </c>
      <c r="H12" s="39">
        <v>680</v>
      </c>
      <c r="I12" s="39">
        <v>1</v>
      </c>
      <c r="J12" s="39">
        <v>2905</v>
      </c>
      <c r="K12" s="39"/>
      <c r="L12" s="39">
        <v>2040</v>
      </c>
      <c r="M12" s="39"/>
      <c r="N12" s="39">
        <v>986</v>
      </c>
      <c r="O12" s="39"/>
      <c r="P12" s="39">
        <v>2730</v>
      </c>
      <c r="Q12" s="39"/>
      <c r="R12" s="39">
        <v>2032</v>
      </c>
      <c r="S12" s="39"/>
      <c r="T12" s="39">
        <v>979</v>
      </c>
      <c r="U12" s="39"/>
      <c r="V12" s="39">
        <v>2586</v>
      </c>
      <c r="W12" s="39"/>
      <c r="X12" s="39">
        <v>2101</v>
      </c>
      <c r="Y12" s="39"/>
      <c r="Z12" s="39"/>
      <c r="AA12" s="39"/>
      <c r="AB12" s="26">
        <f t="shared" si="0"/>
        <v>20404</v>
      </c>
      <c r="AC12" s="26">
        <f t="shared" si="1"/>
        <v>2</v>
      </c>
    </row>
    <row r="13" spans="1:29" ht="40.5" x14ac:dyDescent="0.25">
      <c r="A13" s="35">
        <v>11</v>
      </c>
      <c r="B13" s="38" t="s">
        <v>4</v>
      </c>
      <c r="C13" s="39">
        <v>3</v>
      </c>
      <c r="D13" s="39">
        <v>13143</v>
      </c>
      <c r="E13" s="39"/>
      <c r="F13" s="39">
        <v>18344</v>
      </c>
      <c r="G13" s="39"/>
      <c r="H13" s="39">
        <v>37158</v>
      </c>
      <c r="I13" s="39"/>
      <c r="J13" s="39">
        <v>74420</v>
      </c>
      <c r="K13" s="39"/>
      <c r="L13" s="39">
        <v>58416</v>
      </c>
      <c r="M13" s="39"/>
      <c r="N13" s="39">
        <v>41339</v>
      </c>
      <c r="O13" s="39"/>
      <c r="P13" s="39">
        <v>53224</v>
      </c>
      <c r="Q13" s="39"/>
      <c r="R13" s="39">
        <v>131257</v>
      </c>
      <c r="S13" s="39"/>
      <c r="T13" s="39">
        <v>38132</v>
      </c>
      <c r="U13" s="39"/>
      <c r="V13" s="39">
        <v>13905</v>
      </c>
      <c r="W13" s="39"/>
      <c r="X13" s="39">
        <v>30644</v>
      </c>
      <c r="Y13" s="39">
        <v>1</v>
      </c>
      <c r="Z13" s="39">
        <v>13256</v>
      </c>
      <c r="AA13" s="39"/>
      <c r="AB13" s="26">
        <f t="shared" si="0"/>
        <v>523238</v>
      </c>
      <c r="AC13" s="26">
        <f t="shared" si="1"/>
        <v>1</v>
      </c>
    </row>
    <row r="14" spans="1:29" ht="57" customHeight="1" x14ac:dyDescent="0.25">
      <c r="A14" s="35">
        <v>12</v>
      </c>
      <c r="B14" s="38" t="s">
        <v>13</v>
      </c>
      <c r="C14" s="39">
        <v>3</v>
      </c>
      <c r="D14" s="39">
        <v>0</v>
      </c>
      <c r="E14" s="39"/>
      <c r="F14" s="39">
        <v>1</v>
      </c>
      <c r="G14" s="39"/>
      <c r="H14" s="39">
        <v>2</v>
      </c>
      <c r="I14" s="39"/>
      <c r="J14" s="39">
        <v>1</v>
      </c>
      <c r="K14" s="39"/>
      <c r="L14" s="39"/>
      <c r="M14" s="39"/>
      <c r="N14" s="39">
        <v>4</v>
      </c>
      <c r="O14" s="39"/>
      <c r="P14" s="39">
        <v>1</v>
      </c>
      <c r="Q14" s="39"/>
      <c r="R14" s="39">
        <v>3</v>
      </c>
      <c r="S14" s="39"/>
      <c r="T14" s="39">
        <v>10</v>
      </c>
      <c r="U14" s="39"/>
      <c r="V14" s="39">
        <v>2</v>
      </c>
      <c r="W14" s="39"/>
      <c r="X14" s="39">
        <v>2</v>
      </c>
      <c r="Y14" s="39"/>
      <c r="Z14" s="39">
        <v>8</v>
      </c>
      <c r="AA14" s="39"/>
      <c r="AB14" s="26">
        <f t="shared" si="0"/>
        <v>34</v>
      </c>
      <c r="AC14" s="26">
        <f t="shared" si="1"/>
        <v>0</v>
      </c>
    </row>
    <row r="15" spans="1:29" ht="40.5" x14ac:dyDescent="0.25">
      <c r="A15" s="35">
        <v>13</v>
      </c>
      <c r="B15" s="38" t="s">
        <v>14</v>
      </c>
      <c r="C15" s="39">
        <v>2</v>
      </c>
      <c r="D15" s="39">
        <v>0</v>
      </c>
      <c r="E15" s="39"/>
      <c r="F15" s="39">
        <v>0</v>
      </c>
      <c r="G15" s="39"/>
      <c r="H15" s="39">
        <v>0</v>
      </c>
      <c r="I15" s="39"/>
      <c r="J15" s="39">
        <v>19</v>
      </c>
      <c r="K15" s="39"/>
      <c r="L15" s="39">
        <v>0</v>
      </c>
      <c r="M15" s="39"/>
      <c r="N15" s="39">
        <v>0</v>
      </c>
      <c r="O15" s="39"/>
      <c r="P15" s="39">
        <v>2</v>
      </c>
      <c r="Q15" s="39"/>
      <c r="R15" s="39">
        <v>1</v>
      </c>
      <c r="S15" s="39"/>
      <c r="T15" s="39">
        <v>0</v>
      </c>
      <c r="U15" s="39"/>
      <c r="V15" s="39">
        <v>2</v>
      </c>
      <c r="W15" s="39"/>
      <c r="X15" s="39">
        <v>0</v>
      </c>
      <c r="Y15" s="39"/>
      <c r="Z15" s="39">
        <v>1</v>
      </c>
      <c r="AA15" s="39">
        <v>0</v>
      </c>
      <c r="AB15" s="26">
        <f t="shared" si="0"/>
        <v>25</v>
      </c>
      <c r="AC15" s="26">
        <f t="shared" si="1"/>
        <v>0</v>
      </c>
    </row>
    <row r="16" spans="1:29" ht="60.75" x14ac:dyDescent="0.25">
      <c r="A16" s="35">
        <v>14</v>
      </c>
      <c r="B16" s="38" t="s">
        <v>15</v>
      </c>
      <c r="C16" s="39">
        <v>2</v>
      </c>
      <c r="D16" s="39">
        <v>1</v>
      </c>
      <c r="E16" s="39"/>
      <c r="F16" s="39">
        <v>1</v>
      </c>
      <c r="G16" s="39"/>
      <c r="H16" s="39">
        <v>1</v>
      </c>
      <c r="I16" s="39"/>
      <c r="J16" s="39">
        <v>4</v>
      </c>
      <c r="K16" s="39"/>
      <c r="L16" s="39">
        <v>6</v>
      </c>
      <c r="M16" s="39"/>
      <c r="N16" s="39">
        <v>2</v>
      </c>
      <c r="O16" s="39">
        <v>1</v>
      </c>
      <c r="P16" s="39">
        <v>1</v>
      </c>
      <c r="Q16" s="39"/>
      <c r="R16" s="39">
        <v>3</v>
      </c>
      <c r="S16" s="39"/>
      <c r="T16" s="39">
        <v>7</v>
      </c>
      <c r="U16" s="39"/>
      <c r="V16" s="39">
        <v>2</v>
      </c>
      <c r="W16" s="39"/>
      <c r="X16" s="39">
        <v>1</v>
      </c>
      <c r="Y16" s="39"/>
      <c r="Z16" s="39"/>
      <c r="AA16" s="39"/>
      <c r="AB16" s="26">
        <f t="shared" si="0"/>
        <v>29</v>
      </c>
      <c r="AC16" s="26">
        <f t="shared" si="1"/>
        <v>1</v>
      </c>
    </row>
    <row r="17" spans="1:29" ht="20.25" x14ac:dyDescent="0.25">
      <c r="A17" s="35">
        <v>15</v>
      </c>
      <c r="B17" s="38" t="s">
        <v>16</v>
      </c>
      <c r="C17" s="39">
        <v>2</v>
      </c>
      <c r="D17" s="39">
        <v>1</v>
      </c>
      <c r="E17" s="39"/>
      <c r="F17" s="39">
        <v>2</v>
      </c>
      <c r="G17" s="39"/>
      <c r="H17" s="39">
        <v>1</v>
      </c>
      <c r="I17" s="39"/>
      <c r="J17" s="39">
        <v>2</v>
      </c>
      <c r="K17" s="39"/>
      <c r="L17" s="39"/>
      <c r="M17" s="39"/>
      <c r="N17" s="39"/>
      <c r="O17" s="39"/>
      <c r="P17" s="39">
        <v>0</v>
      </c>
      <c r="Q17" s="39"/>
      <c r="R17" s="39">
        <v>1</v>
      </c>
      <c r="S17" s="39"/>
      <c r="T17" s="39">
        <v>0</v>
      </c>
      <c r="U17" s="39"/>
      <c r="V17" s="39">
        <v>1</v>
      </c>
      <c r="W17" s="39"/>
      <c r="X17" s="39">
        <v>4</v>
      </c>
      <c r="Y17" s="39"/>
      <c r="Z17" s="39">
        <v>2</v>
      </c>
      <c r="AA17" s="39"/>
      <c r="AB17" s="26">
        <f t="shared" si="0"/>
        <v>14</v>
      </c>
      <c r="AC17" s="26">
        <f t="shared" si="1"/>
        <v>0</v>
      </c>
    </row>
    <row r="18" spans="1:29" ht="102" customHeight="1" x14ac:dyDescent="0.25">
      <c r="A18" s="35">
        <v>16</v>
      </c>
      <c r="B18" s="38" t="s">
        <v>213</v>
      </c>
      <c r="C18" s="39">
        <v>2</v>
      </c>
      <c r="D18" s="39">
        <v>0</v>
      </c>
      <c r="E18" s="39"/>
      <c r="F18" s="39">
        <v>0</v>
      </c>
      <c r="G18" s="39"/>
      <c r="H18" s="39">
        <v>0</v>
      </c>
      <c r="I18" s="39"/>
      <c r="J18" s="39">
        <v>0</v>
      </c>
      <c r="K18" s="39"/>
      <c r="L18" s="39">
        <v>0</v>
      </c>
      <c r="M18" s="39"/>
      <c r="N18" s="39"/>
      <c r="O18" s="39"/>
      <c r="P18" s="39">
        <v>0</v>
      </c>
      <c r="Q18" s="39"/>
      <c r="R18" s="39">
        <v>0</v>
      </c>
      <c r="S18" s="39"/>
      <c r="T18" s="39">
        <v>0</v>
      </c>
      <c r="U18" s="39"/>
      <c r="V18" s="39">
        <v>0</v>
      </c>
      <c r="W18" s="39"/>
      <c r="X18" s="39">
        <v>0</v>
      </c>
      <c r="Y18" s="39"/>
      <c r="Z18" s="39">
        <v>0</v>
      </c>
      <c r="AA18" s="39"/>
      <c r="AB18" s="26">
        <f t="shared" si="0"/>
        <v>0</v>
      </c>
      <c r="AC18" s="26">
        <f t="shared" si="1"/>
        <v>0</v>
      </c>
    </row>
    <row r="19" spans="1:29" ht="29.25" customHeight="1" x14ac:dyDescent="0.25">
      <c r="A19" s="32"/>
      <c r="B19" s="33" t="s">
        <v>2</v>
      </c>
      <c r="C19" s="27">
        <f>C5+C13+C3+C12+C6+C8+C7+C9+C4+C10+C14+C11+C15+C16+C17+C18</f>
        <v>169</v>
      </c>
      <c r="D19" s="27">
        <f t="shared" ref="D19:AA19" si="2">D5+D13+D3+D12+D6+D8+D7+D9+D4+D10+D14+D11+D15+D16+D17+D18</f>
        <v>739897</v>
      </c>
      <c r="E19" s="27">
        <f t="shared" si="2"/>
        <v>0</v>
      </c>
      <c r="F19" s="27">
        <f t="shared" si="2"/>
        <v>866170</v>
      </c>
      <c r="G19" s="27">
        <f t="shared" si="2"/>
        <v>1</v>
      </c>
      <c r="H19" s="27">
        <f t="shared" si="2"/>
        <v>842340</v>
      </c>
      <c r="I19" s="27">
        <f t="shared" si="2"/>
        <v>1</v>
      </c>
      <c r="J19" s="27">
        <f t="shared" si="2"/>
        <v>1045097</v>
      </c>
      <c r="K19" s="27">
        <f t="shared" si="2"/>
        <v>3</v>
      </c>
      <c r="L19" s="27">
        <f t="shared" si="2"/>
        <v>1018256</v>
      </c>
      <c r="M19" s="27">
        <f t="shared" si="2"/>
        <v>12</v>
      </c>
      <c r="N19" s="27">
        <f t="shared" si="2"/>
        <v>839637</v>
      </c>
      <c r="O19" s="27">
        <f t="shared" si="2"/>
        <v>12</v>
      </c>
      <c r="P19" s="27">
        <f t="shared" si="2"/>
        <v>653115</v>
      </c>
      <c r="Q19" s="27">
        <f t="shared" si="2"/>
        <v>8</v>
      </c>
      <c r="R19" s="27">
        <f t="shared" si="2"/>
        <v>928541</v>
      </c>
      <c r="S19" s="27">
        <f t="shared" si="2"/>
        <v>0</v>
      </c>
      <c r="T19" s="27">
        <f t="shared" si="2"/>
        <v>2177775</v>
      </c>
      <c r="U19" s="27">
        <f t="shared" si="2"/>
        <v>3</v>
      </c>
      <c r="V19" s="27">
        <f t="shared" si="2"/>
        <v>960897</v>
      </c>
      <c r="W19" s="27">
        <f t="shared" si="2"/>
        <v>3</v>
      </c>
      <c r="X19" s="27">
        <f t="shared" si="2"/>
        <v>950097</v>
      </c>
      <c r="Y19" s="27">
        <f t="shared" si="2"/>
        <v>2</v>
      </c>
      <c r="Z19" s="27">
        <f t="shared" si="2"/>
        <v>863692</v>
      </c>
      <c r="AA19" s="27">
        <f t="shared" si="2"/>
        <v>0</v>
      </c>
      <c r="AB19" s="27">
        <f>AB5+AB13+AB3+AB12+AB6+AB8+AB7+AB9+AB4+AB10+AB14+AB11+AB15+AB16+AB17+AB18</f>
        <v>11885514</v>
      </c>
      <c r="AC19" s="27">
        <f>AC5+AC13+AC3+AC12+AC6+AC8+AC7+AC9+AC4+AC10+AC14+AC11+AC15+AC16+AC17+AC18</f>
        <v>45</v>
      </c>
    </row>
  </sheetData>
  <mergeCells count="16">
    <mergeCell ref="AB1:AC1"/>
    <mergeCell ref="A1:A2"/>
    <mergeCell ref="B1:B2"/>
    <mergeCell ref="C1:C2"/>
    <mergeCell ref="D1:E1"/>
    <mergeCell ref="P1:Q1"/>
    <mergeCell ref="R1:S1"/>
    <mergeCell ref="F1:G1"/>
    <mergeCell ref="H1:I1"/>
    <mergeCell ref="J1:K1"/>
    <mergeCell ref="L1:M1"/>
    <mergeCell ref="N1:O1"/>
    <mergeCell ref="T1:U1"/>
    <mergeCell ref="V1:W1"/>
    <mergeCell ref="X1:Y1"/>
    <mergeCell ref="Z1:AA1"/>
  </mergeCells>
  <pageMargins left="0" right="0" top="0.35433070866141736" bottom="0" header="0.31496062992125984" footer="0.31496062992125984"/>
  <pageSetup paperSize="9" scale="2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9"/>
  <sheetViews>
    <sheetView view="pageBreakPreview" zoomScale="60" zoomScaleNormal="60" workbookViewId="0">
      <selection activeCell="Y9" sqref="Y9:AA9"/>
    </sheetView>
  </sheetViews>
  <sheetFormatPr defaultRowHeight="15" x14ac:dyDescent="0.25"/>
  <cols>
    <col min="1" max="1" width="7.7109375" customWidth="1"/>
    <col min="2" max="3" width="38.28515625" customWidth="1"/>
    <col min="4" max="4" width="17.42578125" customWidth="1"/>
    <col min="5" max="5" width="18.28515625" customWidth="1"/>
    <col min="6" max="6" width="16" customWidth="1"/>
    <col min="7" max="7" width="18.85546875" customWidth="1"/>
    <col min="8" max="8" width="16.85546875" customWidth="1"/>
    <col min="9" max="9" width="19" customWidth="1"/>
    <col min="10" max="10" width="17" customWidth="1"/>
    <col min="11" max="11" width="18.85546875" customWidth="1"/>
    <col min="12" max="12" width="15.85546875" customWidth="1"/>
    <col min="13" max="13" width="19.140625" customWidth="1"/>
    <col min="14" max="14" width="16.85546875" customWidth="1"/>
    <col min="15" max="15" width="18.28515625" customWidth="1"/>
    <col min="16" max="16" width="17.42578125" customWidth="1"/>
    <col min="17" max="17" width="18.85546875" customWidth="1"/>
    <col min="18" max="18" width="17.28515625" customWidth="1"/>
    <col min="19" max="27" width="19" customWidth="1"/>
    <col min="28" max="28" width="17" customWidth="1"/>
    <col min="29" max="29" width="18.4257812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7.75" customHeight="1" x14ac:dyDescent="0.25">
      <c r="A3" s="60" t="s">
        <v>27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76.5" customHeight="1" x14ac:dyDescent="0.25">
      <c r="A4" s="4">
        <v>1</v>
      </c>
      <c r="B4" s="58" t="s">
        <v>195</v>
      </c>
      <c r="C4" s="5" t="s">
        <v>195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26">
        <f>D4+F4+H4+J4+L4+N4+P4+R4+T4+V4+X4+Z4</f>
        <v>0</v>
      </c>
      <c r="AC4" s="26">
        <f>E4+G4+I4+K4+M4+O4+Q4+S4+U4+W4+Y4+AA4</f>
        <v>0</v>
      </c>
    </row>
    <row r="5" spans="1:29" ht="75" customHeight="1" x14ac:dyDescent="0.25">
      <c r="A5" s="4">
        <v>2</v>
      </c>
      <c r="B5" s="80"/>
      <c r="C5" s="5" t="s">
        <v>196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26">
        <f t="shared" ref="AB5:AB8" si="0">D5+F5+H5+J5+L5+N5+P5+R5+T5+V5+X5+Z5</f>
        <v>0</v>
      </c>
      <c r="AC5" s="26">
        <f t="shared" ref="AC5:AC8" si="1">E5+G5+I5+K5+M5+O5+Q5+S5+U5+W5+Y5+AA5</f>
        <v>0</v>
      </c>
    </row>
    <row r="6" spans="1:29" ht="104.25" customHeight="1" x14ac:dyDescent="0.25">
      <c r="A6" s="4">
        <v>3</v>
      </c>
      <c r="B6" s="80"/>
      <c r="C6" s="5" t="s">
        <v>197</v>
      </c>
      <c r="D6" s="11"/>
      <c r="E6" s="11"/>
      <c r="F6" s="11"/>
      <c r="G6" s="11"/>
      <c r="H6" s="11"/>
      <c r="I6" s="11"/>
      <c r="J6" s="11">
        <v>1</v>
      </c>
      <c r="K6" s="11"/>
      <c r="L6" s="11">
        <v>3</v>
      </c>
      <c r="M6" s="11"/>
      <c r="N6" s="11">
        <v>3</v>
      </c>
      <c r="O6" s="11"/>
      <c r="P6" s="11">
        <v>2</v>
      </c>
      <c r="Q6" s="11"/>
      <c r="R6" s="11">
        <v>1</v>
      </c>
      <c r="S6" s="11"/>
      <c r="T6" s="11"/>
      <c r="U6" s="11"/>
      <c r="V6" s="11">
        <v>5</v>
      </c>
      <c r="W6" s="11"/>
      <c r="X6" s="11">
        <v>1</v>
      </c>
      <c r="Y6" s="11"/>
      <c r="Z6" s="11"/>
      <c r="AA6" s="11"/>
      <c r="AB6" s="26">
        <f t="shared" si="0"/>
        <v>16</v>
      </c>
      <c r="AC6" s="26">
        <f t="shared" si="1"/>
        <v>0</v>
      </c>
    </row>
    <row r="7" spans="1:29" ht="102.75" customHeight="1" x14ac:dyDescent="0.25">
      <c r="A7" s="4">
        <v>4</v>
      </c>
      <c r="B7" s="59"/>
      <c r="C7" s="5" t="s">
        <v>198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26">
        <f t="shared" si="0"/>
        <v>0</v>
      </c>
      <c r="AC7" s="26">
        <f t="shared" si="1"/>
        <v>0</v>
      </c>
    </row>
    <row r="8" spans="1:29" ht="225" customHeight="1" x14ac:dyDescent="0.25">
      <c r="A8" s="4">
        <v>5</v>
      </c>
      <c r="B8" s="5" t="s">
        <v>199</v>
      </c>
      <c r="C8" s="7"/>
      <c r="D8" s="11">
        <v>2</v>
      </c>
      <c r="E8" s="11"/>
      <c r="F8" s="11">
        <v>6</v>
      </c>
      <c r="G8" s="11"/>
      <c r="H8" s="11">
        <v>9</v>
      </c>
      <c r="I8" s="11"/>
      <c r="J8" s="11">
        <v>1</v>
      </c>
      <c r="K8" s="11"/>
      <c r="L8" s="11">
        <v>2</v>
      </c>
      <c r="M8" s="11"/>
      <c r="N8" s="11">
        <v>2</v>
      </c>
      <c r="O8" s="11"/>
      <c r="P8" s="11">
        <v>3</v>
      </c>
      <c r="Q8" s="11"/>
      <c r="R8" s="11"/>
      <c r="S8" s="11"/>
      <c r="T8" s="11"/>
      <c r="U8" s="11"/>
      <c r="V8" s="11">
        <v>1</v>
      </c>
      <c r="W8" s="11"/>
      <c r="X8" s="11">
        <v>1</v>
      </c>
      <c r="Y8" s="11"/>
      <c r="Z8" s="11"/>
      <c r="AA8" s="11"/>
      <c r="AB8" s="26">
        <f t="shared" si="0"/>
        <v>27</v>
      </c>
      <c r="AC8" s="26">
        <f t="shared" si="1"/>
        <v>0</v>
      </c>
    </row>
    <row r="9" spans="1:29" ht="38.25" customHeight="1" x14ac:dyDescent="0.25">
      <c r="A9" s="28"/>
      <c r="B9" s="56" t="s">
        <v>2</v>
      </c>
      <c r="C9" s="79"/>
      <c r="D9" s="27">
        <f t="shared" ref="D9:AC9" si="2">D4+D5+D6+D7+D8</f>
        <v>2</v>
      </c>
      <c r="E9" s="27">
        <f t="shared" si="2"/>
        <v>0</v>
      </c>
      <c r="F9" s="27">
        <f t="shared" si="2"/>
        <v>6</v>
      </c>
      <c r="G9" s="27">
        <f t="shared" si="2"/>
        <v>0</v>
      </c>
      <c r="H9" s="27">
        <f t="shared" si="2"/>
        <v>9</v>
      </c>
      <c r="I9" s="27">
        <f t="shared" si="2"/>
        <v>0</v>
      </c>
      <c r="J9" s="27">
        <f t="shared" si="2"/>
        <v>2</v>
      </c>
      <c r="K9" s="27">
        <f t="shared" si="2"/>
        <v>0</v>
      </c>
      <c r="L9" s="27">
        <f t="shared" si="2"/>
        <v>5</v>
      </c>
      <c r="M9" s="27">
        <f t="shared" si="2"/>
        <v>0</v>
      </c>
      <c r="N9" s="27">
        <f t="shared" si="2"/>
        <v>5</v>
      </c>
      <c r="O9" s="27">
        <f t="shared" si="2"/>
        <v>0</v>
      </c>
      <c r="P9" s="27">
        <f t="shared" si="2"/>
        <v>5</v>
      </c>
      <c r="Q9" s="27">
        <f t="shared" si="2"/>
        <v>0</v>
      </c>
      <c r="R9" s="27">
        <f t="shared" si="2"/>
        <v>1</v>
      </c>
      <c r="S9" s="27">
        <f t="shared" si="2"/>
        <v>0</v>
      </c>
      <c r="T9" s="27">
        <f t="shared" si="2"/>
        <v>0</v>
      </c>
      <c r="U9" s="27">
        <f t="shared" si="2"/>
        <v>0</v>
      </c>
      <c r="V9" s="27">
        <f t="shared" si="2"/>
        <v>6</v>
      </c>
      <c r="W9" s="27">
        <f t="shared" si="2"/>
        <v>0</v>
      </c>
      <c r="X9" s="27">
        <f t="shared" si="2"/>
        <v>2</v>
      </c>
      <c r="Y9" s="27">
        <f t="shared" si="2"/>
        <v>0</v>
      </c>
      <c r="Z9" s="27">
        <f t="shared" si="2"/>
        <v>0</v>
      </c>
      <c r="AA9" s="27">
        <f t="shared" si="2"/>
        <v>0</v>
      </c>
      <c r="AB9" s="27">
        <f t="shared" si="2"/>
        <v>43</v>
      </c>
      <c r="AC9" s="27">
        <f t="shared" si="2"/>
        <v>0</v>
      </c>
    </row>
  </sheetData>
  <mergeCells count="21">
    <mergeCell ref="B9:C9"/>
    <mergeCell ref="B4:B7"/>
    <mergeCell ref="H1:I1"/>
    <mergeCell ref="J1:K1"/>
    <mergeCell ref="L1:M1"/>
    <mergeCell ref="F1:G1"/>
    <mergeCell ref="B1:B2"/>
    <mergeCell ref="C1:C2"/>
    <mergeCell ref="D1:E1"/>
    <mergeCell ref="N1:O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8"/>
  <sheetViews>
    <sheetView tabSelected="1" view="pageBreakPreview" topLeftCell="H1" zoomScale="60" zoomScaleNormal="60" workbookViewId="0">
      <selection activeCell="W5" sqref="W5"/>
    </sheetView>
  </sheetViews>
  <sheetFormatPr defaultRowHeight="15" x14ac:dyDescent="0.25"/>
  <cols>
    <col min="1" max="1" width="7.7109375" customWidth="1"/>
    <col min="2" max="3" width="38.28515625" customWidth="1"/>
    <col min="4" max="4" width="16.85546875" customWidth="1"/>
    <col min="5" max="5" width="18.85546875" customWidth="1"/>
    <col min="6" max="6" width="16.42578125" customWidth="1"/>
    <col min="7" max="7" width="19.42578125" customWidth="1"/>
    <col min="8" max="8" width="16.5703125" customWidth="1"/>
    <col min="9" max="9" width="18.5703125" customWidth="1"/>
    <col min="10" max="10" width="19" customWidth="1"/>
    <col min="11" max="11" width="18.140625" customWidth="1"/>
    <col min="12" max="12" width="17.85546875" customWidth="1"/>
    <col min="13" max="13" width="18.42578125" customWidth="1"/>
    <col min="14" max="14" width="17.5703125" customWidth="1"/>
    <col min="15" max="15" width="18.85546875" customWidth="1"/>
    <col min="16" max="16" width="16.7109375" customWidth="1"/>
    <col min="17" max="17" width="18.7109375" customWidth="1"/>
    <col min="18" max="18" width="15.85546875" customWidth="1"/>
    <col min="19" max="27" width="19.7109375" customWidth="1"/>
    <col min="28" max="28" width="15.85546875" customWidth="1"/>
    <col min="29" max="29" width="18.710937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6.25" customHeight="1" x14ac:dyDescent="0.25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57.75" customHeight="1" x14ac:dyDescent="0.25">
      <c r="A4" s="4">
        <v>1</v>
      </c>
      <c r="B4" s="1" t="s">
        <v>118</v>
      </c>
      <c r="C4" s="6"/>
      <c r="D4" s="11">
        <v>1726</v>
      </c>
      <c r="E4" s="11"/>
      <c r="F4" s="11">
        <v>1639</v>
      </c>
      <c r="G4" s="11">
        <v>1</v>
      </c>
      <c r="H4" s="11">
        <v>680</v>
      </c>
      <c r="I4" s="11">
        <v>1</v>
      </c>
      <c r="J4" s="11">
        <v>2905</v>
      </c>
      <c r="K4" s="11"/>
      <c r="L4" s="11">
        <v>2040</v>
      </c>
      <c r="M4" s="11"/>
      <c r="N4" s="11">
        <v>986</v>
      </c>
      <c r="O4" s="11"/>
      <c r="P4" s="11">
        <v>2730</v>
      </c>
      <c r="Q4" s="11"/>
      <c r="R4" s="11">
        <v>2032</v>
      </c>
      <c r="S4" s="11"/>
      <c r="T4" s="11">
        <v>979</v>
      </c>
      <c r="U4" s="11"/>
      <c r="V4" s="11">
        <v>2586</v>
      </c>
      <c r="W4" s="11"/>
      <c r="X4" s="11">
        <v>2101</v>
      </c>
      <c r="Y4" s="11"/>
      <c r="Z4" s="11">
        <v>863</v>
      </c>
      <c r="AA4" s="11"/>
      <c r="AB4" s="26">
        <f>D4+F4+H4+J4+L4+N4+P4+R4+T4+V4+X4+Z4</f>
        <v>21267</v>
      </c>
      <c r="AC4" s="26">
        <f>E4+G4+I4+K4+M4+O4+Q4+S4+U4+W4+Y4+AA4</f>
        <v>2</v>
      </c>
    </row>
    <row r="5" spans="1:29" ht="59.25" customHeight="1" x14ac:dyDescent="0.25">
      <c r="A5" s="4">
        <v>2</v>
      </c>
      <c r="B5" s="1" t="s">
        <v>119</v>
      </c>
      <c r="C5" s="6"/>
      <c r="D5" s="11">
        <v>0</v>
      </c>
      <c r="E5" s="11"/>
      <c r="F5" s="11">
        <v>0</v>
      </c>
      <c r="G5" s="11"/>
      <c r="H5" s="11">
        <v>0</v>
      </c>
      <c r="I5" s="11"/>
      <c r="J5" s="11">
        <v>0</v>
      </c>
      <c r="K5" s="11"/>
      <c r="L5" s="11">
        <v>0</v>
      </c>
      <c r="M5" s="11"/>
      <c r="N5" s="11">
        <v>0</v>
      </c>
      <c r="O5" s="11"/>
      <c r="P5" s="11">
        <v>0</v>
      </c>
      <c r="Q5" s="11"/>
      <c r="R5" s="11">
        <v>0</v>
      </c>
      <c r="S5" s="11"/>
      <c r="T5" s="11">
        <v>0</v>
      </c>
      <c r="U5" s="11"/>
      <c r="V5" s="11">
        <v>1</v>
      </c>
      <c r="W5" s="11"/>
      <c r="X5" s="11">
        <v>0</v>
      </c>
      <c r="Y5" s="11"/>
      <c r="Z5" s="11">
        <v>0</v>
      </c>
      <c r="AA5" s="11"/>
      <c r="AB5" s="26">
        <f t="shared" ref="AB5:AB7" si="0">D5+F5+H5+J5+L5+N5+P5+R5+T5+V5+X5+Z5</f>
        <v>1</v>
      </c>
      <c r="AC5" s="26">
        <f t="shared" ref="AC5:AC7" si="1">E5+G5+I5+K5+M5+O5+Q5+S5+U5+W5+Y5+AA5</f>
        <v>0</v>
      </c>
    </row>
    <row r="6" spans="1:29" ht="89.25" customHeight="1" x14ac:dyDescent="0.25">
      <c r="A6" s="4">
        <v>3</v>
      </c>
      <c r="B6" s="1" t="s">
        <v>120</v>
      </c>
      <c r="C6" s="6"/>
      <c r="D6" s="11">
        <v>0</v>
      </c>
      <c r="E6" s="11"/>
      <c r="F6" s="11">
        <v>0</v>
      </c>
      <c r="G6" s="11"/>
      <c r="H6" s="11">
        <v>0</v>
      </c>
      <c r="I6" s="11"/>
      <c r="J6" s="11">
        <v>0</v>
      </c>
      <c r="K6" s="11"/>
      <c r="L6" s="11">
        <v>0</v>
      </c>
      <c r="M6" s="11"/>
      <c r="N6" s="11">
        <v>0</v>
      </c>
      <c r="O6" s="11"/>
      <c r="P6" s="11">
        <v>0</v>
      </c>
      <c r="Q6" s="11"/>
      <c r="R6" s="11">
        <v>0</v>
      </c>
      <c r="S6" s="11"/>
      <c r="T6" s="11">
        <v>0</v>
      </c>
      <c r="U6" s="11"/>
      <c r="V6" s="11">
        <v>0</v>
      </c>
      <c r="W6" s="11"/>
      <c r="X6" s="11">
        <v>0</v>
      </c>
      <c r="Y6" s="11"/>
      <c r="Z6" s="11">
        <v>0</v>
      </c>
      <c r="AA6" s="11"/>
      <c r="AB6" s="26">
        <f t="shared" si="0"/>
        <v>0</v>
      </c>
      <c r="AC6" s="26">
        <f t="shared" si="1"/>
        <v>0</v>
      </c>
    </row>
    <row r="7" spans="1:29" ht="59.25" customHeight="1" x14ac:dyDescent="0.25">
      <c r="A7" s="4">
        <v>4</v>
      </c>
      <c r="B7" s="1" t="s">
        <v>121</v>
      </c>
      <c r="C7" s="6"/>
      <c r="D7" s="11">
        <v>0</v>
      </c>
      <c r="E7" s="11"/>
      <c r="F7" s="11">
        <v>0</v>
      </c>
      <c r="G7" s="11"/>
      <c r="H7" s="11">
        <v>0</v>
      </c>
      <c r="I7" s="11"/>
      <c r="J7" s="11">
        <v>0</v>
      </c>
      <c r="K7" s="11"/>
      <c r="L7" s="11">
        <v>0</v>
      </c>
      <c r="M7" s="11"/>
      <c r="N7" s="11">
        <v>0</v>
      </c>
      <c r="O7" s="11"/>
      <c r="P7" s="11">
        <v>0</v>
      </c>
      <c r="Q7" s="11"/>
      <c r="R7" s="11">
        <v>0</v>
      </c>
      <c r="S7" s="11"/>
      <c r="T7" s="11">
        <v>0</v>
      </c>
      <c r="U7" s="11"/>
      <c r="V7" s="11">
        <v>0</v>
      </c>
      <c r="W7" s="11"/>
      <c r="X7" s="11">
        <v>0</v>
      </c>
      <c r="Y7" s="11"/>
      <c r="Z7" s="11">
        <v>0</v>
      </c>
      <c r="AA7" s="11"/>
      <c r="AB7" s="26">
        <f t="shared" si="0"/>
        <v>0</v>
      </c>
      <c r="AC7" s="26">
        <f t="shared" si="1"/>
        <v>0</v>
      </c>
    </row>
    <row r="8" spans="1:29" ht="21" x14ac:dyDescent="0.25">
      <c r="A8" s="28"/>
      <c r="B8" s="56" t="s">
        <v>2</v>
      </c>
      <c r="C8" s="79"/>
      <c r="D8" s="27">
        <f t="shared" ref="D8:AC8" si="2">D4+D5+D6+D7</f>
        <v>1726</v>
      </c>
      <c r="E8" s="27">
        <f t="shared" si="2"/>
        <v>0</v>
      </c>
      <c r="F8" s="27">
        <f t="shared" si="2"/>
        <v>1639</v>
      </c>
      <c r="G8" s="27">
        <f t="shared" si="2"/>
        <v>1</v>
      </c>
      <c r="H8" s="27">
        <f t="shared" si="2"/>
        <v>680</v>
      </c>
      <c r="I8" s="27">
        <f t="shared" si="2"/>
        <v>1</v>
      </c>
      <c r="J8" s="27">
        <f t="shared" si="2"/>
        <v>2905</v>
      </c>
      <c r="K8" s="27">
        <f t="shared" si="2"/>
        <v>0</v>
      </c>
      <c r="L8" s="27">
        <f t="shared" si="2"/>
        <v>2040</v>
      </c>
      <c r="M8" s="27">
        <f t="shared" si="2"/>
        <v>0</v>
      </c>
      <c r="N8" s="27">
        <f t="shared" si="2"/>
        <v>986</v>
      </c>
      <c r="O8" s="27">
        <f t="shared" si="2"/>
        <v>0</v>
      </c>
      <c r="P8" s="27">
        <f t="shared" si="2"/>
        <v>2730</v>
      </c>
      <c r="Q8" s="27">
        <f t="shared" si="2"/>
        <v>0</v>
      </c>
      <c r="R8" s="27">
        <f t="shared" si="2"/>
        <v>2032</v>
      </c>
      <c r="S8" s="27">
        <f t="shared" si="2"/>
        <v>0</v>
      </c>
      <c r="T8" s="27">
        <f t="shared" si="2"/>
        <v>979</v>
      </c>
      <c r="U8" s="27">
        <f t="shared" si="2"/>
        <v>0</v>
      </c>
      <c r="V8" s="27">
        <f t="shared" si="2"/>
        <v>2587</v>
      </c>
      <c r="W8" s="27">
        <f t="shared" si="2"/>
        <v>0</v>
      </c>
      <c r="X8" s="27">
        <f t="shared" si="2"/>
        <v>2101</v>
      </c>
      <c r="Y8" s="27">
        <f t="shared" si="2"/>
        <v>0</v>
      </c>
      <c r="Z8" s="27">
        <f t="shared" si="2"/>
        <v>863</v>
      </c>
      <c r="AA8" s="27">
        <f t="shared" si="2"/>
        <v>0</v>
      </c>
      <c r="AB8" s="27">
        <f t="shared" si="2"/>
        <v>21268</v>
      </c>
      <c r="AC8" s="27">
        <f t="shared" si="2"/>
        <v>2</v>
      </c>
    </row>
  </sheetData>
  <mergeCells count="20">
    <mergeCell ref="B8:C8"/>
    <mergeCell ref="H1:I1"/>
    <mergeCell ref="J1:K1"/>
    <mergeCell ref="L1:M1"/>
    <mergeCell ref="N1:O1"/>
    <mergeCell ref="F1:G1"/>
    <mergeCell ref="B1:B2"/>
    <mergeCell ref="C1:C2"/>
    <mergeCell ref="D1:E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7"/>
  <sheetViews>
    <sheetView view="pageBreakPreview" topLeftCell="R1" zoomScale="60" zoomScaleNormal="60" workbookViewId="0">
      <selection activeCell="Z4" sqref="Z4:AA6"/>
    </sheetView>
  </sheetViews>
  <sheetFormatPr defaultRowHeight="15" x14ac:dyDescent="0.25"/>
  <cols>
    <col min="1" max="1" width="7.7109375" customWidth="1"/>
    <col min="2" max="3" width="38.28515625" customWidth="1"/>
    <col min="4" max="4" width="16.140625" customWidth="1"/>
    <col min="5" max="5" width="19.28515625" customWidth="1"/>
    <col min="6" max="6" width="15.85546875" customWidth="1"/>
    <col min="7" max="7" width="18.28515625" customWidth="1"/>
    <col min="8" max="8" width="16.7109375" customWidth="1"/>
    <col min="9" max="9" width="18.42578125" customWidth="1"/>
    <col min="10" max="10" width="17.5703125" customWidth="1"/>
    <col min="11" max="11" width="18.42578125" customWidth="1"/>
    <col min="12" max="12" width="17.140625" customWidth="1"/>
    <col min="13" max="13" width="18.140625" customWidth="1"/>
    <col min="14" max="14" width="17.42578125" customWidth="1"/>
    <col min="15" max="15" width="19.42578125" customWidth="1"/>
    <col min="16" max="16" width="17" customWidth="1"/>
    <col min="17" max="17" width="18.28515625" customWidth="1"/>
    <col min="18" max="18" width="17.7109375" customWidth="1"/>
    <col min="19" max="27" width="19.140625" customWidth="1"/>
    <col min="28" max="28" width="17.28515625" customWidth="1"/>
    <col min="29" max="29" width="18.710937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6.25" customHeight="1" x14ac:dyDescent="0.25">
      <c r="A3" s="60" t="s">
        <v>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27.75" customHeight="1" x14ac:dyDescent="0.25">
      <c r="A4" s="4">
        <v>1</v>
      </c>
      <c r="B4" s="5" t="s">
        <v>200</v>
      </c>
      <c r="C4" s="7"/>
      <c r="D4" s="11">
        <v>5420</v>
      </c>
      <c r="E4" s="11"/>
      <c r="F4" s="11">
        <v>10520</v>
      </c>
      <c r="G4" s="11"/>
      <c r="H4" s="11">
        <v>6830</v>
      </c>
      <c r="I4" s="11"/>
      <c r="J4" s="11">
        <v>24210</v>
      </c>
      <c r="K4" s="11"/>
      <c r="L4" s="11">
        <v>13185</v>
      </c>
      <c r="M4" s="11"/>
      <c r="N4" s="11">
        <v>19884</v>
      </c>
      <c r="O4" s="11"/>
      <c r="P4" s="11">
        <v>18104</v>
      </c>
      <c r="Q4" s="11"/>
      <c r="R4" s="11">
        <v>97231</v>
      </c>
      <c r="S4" s="11"/>
      <c r="T4" s="11">
        <v>5612</v>
      </c>
      <c r="U4" s="11"/>
      <c r="V4" s="11">
        <v>8296</v>
      </c>
      <c r="W4" s="11"/>
      <c r="X4" s="11">
        <v>9104</v>
      </c>
      <c r="Y4" s="11"/>
      <c r="Z4" s="11">
        <v>7517</v>
      </c>
      <c r="AA4" s="11">
        <v>0</v>
      </c>
      <c r="AB4" s="26">
        <f>D4+F4+H4+J4+L4+N4+P4+R4+T4+V4+X4+Z4</f>
        <v>225913</v>
      </c>
      <c r="AC4" s="26">
        <f>E4+G4+I4+K4+M4+O4+Q4+S4+U4+W4+Y4+AA4</f>
        <v>0</v>
      </c>
    </row>
    <row r="5" spans="1:29" ht="39.75" customHeight="1" x14ac:dyDescent="0.25">
      <c r="A5" s="4">
        <v>2</v>
      </c>
      <c r="B5" s="15" t="s">
        <v>201</v>
      </c>
      <c r="C5" s="7"/>
      <c r="D5" s="11">
        <v>7723</v>
      </c>
      <c r="E5" s="11"/>
      <c r="F5" s="11">
        <v>7824</v>
      </c>
      <c r="G5" s="11"/>
      <c r="H5" s="11">
        <v>30328</v>
      </c>
      <c r="I5" s="11"/>
      <c r="J5" s="11">
        <v>50210</v>
      </c>
      <c r="K5" s="11"/>
      <c r="L5" s="11">
        <v>45231</v>
      </c>
      <c r="M5" s="11"/>
      <c r="N5" s="11">
        <v>21455</v>
      </c>
      <c r="O5" s="11"/>
      <c r="P5" s="11">
        <v>35120</v>
      </c>
      <c r="Q5" s="11"/>
      <c r="R5" s="11">
        <v>34024</v>
      </c>
      <c r="S5" s="11"/>
      <c r="T5" s="11">
        <v>32520</v>
      </c>
      <c r="U5" s="11"/>
      <c r="V5" s="11">
        <v>5609</v>
      </c>
      <c r="W5" s="11"/>
      <c r="X5" s="11">
        <v>21540</v>
      </c>
      <c r="Y5" s="11"/>
      <c r="Z5" s="11">
        <v>5739</v>
      </c>
      <c r="AA5" s="11">
        <v>0</v>
      </c>
      <c r="AB5" s="26">
        <f t="shared" ref="AB5:AB6" si="0">D5+F5+H5+J5+L5+N5+P5+R5+T5+V5+X5+Z5</f>
        <v>297323</v>
      </c>
      <c r="AC5" s="26">
        <f t="shared" ref="AC5:AC6" si="1">E5+G5+I5+K5+M5+O5+Q5+S5+U5+W5+Y5+AA5</f>
        <v>0</v>
      </c>
    </row>
    <row r="6" spans="1:29" ht="54" customHeight="1" x14ac:dyDescent="0.25">
      <c r="A6" s="4">
        <v>3</v>
      </c>
      <c r="B6" s="5" t="s">
        <v>202</v>
      </c>
      <c r="C6" s="7"/>
      <c r="D6" s="11">
        <v>0</v>
      </c>
      <c r="E6" s="11"/>
      <c r="F6" s="11">
        <v>0</v>
      </c>
      <c r="G6" s="11"/>
      <c r="H6" s="11">
        <v>0</v>
      </c>
      <c r="I6" s="11"/>
      <c r="J6" s="11">
        <v>0</v>
      </c>
      <c r="K6" s="11"/>
      <c r="L6" s="11">
        <v>0</v>
      </c>
      <c r="M6" s="11"/>
      <c r="N6" s="11">
        <v>0</v>
      </c>
      <c r="O6" s="11"/>
      <c r="P6" s="11">
        <v>0</v>
      </c>
      <c r="Q6" s="11">
        <v>0</v>
      </c>
      <c r="R6" s="11">
        <v>2</v>
      </c>
      <c r="S6" s="11"/>
      <c r="T6" s="11">
        <v>0</v>
      </c>
      <c r="U6" s="11"/>
      <c r="V6" s="11"/>
      <c r="W6" s="11"/>
      <c r="X6" s="11"/>
      <c r="Y6" s="11"/>
      <c r="Z6" s="11">
        <v>0</v>
      </c>
      <c r="AA6" s="11">
        <v>0</v>
      </c>
      <c r="AB6" s="26">
        <f t="shared" si="0"/>
        <v>2</v>
      </c>
      <c r="AC6" s="26">
        <f t="shared" si="1"/>
        <v>0</v>
      </c>
    </row>
    <row r="7" spans="1:29" ht="38.25" customHeight="1" x14ac:dyDescent="0.25">
      <c r="A7" s="28"/>
      <c r="B7" s="56" t="s">
        <v>2</v>
      </c>
      <c r="C7" s="79"/>
      <c r="D7" s="27">
        <f t="shared" ref="D7:AC7" si="2">D4+D5+D6</f>
        <v>13143</v>
      </c>
      <c r="E7" s="27">
        <f t="shared" si="2"/>
        <v>0</v>
      </c>
      <c r="F7" s="27">
        <f t="shared" si="2"/>
        <v>18344</v>
      </c>
      <c r="G7" s="27">
        <f t="shared" si="2"/>
        <v>0</v>
      </c>
      <c r="H7" s="27">
        <f t="shared" si="2"/>
        <v>37158</v>
      </c>
      <c r="I7" s="27">
        <f t="shared" si="2"/>
        <v>0</v>
      </c>
      <c r="J7" s="27">
        <f t="shared" si="2"/>
        <v>74420</v>
      </c>
      <c r="K7" s="27">
        <f t="shared" si="2"/>
        <v>0</v>
      </c>
      <c r="L7" s="27">
        <f t="shared" si="2"/>
        <v>58416</v>
      </c>
      <c r="M7" s="27">
        <f t="shared" si="2"/>
        <v>0</v>
      </c>
      <c r="N7" s="27">
        <f t="shared" si="2"/>
        <v>41339</v>
      </c>
      <c r="O7" s="27">
        <f t="shared" si="2"/>
        <v>0</v>
      </c>
      <c r="P7" s="27">
        <f t="shared" si="2"/>
        <v>53224</v>
      </c>
      <c r="Q7" s="27">
        <f t="shared" si="2"/>
        <v>0</v>
      </c>
      <c r="R7" s="27">
        <f t="shared" si="2"/>
        <v>131257</v>
      </c>
      <c r="S7" s="27">
        <f t="shared" si="2"/>
        <v>0</v>
      </c>
      <c r="T7" s="27">
        <f t="shared" si="2"/>
        <v>38132</v>
      </c>
      <c r="U7" s="27">
        <f t="shared" si="2"/>
        <v>0</v>
      </c>
      <c r="V7" s="27">
        <f t="shared" si="2"/>
        <v>13905</v>
      </c>
      <c r="W7" s="27">
        <f t="shared" si="2"/>
        <v>0</v>
      </c>
      <c r="X7" s="27">
        <f t="shared" si="2"/>
        <v>30644</v>
      </c>
      <c r="Y7" s="27">
        <f t="shared" si="2"/>
        <v>0</v>
      </c>
      <c r="Z7" s="27">
        <f t="shared" si="2"/>
        <v>13256</v>
      </c>
      <c r="AA7" s="27">
        <f t="shared" si="2"/>
        <v>0</v>
      </c>
      <c r="AB7" s="27">
        <f t="shared" si="2"/>
        <v>523238</v>
      </c>
      <c r="AC7" s="27">
        <f t="shared" si="2"/>
        <v>0</v>
      </c>
    </row>
  </sheetData>
  <mergeCells count="20">
    <mergeCell ref="B7:C7"/>
    <mergeCell ref="H1:I1"/>
    <mergeCell ref="J1:K1"/>
    <mergeCell ref="L1:M1"/>
    <mergeCell ref="N1:O1"/>
    <mergeCell ref="F1:G1"/>
    <mergeCell ref="B1:B2"/>
    <mergeCell ref="C1:C2"/>
    <mergeCell ref="D1:E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25"/>
  <sheetViews>
    <sheetView view="pageBreakPreview" topLeftCell="R13" zoomScale="60" zoomScaleNormal="60" workbookViewId="0">
      <selection activeCell="V25" sqref="V25"/>
    </sheetView>
  </sheetViews>
  <sheetFormatPr defaultRowHeight="15" x14ac:dyDescent="0.25"/>
  <cols>
    <col min="1" max="1" width="7.7109375" customWidth="1"/>
    <col min="2" max="3" width="38.28515625" customWidth="1"/>
    <col min="4" max="4" width="16.28515625" customWidth="1"/>
    <col min="5" max="5" width="18.7109375" customWidth="1"/>
    <col min="6" max="6" width="16.5703125" customWidth="1"/>
    <col min="7" max="7" width="18.42578125" customWidth="1"/>
    <col min="8" max="8" width="15.85546875" customWidth="1"/>
    <col min="9" max="9" width="18.42578125" customWidth="1"/>
    <col min="10" max="10" width="16.28515625" customWidth="1"/>
    <col min="11" max="11" width="18.85546875" customWidth="1"/>
    <col min="12" max="12" width="16.42578125" customWidth="1"/>
    <col min="13" max="13" width="18.140625" customWidth="1"/>
    <col min="14" max="14" width="18.85546875" customWidth="1"/>
    <col min="15" max="15" width="18.5703125" customWidth="1"/>
    <col min="16" max="16" width="18.140625" customWidth="1"/>
    <col min="17" max="17" width="19" customWidth="1"/>
    <col min="18" max="18" width="17.5703125" customWidth="1"/>
    <col min="19" max="27" width="18.7109375" customWidth="1"/>
    <col min="28" max="28" width="15.85546875" customWidth="1"/>
    <col min="29" max="29" width="19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86"/>
      <c r="T1" s="52" t="s">
        <v>224</v>
      </c>
      <c r="U1" s="86"/>
      <c r="V1" s="52" t="s">
        <v>229</v>
      </c>
      <c r="W1" s="86"/>
      <c r="X1" s="52" t="s">
        <v>230</v>
      </c>
      <c r="Y1" s="86"/>
      <c r="Z1" s="52" t="s">
        <v>231</v>
      </c>
      <c r="AA1" s="86"/>
      <c r="AB1" s="54" t="s">
        <v>222</v>
      </c>
      <c r="AC1" s="85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0.25" customHeight="1" x14ac:dyDescent="0.25">
      <c r="A3" s="60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41.25" customHeight="1" x14ac:dyDescent="0.25">
      <c r="A4" s="95">
        <v>1</v>
      </c>
      <c r="B4" s="95" t="s">
        <v>203</v>
      </c>
      <c r="C4" s="7" t="s">
        <v>228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31"/>
      <c r="T4" s="31"/>
      <c r="U4" s="31"/>
      <c r="V4" s="31"/>
      <c r="W4" s="31"/>
      <c r="X4" s="31">
        <v>1</v>
      </c>
      <c r="Y4" s="31"/>
      <c r="Z4" s="31">
        <v>1</v>
      </c>
      <c r="AA4" s="31"/>
      <c r="AB4" s="26">
        <f>D4+F4+H4+J4+L4+N4+P4+R4+T4+V4+X4+Z4</f>
        <v>2</v>
      </c>
      <c r="AC4" s="26">
        <f>E4+G4+I4+K4+M4+O4+Q4+S4+U4+W4+Y4+AA4</f>
        <v>0</v>
      </c>
    </row>
    <row r="5" spans="1:29" ht="48" customHeight="1" x14ac:dyDescent="0.25">
      <c r="A5" s="89"/>
      <c r="B5" s="89"/>
      <c r="C5" s="7" t="s">
        <v>232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31"/>
      <c r="T5" s="31"/>
      <c r="U5" s="31"/>
      <c r="V5" s="31"/>
      <c r="W5" s="31"/>
      <c r="X5" s="31"/>
      <c r="Y5" s="31"/>
      <c r="Z5" s="31">
        <v>2</v>
      </c>
      <c r="AA5" s="31"/>
      <c r="AB5" s="26">
        <f>D5+F5+H5+J5+L5+N5+P5+R5+T5+V5+X5+Z5</f>
        <v>2</v>
      </c>
      <c r="AC5" s="26">
        <f>E5+G5+I5+K5+M5+O5+Q5+S5+U5+W5+Y5+AA5</f>
        <v>0</v>
      </c>
    </row>
    <row r="6" spans="1:29" ht="83.25" customHeight="1" x14ac:dyDescent="0.25">
      <c r="A6" s="95">
        <v>2</v>
      </c>
      <c r="B6" s="58" t="s">
        <v>204</v>
      </c>
      <c r="C6" s="12" t="s">
        <v>214</v>
      </c>
      <c r="D6" s="11"/>
      <c r="E6" s="11"/>
      <c r="F6" s="11">
        <v>1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31"/>
      <c r="T6" s="31"/>
      <c r="U6" s="31"/>
      <c r="V6" s="31"/>
      <c r="W6" s="31"/>
      <c r="X6" s="31"/>
      <c r="Y6" s="31"/>
      <c r="Z6" s="31"/>
      <c r="AA6" s="31"/>
      <c r="AB6" s="26">
        <f t="shared" ref="AB6:AB24" si="0">D6+F6+H6+J6+L6+N6+P6+R6+T6+V6+X6+Z6</f>
        <v>1</v>
      </c>
      <c r="AC6" s="26">
        <f t="shared" ref="AC6:AC24" si="1">E6+G6+I6+K6+M6+O6+Q6+S6+U6+W6+Y6+AA6</f>
        <v>0</v>
      </c>
    </row>
    <row r="7" spans="1:29" ht="101.25" customHeight="1" x14ac:dyDescent="0.25">
      <c r="A7" s="87"/>
      <c r="B7" s="80"/>
      <c r="C7" s="12" t="s">
        <v>215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v>1</v>
      </c>
      <c r="O7" s="11"/>
      <c r="P7" s="11"/>
      <c r="Q7" s="11"/>
      <c r="R7" s="11"/>
      <c r="S7" s="31"/>
      <c r="T7" s="31"/>
      <c r="U7" s="31"/>
      <c r="V7" s="31"/>
      <c r="W7" s="31"/>
      <c r="X7" s="31"/>
      <c r="Y7" s="31"/>
      <c r="Z7" s="31"/>
      <c r="AA7" s="31"/>
      <c r="AB7" s="26">
        <f t="shared" si="0"/>
        <v>1</v>
      </c>
      <c r="AC7" s="26">
        <f t="shared" si="1"/>
        <v>0</v>
      </c>
    </row>
    <row r="8" spans="1:29" ht="155.25" customHeight="1" x14ac:dyDescent="0.25">
      <c r="A8" s="87"/>
      <c r="B8" s="80"/>
      <c r="C8" s="12" t="s">
        <v>216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>
        <v>1</v>
      </c>
      <c r="S8" s="31"/>
      <c r="T8" s="31"/>
      <c r="U8" s="31"/>
      <c r="V8" s="31"/>
      <c r="W8" s="31"/>
      <c r="X8" s="31"/>
      <c r="Y8" s="31"/>
      <c r="Z8" s="31"/>
      <c r="AA8" s="31"/>
      <c r="AB8" s="26">
        <f t="shared" si="0"/>
        <v>1</v>
      </c>
      <c r="AC8" s="26">
        <f t="shared" si="1"/>
        <v>0</v>
      </c>
    </row>
    <row r="9" spans="1:29" ht="74.25" customHeight="1" x14ac:dyDescent="0.25">
      <c r="A9" s="87"/>
      <c r="B9" s="80"/>
      <c r="C9" s="12" t="s">
        <v>225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31"/>
      <c r="T9" s="31">
        <v>1</v>
      </c>
      <c r="U9" s="31"/>
      <c r="V9" s="31"/>
      <c r="W9" s="31"/>
      <c r="X9" s="31"/>
      <c r="Y9" s="31"/>
      <c r="Z9" s="31"/>
      <c r="AA9" s="31"/>
      <c r="AB9" s="26">
        <f t="shared" si="0"/>
        <v>1</v>
      </c>
      <c r="AC9" s="26">
        <f t="shared" si="1"/>
        <v>0</v>
      </c>
    </row>
    <row r="10" spans="1:29" ht="61.5" customHeight="1" x14ac:dyDescent="0.25">
      <c r="A10" s="87"/>
      <c r="B10" s="80"/>
      <c r="C10" s="12" t="s">
        <v>226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31"/>
      <c r="T10" s="31">
        <v>5</v>
      </c>
      <c r="U10" s="31"/>
      <c r="V10" s="31"/>
      <c r="W10" s="31"/>
      <c r="X10" s="31"/>
      <c r="Y10" s="31"/>
      <c r="Z10" s="31"/>
      <c r="AA10" s="31"/>
      <c r="AB10" s="26">
        <f t="shared" si="0"/>
        <v>5</v>
      </c>
      <c r="AC10" s="26">
        <f t="shared" si="1"/>
        <v>0</v>
      </c>
    </row>
    <row r="11" spans="1:29" ht="41.25" customHeight="1" x14ac:dyDescent="0.25">
      <c r="A11" s="87"/>
      <c r="B11" s="80"/>
      <c r="C11" s="12" t="s">
        <v>227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31"/>
      <c r="T11" s="31">
        <v>2</v>
      </c>
      <c r="U11" s="31"/>
      <c r="V11" s="31"/>
      <c r="W11" s="31"/>
      <c r="X11" s="31">
        <v>1</v>
      </c>
      <c r="Y11" s="31"/>
      <c r="Z11" s="31"/>
      <c r="AA11" s="31"/>
      <c r="AB11" s="26">
        <f t="shared" si="0"/>
        <v>3</v>
      </c>
      <c r="AC11" s="26">
        <f t="shared" si="1"/>
        <v>0</v>
      </c>
    </row>
    <row r="12" spans="1:29" ht="109.5" customHeight="1" x14ac:dyDescent="0.25">
      <c r="A12" s="87"/>
      <c r="B12" s="80"/>
      <c r="C12" s="12" t="s">
        <v>217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v>2</v>
      </c>
      <c r="S12" s="31"/>
      <c r="T12" s="31"/>
      <c r="U12" s="31"/>
      <c r="V12" s="31">
        <v>1</v>
      </c>
      <c r="W12" s="31"/>
      <c r="X12" s="31"/>
      <c r="Y12" s="31"/>
      <c r="Z12" s="31"/>
      <c r="AA12" s="31"/>
      <c r="AB12" s="26">
        <f t="shared" si="0"/>
        <v>3</v>
      </c>
      <c r="AC12" s="26">
        <f t="shared" si="1"/>
        <v>0</v>
      </c>
    </row>
    <row r="13" spans="1:29" ht="109.5" customHeight="1" x14ac:dyDescent="0.25">
      <c r="A13" s="88"/>
      <c r="B13" s="90"/>
      <c r="C13" s="12" t="s">
        <v>233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31"/>
      <c r="T13" s="31"/>
      <c r="U13" s="31"/>
      <c r="V13" s="31"/>
      <c r="W13" s="31"/>
      <c r="X13" s="31"/>
      <c r="Y13" s="31"/>
      <c r="Z13" s="31"/>
      <c r="AA13" s="31"/>
      <c r="AB13" s="26">
        <f t="shared" si="0"/>
        <v>0</v>
      </c>
      <c r="AC13" s="26">
        <f t="shared" si="1"/>
        <v>0</v>
      </c>
    </row>
    <row r="14" spans="1:29" ht="52.5" customHeight="1" x14ac:dyDescent="0.25">
      <c r="A14" s="88"/>
      <c r="B14" s="90"/>
      <c r="C14" s="12" t="s">
        <v>234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31"/>
      <c r="T14" s="31"/>
      <c r="U14" s="31"/>
      <c r="V14" s="31"/>
      <c r="W14" s="31"/>
      <c r="X14" s="31"/>
      <c r="Y14" s="31"/>
      <c r="Z14" s="31"/>
      <c r="AA14" s="31"/>
      <c r="AB14" s="26">
        <f t="shared" si="0"/>
        <v>0</v>
      </c>
      <c r="AC14" s="26">
        <f t="shared" si="1"/>
        <v>0</v>
      </c>
    </row>
    <row r="15" spans="1:29" ht="54.75" customHeight="1" x14ac:dyDescent="0.25">
      <c r="A15" s="89"/>
      <c r="B15" s="91"/>
      <c r="C15" s="12" t="s">
        <v>235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31"/>
      <c r="T15" s="31"/>
      <c r="U15" s="31"/>
      <c r="V15" s="31"/>
      <c r="W15" s="31"/>
      <c r="X15" s="31"/>
      <c r="Y15" s="31"/>
      <c r="Z15" s="31">
        <v>1</v>
      </c>
      <c r="AA15" s="31"/>
      <c r="AB15" s="26">
        <f t="shared" si="0"/>
        <v>1</v>
      </c>
      <c r="AC15" s="26">
        <f t="shared" si="1"/>
        <v>0</v>
      </c>
    </row>
    <row r="16" spans="1:29" ht="37.5" customHeight="1" x14ac:dyDescent="0.25">
      <c r="A16" s="13">
        <v>3</v>
      </c>
      <c r="B16" s="58" t="s">
        <v>205</v>
      </c>
      <c r="C16" s="7" t="s">
        <v>218</v>
      </c>
      <c r="D16" s="11"/>
      <c r="E16" s="11"/>
      <c r="F16" s="11"/>
      <c r="G16" s="11"/>
      <c r="H16" s="11">
        <v>1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31"/>
      <c r="T16" s="31"/>
      <c r="U16" s="31"/>
      <c r="V16" s="31"/>
      <c r="W16" s="31"/>
      <c r="X16" s="31"/>
      <c r="Y16" s="31"/>
      <c r="Z16" s="31">
        <v>1</v>
      </c>
      <c r="AA16" s="31"/>
      <c r="AB16" s="26">
        <f t="shared" si="0"/>
        <v>2</v>
      </c>
      <c r="AC16" s="26">
        <f t="shared" si="1"/>
        <v>0</v>
      </c>
    </row>
    <row r="17" spans="1:29" ht="20.25" x14ac:dyDescent="0.25">
      <c r="A17" s="87"/>
      <c r="B17" s="80"/>
      <c r="C17" s="7" t="s">
        <v>219</v>
      </c>
      <c r="D17" s="11"/>
      <c r="E17" s="11"/>
      <c r="F17" s="11"/>
      <c r="G17" s="11"/>
      <c r="H17" s="11">
        <v>1</v>
      </c>
      <c r="I17" s="11"/>
      <c r="J17" s="11"/>
      <c r="K17" s="11"/>
      <c r="L17" s="11"/>
      <c r="M17" s="11"/>
      <c r="N17" s="11">
        <v>2</v>
      </c>
      <c r="O17" s="11"/>
      <c r="P17" s="11">
        <v>1</v>
      </c>
      <c r="Q17" s="11"/>
      <c r="R17" s="11"/>
      <c r="S17" s="31"/>
      <c r="T17" s="31"/>
      <c r="U17" s="31"/>
      <c r="V17" s="46"/>
      <c r="W17" s="31"/>
      <c r="X17" s="31"/>
      <c r="Y17" s="31"/>
      <c r="Z17" s="31"/>
      <c r="AA17" s="31"/>
      <c r="AB17" s="26">
        <f t="shared" si="0"/>
        <v>4</v>
      </c>
      <c r="AC17" s="26">
        <f t="shared" si="1"/>
        <v>0</v>
      </c>
    </row>
    <row r="18" spans="1:29" ht="140.25" customHeight="1" x14ac:dyDescent="0.25">
      <c r="A18" s="87"/>
      <c r="B18" s="80"/>
      <c r="C18" s="12" t="s">
        <v>220</v>
      </c>
      <c r="D18" s="11"/>
      <c r="E18" s="11"/>
      <c r="F18" s="11"/>
      <c r="G18" s="11"/>
      <c r="H18" s="11"/>
      <c r="I18" s="11"/>
      <c r="J18" s="11">
        <v>1</v>
      </c>
      <c r="K18" s="11"/>
      <c r="L18" s="11"/>
      <c r="M18" s="11"/>
      <c r="N18" s="11"/>
      <c r="O18" s="11"/>
      <c r="P18" s="11"/>
      <c r="Q18" s="11"/>
      <c r="R18" s="11"/>
      <c r="S18" s="31"/>
      <c r="T18" s="31"/>
      <c r="U18" s="31"/>
      <c r="V18" s="47"/>
      <c r="W18" s="31"/>
      <c r="X18" s="31"/>
      <c r="Y18" s="31"/>
      <c r="Z18" s="31"/>
      <c r="AA18" s="31"/>
      <c r="AB18" s="26">
        <f t="shared" si="0"/>
        <v>1</v>
      </c>
      <c r="AC18" s="26">
        <f t="shared" si="1"/>
        <v>0</v>
      </c>
    </row>
    <row r="19" spans="1:29" ht="37.5" customHeight="1" x14ac:dyDescent="0.25">
      <c r="A19" s="87"/>
      <c r="B19" s="80"/>
      <c r="C19" s="12" t="s">
        <v>228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31"/>
      <c r="T19" s="31">
        <v>2</v>
      </c>
      <c r="U19" s="31"/>
      <c r="V19" s="47"/>
      <c r="W19" s="31"/>
      <c r="X19" s="31"/>
      <c r="Y19" s="31"/>
      <c r="Z19" s="31"/>
      <c r="AA19" s="31"/>
      <c r="AB19" s="26">
        <f t="shared" si="0"/>
        <v>2</v>
      </c>
      <c r="AC19" s="26">
        <f t="shared" si="1"/>
        <v>0</v>
      </c>
    </row>
    <row r="20" spans="1:29" ht="30" x14ac:dyDescent="0.25">
      <c r="A20" s="87"/>
      <c r="B20" s="80"/>
      <c r="C20" s="12" t="s">
        <v>221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>
        <v>1</v>
      </c>
      <c r="O20" s="11"/>
      <c r="P20" s="11"/>
      <c r="Q20" s="11"/>
      <c r="R20" s="11"/>
      <c r="S20" s="31"/>
      <c r="T20" s="31"/>
      <c r="U20" s="31"/>
      <c r="V20" s="31"/>
      <c r="W20" s="31"/>
      <c r="X20" s="31"/>
      <c r="Y20" s="31"/>
      <c r="Z20" s="31"/>
      <c r="AA20" s="31"/>
      <c r="AB20" s="26">
        <f t="shared" si="0"/>
        <v>1</v>
      </c>
      <c r="AC20" s="26">
        <f t="shared" si="1"/>
        <v>0</v>
      </c>
    </row>
    <row r="21" spans="1:29" ht="45" x14ac:dyDescent="0.25">
      <c r="A21" s="88"/>
      <c r="B21" s="90"/>
      <c r="C21" s="12" t="s">
        <v>236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31"/>
      <c r="T21" s="31"/>
      <c r="U21" s="31"/>
      <c r="V21" s="31">
        <v>1</v>
      </c>
      <c r="W21" s="31"/>
      <c r="X21" s="31"/>
      <c r="Y21" s="31"/>
      <c r="Z21" s="31"/>
      <c r="AA21" s="31"/>
      <c r="AB21" s="26">
        <f t="shared" si="0"/>
        <v>1</v>
      </c>
      <c r="AC21" s="26">
        <f t="shared" si="1"/>
        <v>0</v>
      </c>
    </row>
    <row r="22" spans="1:29" ht="20.25" x14ac:dyDescent="0.25">
      <c r="A22" s="89"/>
      <c r="B22" s="91"/>
      <c r="C22" s="12" t="s">
        <v>237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31"/>
      <c r="T22" s="31"/>
      <c r="U22" s="31"/>
      <c r="V22" s="31"/>
      <c r="W22" s="31"/>
      <c r="X22" s="31"/>
      <c r="Y22" s="31"/>
      <c r="Z22" s="31">
        <v>1</v>
      </c>
      <c r="AA22" s="31"/>
      <c r="AB22" s="26">
        <f t="shared" si="0"/>
        <v>1</v>
      </c>
      <c r="AC22" s="26">
        <f t="shared" si="1"/>
        <v>0</v>
      </c>
    </row>
    <row r="23" spans="1:29" ht="66.75" customHeight="1" x14ac:dyDescent="0.25">
      <c r="A23" s="93">
        <v>4</v>
      </c>
      <c r="B23" s="94" t="s">
        <v>238</v>
      </c>
      <c r="C23" s="12" t="s">
        <v>218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31"/>
      <c r="T23" s="31"/>
      <c r="U23" s="31"/>
      <c r="V23" s="31"/>
      <c r="W23" s="31"/>
      <c r="X23" s="31"/>
      <c r="Y23" s="31"/>
      <c r="Z23" s="31">
        <v>1</v>
      </c>
      <c r="AA23" s="31"/>
      <c r="AB23" s="26">
        <f t="shared" si="0"/>
        <v>1</v>
      </c>
      <c r="AC23" s="26">
        <f t="shared" si="1"/>
        <v>0</v>
      </c>
    </row>
    <row r="24" spans="1:29" ht="44.25" customHeight="1" x14ac:dyDescent="0.25">
      <c r="A24" s="89"/>
      <c r="B24" s="91"/>
      <c r="C24" s="12" t="s">
        <v>228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31"/>
      <c r="T24" s="31"/>
      <c r="U24" s="31"/>
      <c r="V24" s="31"/>
      <c r="W24" s="31"/>
      <c r="X24" s="31"/>
      <c r="Y24" s="31"/>
      <c r="Z24" s="31">
        <v>1</v>
      </c>
      <c r="AA24" s="31"/>
      <c r="AB24" s="26">
        <f t="shared" si="0"/>
        <v>1</v>
      </c>
      <c r="AC24" s="26">
        <f t="shared" si="1"/>
        <v>0</v>
      </c>
    </row>
    <row r="25" spans="1:29" ht="38.25" customHeight="1" x14ac:dyDescent="0.25">
      <c r="A25" s="28"/>
      <c r="B25" s="56" t="s">
        <v>2</v>
      </c>
      <c r="C25" s="92"/>
      <c r="D25" s="27">
        <f>D4+D6+D7+D8+D12+D16+D17+D18+D20+D9+D10+D11+D19+D5+D13+D14+D15+D21+D22+D23+D24</f>
        <v>0</v>
      </c>
      <c r="E25" s="27">
        <f t="shared" ref="E25:AA25" si="2">E4+E6+E7+E8+E12+E16+E17+E18+E20+E9+E10+E11+E19+E5+E13+E14+E15+E21+E22+E23+E24</f>
        <v>0</v>
      </c>
      <c r="F25" s="27">
        <f t="shared" si="2"/>
        <v>1</v>
      </c>
      <c r="G25" s="27">
        <f t="shared" si="2"/>
        <v>0</v>
      </c>
      <c r="H25" s="27">
        <f t="shared" si="2"/>
        <v>2</v>
      </c>
      <c r="I25" s="27">
        <f t="shared" si="2"/>
        <v>0</v>
      </c>
      <c r="J25" s="27">
        <f t="shared" si="2"/>
        <v>1</v>
      </c>
      <c r="K25" s="27">
        <f t="shared" si="2"/>
        <v>0</v>
      </c>
      <c r="L25" s="27">
        <f t="shared" si="2"/>
        <v>0</v>
      </c>
      <c r="M25" s="27">
        <f t="shared" si="2"/>
        <v>0</v>
      </c>
      <c r="N25" s="27">
        <f t="shared" si="2"/>
        <v>4</v>
      </c>
      <c r="O25" s="27">
        <f t="shared" si="2"/>
        <v>0</v>
      </c>
      <c r="P25" s="27">
        <f t="shared" si="2"/>
        <v>1</v>
      </c>
      <c r="Q25" s="27">
        <f t="shared" si="2"/>
        <v>0</v>
      </c>
      <c r="R25" s="27">
        <f t="shared" si="2"/>
        <v>3</v>
      </c>
      <c r="S25" s="27">
        <f t="shared" si="2"/>
        <v>0</v>
      </c>
      <c r="T25" s="27">
        <f t="shared" si="2"/>
        <v>10</v>
      </c>
      <c r="U25" s="27">
        <f t="shared" si="2"/>
        <v>0</v>
      </c>
      <c r="V25" s="27">
        <f t="shared" si="2"/>
        <v>2</v>
      </c>
      <c r="W25" s="27">
        <f t="shared" si="2"/>
        <v>0</v>
      </c>
      <c r="X25" s="27">
        <f t="shared" si="2"/>
        <v>2</v>
      </c>
      <c r="Y25" s="27">
        <f t="shared" si="2"/>
        <v>0</v>
      </c>
      <c r="Z25" s="27">
        <f t="shared" si="2"/>
        <v>8</v>
      </c>
      <c r="AA25" s="27">
        <f t="shared" si="2"/>
        <v>0</v>
      </c>
      <c r="AB25" s="27">
        <f t="shared" ref="AB25" si="3">AB4+AB6+AB7+AB8+AB12+AB16+AB17+AB18+AB20+AB9+AB10+AB11+AB19+AB5+AB13+AB14+AB15+AB21+AB22+AB23+AB24</f>
        <v>34</v>
      </c>
      <c r="AC25" s="27">
        <f t="shared" ref="AC25" si="4">AC4+AC6+AC7+AC8+AC12+AC16+AC17+AC18+AC20+AC9+AC10+AC11+AC19+AC5+AC13+AC14+AC15+AC21+AC22+AC23+AC24</f>
        <v>0</v>
      </c>
    </row>
  </sheetData>
  <mergeCells count="28">
    <mergeCell ref="A17:A22"/>
    <mergeCell ref="B16:B22"/>
    <mergeCell ref="B25:C25"/>
    <mergeCell ref="H1:I1"/>
    <mergeCell ref="J1:K1"/>
    <mergeCell ref="F1:G1"/>
    <mergeCell ref="B1:B2"/>
    <mergeCell ref="C1:C2"/>
    <mergeCell ref="D1:E1"/>
    <mergeCell ref="A23:A24"/>
    <mergeCell ref="B23:B24"/>
    <mergeCell ref="A4:A5"/>
    <mergeCell ref="B4:B5"/>
    <mergeCell ref="A6:A15"/>
    <mergeCell ref="B6:B15"/>
    <mergeCell ref="AB1:AC1"/>
    <mergeCell ref="AB2:AB3"/>
    <mergeCell ref="AC2:AC3"/>
    <mergeCell ref="T1:U1"/>
    <mergeCell ref="V1:W1"/>
    <mergeCell ref="X1:Y1"/>
    <mergeCell ref="Z1:AA1"/>
    <mergeCell ref="A3:AA3"/>
    <mergeCell ref="L1:M1"/>
    <mergeCell ref="N1:O1"/>
    <mergeCell ref="P1:Q1"/>
    <mergeCell ref="A1:A2"/>
    <mergeCell ref="R1:S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6"/>
  <sheetViews>
    <sheetView view="pageBreakPreview" topLeftCell="R1" zoomScale="60" zoomScaleNormal="60" workbookViewId="0">
      <selection activeCell="Z6" sqref="Z6"/>
    </sheetView>
  </sheetViews>
  <sheetFormatPr defaultRowHeight="15" x14ac:dyDescent="0.25"/>
  <cols>
    <col min="1" max="1" width="7.7109375" customWidth="1"/>
    <col min="2" max="2" width="38.28515625" customWidth="1"/>
    <col min="3" max="3" width="34.7109375" customWidth="1"/>
    <col min="4" max="4" width="16.85546875" customWidth="1"/>
    <col min="5" max="5" width="19" customWidth="1"/>
    <col min="6" max="6" width="15.85546875" customWidth="1"/>
    <col min="7" max="7" width="18.140625" customWidth="1"/>
    <col min="8" max="8" width="17.5703125" customWidth="1"/>
    <col min="9" max="9" width="18.5703125" customWidth="1"/>
    <col min="10" max="10" width="17.28515625" customWidth="1"/>
    <col min="11" max="11" width="18.42578125" customWidth="1"/>
    <col min="12" max="12" width="16.140625" customWidth="1"/>
    <col min="13" max="13" width="19.28515625" customWidth="1"/>
    <col min="14" max="14" width="18.85546875" customWidth="1"/>
    <col min="15" max="15" width="18.28515625" customWidth="1"/>
    <col min="16" max="16" width="17" customWidth="1"/>
    <col min="17" max="17" width="18.5703125" customWidth="1"/>
    <col min="18" max="18" width="16.5703125" customWidth="1"/>
    <col min="19" max="27" width="19.85546875" customWidth="1"/>
    <col min="28" max="28" width="17" customWidth="1"/>
    <col min="29" max="29" width="18.2851562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7.75" customHeight="1" x14ac:dyDescent="0.25">
      <c r="A3" s="60" t="s">
        <v>14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73.5" customHeight="1" x14ac:dyDescent="0.25">
      <c r="A4" s="4">
        <v>1</v>
      </c>
      <c r="B4" s="5" t="s">
        <v>206</v>
      </c>
      <c r="C4" s="6"/>
      <c r="D4" s="11"/>
      <c r="E4" s="11"/>
      <c r="F4" s="11"/>
      <c r="G4" s="11"/>
      <c r="H4" s="11"/>
      <c r="I4" s="11"/>
      <c r="J4" s="11">
        <v>19</v>
      </c>
      <c r="K4" s="11"/>
      <c r="L4" s="11">
        <v>0</v>
      </c>
      <c r="M4" s="11"/>
      <c r="N4" s="11"/>
      <c r="O4" s="11"/>
      <c r="P4" s="11">
        <v>2</v>
      </c>
      <c r="Q4" s="11"/>
      <c r="R4" s="11">
        <v>1</v>
      </c>
      <c r="S4" s="11"/>
      <c r="T4" s="11">
        <v>0</v>
      </c>
      <c r="U4" s="11"/>
      <c r="V4" s="11">
        <v>2</v>
      </c>
      <c r="W4" s="11"/>
      <c r="X4" s="11">
        <v>0</v>
      </c>
      <c r="Y4" s="11"/>
      <c r="Z4" s="11">
        <v>1</v>
      </c>
      <c r="AA4" s="11"/>
      <c r="AB4" s="26">
        <f>D4+F4+H4+J4+L4+N4+P4+R4+T4+V4+X4+Z4</f>
        <v>25</v>
      </c>
      <c r="AC4" s="26">
        <f>E4+G4+I4+K4+M4+O4+Q4+S4+U4+W4+Y4+AA4</f>
        <v>0</v>
      </c>
    </row>
    <row r="5" spans="1:29" ht="169.5" customHeight="1" x14ac:dyDescent="0.25">
      <c r="A5" s="4">
        <v>2</v>
      </c>
      <c r="B5" s="5" t="s">
        <v>207</v>
      </c>
      <c r="C5" s="6"/>
      <c r="D5" s="11">
        <v>0</v>
      </c>
      <c r="E5" s="11"/>
      <c r="F5" s="11">
        <v>0</v>
      </c>
      <c r="G5" s="11"/>
      <c r="H5" s="11">
        <v>0</v>
      </c>
      <c r="I5" s="11"/>
      <c r="J5" s="11">
        <v>0</v>
      </c>
      <c r="K5" s="11"/>
      <c r="L5" s="11">
        <v>0</v>
      </c>
      <c r="M5" s="11"/>
      <c r="N5" s="11">
        <v>0</v>
      </c>
      <c r="O5" s="11"/>
      <c r="P5" s="11">
        <v>0</v>
      </c>
      <c r="Q5" s="11"/>
      <c r="R5" s="11">
        <v>0</v>
      </c>
      <c r="S5" s="11"/>
      <c r="T5" s="11">
        <v>0</v>
      </c>
      <c r="U5" s="11"/>
      <c r="V5" s="11"/>
      <c r="W5" s="11"/>
      <c r="X5" s="11">
        <v>0</v>
      </c>
      <c r="Y5" s="11"/>
      <c r="Z5" s="11">
        <v>0</v>
      </c>
      <c r="AA5" s="11"/>
      <c r="AB5" s="26">
        <f>D5+F5+H5+J5+L5+N5+P5+R5+T5+V5+X5+Z5</f>
        <v>0</v>
      </c>
      <c r="AC5" s="26">
        <f>E5+G5+I5+K5+M5+O5+Q5+S5+U5+W5+Y5+AA5</f>
        <v>0</v>
      </c>
    </row>
    <row r="6" spans="1:29" ht="38.25" customHeight="1" x14ac:dyDescent="0.25">
      <c r="A6" s="28"/>
      <c r="B6" s="56" t="s">
        <v>2</v>
      </c>
      <c r="C6" s="79"/>
      <c r="D6" s="27">
        <f t="shared" ref="D6:AC6" si="0">D4+D5</f>
        <v>0</v>
      </c>
      <c r="E6" s="27">
        <f t="shared" si="0"/>
        <v>0</v>
      </c>
      <c r="F6" s="27">
        <f t="shared" si="0"/>
        <v>0</v>
      </c>
      <c r="G6" s="27">
        <f t="shared" si="0"/>
        <v>0</v>
      </c>
      <c r="H6" s="27">
        <f t="shared" si="0"/>
        <v>0</v>
      </c>
      <c r="I6" s="27">
        <f t="shared" si="0"/>
        <v>0</v>
      </c>
      <c r="J6" s="27">
        <f t="shared" si="0"/>
        <v>19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 t="shared" si="0"/>
        <v>2</v>
      </c>
      <c r="Q6" s="27">
        <f t="shared" si="0"/>
        <v>0</v>
      </c>
      <c r="R6" s="27">
        <f t="shared" si="0"/>
        <v>1</v>
      </c>
      <c r="S6" s="27">
        <f t="shared" si="0"/>
        <v>0</v>
      </c>
      <c r="T6" s="27">
        <f t="shared" si="0"/>
        <v>0</v>
      </c>
      <c r="U6" s="27">
        <f t="shared" si="0"/>
        <v>0</v>
      </c>
      <c r="V6" s="27">
        <f t="shared" si="0"/>
        <v>2</v>
      </c>
      <c r="W6" s="27">
        <f t="shared" si="0"/>
        <v>0</v>
      </c>
      <c r="X6" s="27">
        <f t="shared" si="0"/>
        <v>0</v>
      </c>
      <c r="Y6" s="27">
        <f t="shared" si="0"/>
        <v>0</v>
      </c>
      <c r="Z6" s="27">
        <f t="shared" si="0"/>
        <v>1</v>
      </c>
      <c r="AA6" s="27">
        <f t="shared" si="0"/>
        <v>0</v>
      </c>
      <c r="AB6" s="27">
        <f t="shared" si="0"/>
        <v>25</v>
      </c>
      <c r="AC6" s="27">
        <f t="shared" si="0"/>
        <v>0</v>
      </c>
    </row>
  </sheetData>
  <mergeCells count="20">
    <mergeCell ref="B6:C6"/>
    <mergeCell ref="H1:I1"/>
    <mergeCell ref="J1:K1"/>
    <mergeCell ref="L1:M1"/>
    <mergeCell ref="N1:O1"/>
    <mergeCell ref="F1:G1"/>
    <mergeCell ref="B1:B2"/>
    <mergeCell ref="C1:C2"/>
    <mergeCell ref="D1:E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"/>
  <sheetViews>
    <sheetView view="pageBreakPreview" zoomScale="60" zoomScaleNormal="60" workbookViewId="0">
      <selection activeCell="V39" sqref="V39"/>
    </sheetView>
  </sheetViews>
  <sheetFormatPr defaultRowHeight="15" x14ac:dyDescent="0.25"/>
  <cols>
    <col min="1" max="1" width="7.7109375" customWidth="1"/>
    <col min="2" max="2" width="38.28515625" customWidth="1"/>
    <col min="3" max="3" width="33.28515625" customWidth="1"/>
    <col min="4" max="4" width="16.85546875" customWidth="1"/>
    <col min="5" max="5" width="18" customWidth="1"/>
    <col min="6" max="6" width="16.5703125" customWidth="1"/>
    <col min="7" max="7" width="18.140625" customWidth="1"/>
    <col min="8" max="8" width="16.42578125" customWidth="1"/>
    <col min="9" max="9" width="18.28515625" customWidth="1"/>
    <col min="10" max="10" width="17.28515625" customWidth="1"/>
    <col min="11" max="11" width="19.28515625" customWidth="1"/>
    <col min="12" max="12" width="17.140625" customWidth="1"/>
    <col min="13" max="13" width="18.5703125" customWidth="1"/>
    <col min="14" max="14" width="16.7109375" customWidth="1"/>
    <col min="15" max="15" width="18" customWidth="1"/>
    <col min="16" max="16" width="16.7109375" customWidth="1"/>
    <col min="17" max="17" width="19" customWidth="1"/>
    <col min="18" max="18" width="16.5703125" customWidth="1"/>
    <col min="19" max="27" width="19.7109375" customWidth="1"/>
    <col min="28" max="28" width="16.28515625" customWidth="1"/>
    <col min="29" max="29" width="19.14062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40.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2.5" customHeight="1" x14ac:dyDescent="0.25">
      <c r="A3" s="60" t="s">
        <v>15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87" customHeight="1" x14ac:dyDescent="0.25">
      <c r="A4" s="4">
        <v>1</v>
      </c>
      <c r="B4" s="5" t="s">
        <v>208</v>
      </c>
      <c r="C4" s="7"/>
      <c r="D4" s="11">
        <v>1</v>
      </c>
      <c r="E4" s="11"/>
      <c r="F4" s="11">
        <v>1</v>
      </c>
      <c r="G4" s="11"/>
      <c r="H4" s="11"/>
      <c r="I4" s="11"/>
      <c r="J4" s="11">
        <v>4</v>
      </c>
      <c r="K4" s="11"/>
      <c r="L4" s="11">
        <v>6</v>
      </c>
      <c r="M4" s="11"/>
      <c r="N4" s="11">
        <v>2</v>
      </c>
      <c r="O4" s="11">
        <v>1</v>
      </c>
      <c r="P4" s="11">
        <v>1</v>
      </c>
      <c r="Q4" s="11"/>
      <c r="R4" s="11">
        <v>1</v>
      </c>
      <c r="S4" s="11"/>
      <c r="T4" s="11">
        <v>7</v>
      </c>
      <c r="U4" s="11">
        <v>0</v>
      </c>
      <c r="V4" s="11">
        <v>2</v>
      </c>
      <c r="W4" s="11"/>
      <c r="X4" s="11"/>
      <c r="Y4" s="11"/>
      <c r="Z4" s="11"/>
      <c r="AA4" s="11"/>
      <c r="AB4" s="26">
        <f>D4+F4+H4+J4+L4+N4+P4+R4+T4+V4+X4+Z4</f>
        <v>25</v>
      </c>
      <c r="AC4" s="26">
        <f>E4+G4+I4+K4+M4+O4+Q4+S4+U4+W4+Y4+AA4</f>
        <v>1</v>
      </c>
    </row>
    <row r="5" spans="1:29" ht="117" customHeight="1" x14ac:dyDescent="0.25">
      <c r="A5" s="4">
        <v>2</v>
      </c>
      <c r="B5" s="5" t="s">
        <v>209</v>
      </c>
      <c r="C5" s="7"/>
      <c r="D5" s="11"/>
      <c r="E5" s="11"/>
      <c r="F5" s="11"/>
      <c r="G5" s="11"/>
      <c r="H5" s="11">
        <v>1</v>
      </c>
      <c r="I5" s="11"/>
      <c r="J5" s="11"/>
      <c r="K5" s="11"/>
      <c r="L5" s="11"/>
      <c r="M5" s="11"/>
      <c r="N5" s="11"/>
      <c r="O5" s="11"/>
      <c r="P5" s="11"/>
      <c r="Q5" s="11"/>
      <c r="R5" s="11">
        <v>2</v>
      </c>
      <c r="S5" s="11"/>
      <c r="T5" s="11">
        <v>0</v>
      </c>
      <c r="U5" s="11">
        <v>0</v>
      </c>
      <c r="V5" s="11"/>
      <c r="W5" s="11"/>
      <c r="X5" s="11">
        <v>1</v>
      </c>
      <c r="Y5" s="11"/>
      <c r="Z5" s="11"/>
      <c r="AA5" s="11"/>
      <c r="AB5" s="26">
        <f>D5+F5+H5+J5+L5+N5+P5+R5+T5+V5+X5+Z5</f>
        <v>4</v>
      </c>
      <c r="AC5" s="26">
        <f>E5+G5+I5+K5+M5+O5+Q5+S5+U5+W5+Y5+AA5</f>
        <v>0</v>
      </c>
    </row>
    <row r="6" spans="1:29" ht="38.25" customHeight="1" x14ac:dyDescent="0.25">
      <c r="A6" s="28"/>
      <c r="B6" s="56" t="s">
        <v>2</v>
      </c>
      <c r="C6" s="79"/>
      <c r="D6" s="27">
        <f t="shared" ref="D6:AC6" si="0">D4+D5</f>
        <v>1</v>
      </c>
      <c r="E6" s="27">
        <f t="shared" si="0"/>
        <v>0</v>
      </c>
      <c r="F6" s="27">
        <f t="shared" si="0"/>
        <v>1</v>
      </c>
      <c r="G6" s="27">
        <f t="shared" si="0"/>
        <v>0</v>
      </c>
      <c r="H6" s="27">
        <f t="shared" si="0"/>
        <v>1</v>
      </c>
      <c r="I6" s="27">
        <f t="shared" si="0"/>
        <v>0</v>
      </c>
      <c r="J6" s="27">
        <f t="shared" si="0"/>
        <v>4</v>
      </c>
      <c r="K6" s="27">
        <f t="shared" si="0"/>
        <v>0</v>
      </c>
      <c r="L6" s="27">
        <f t="shared" si="0"/>
        <v>6</v>
      </c>
      <c r="M6" s="27">
        <f t="shared" si="0"/>
        <v>0</v>
      </c>
      <c r="N6" s="27">
        <f t="shared" si="0"/>
        <v>2</v>
      </c>
      <c r="O6" s="27">
        <f t="shared" si="0"/>
        <v>1</v>
      </c>
      <c r="P6" s="27">
        <f t="shared" si="0"/>
        <v>1</v>
      </c>
      <c r="Q6" s="27">
        <f t="shared" si="0"/>
        <v>0</v>
      </c>
      <c r="R6" s="27">
        <f t="shared" si="0"/>
        <v>3</v>
      </c>
      <c r="S6" s="27">
        <f t="shared" si="0"/>
        <v>0</v>
      </c>
      <c r="T6" s="27">
        <f t="shared" si="0"/>
        <v>7</v>
      </c>
      <c r="U6" s="27">
        <f t="shared" si="0"/>
        <v>0</v>
      </c>
      <c r="V6" s="27">
        <f t="shared" si="0"/>
        <v>2</v>
      </c>
      <c r="W6" s="27">
        <f t="shared" si="0"/>
        <v>0</v>
      </c>
      <c r="X6" s="27">
        <f t="shared" si="0"/>
        <v>1</v>
      </c>
      <c r="Y6" s="27">
        <f t="shared" si="0"/>
        <v>0</v>
      </c>
      <c r="Z6" s="27">
        <f t="shared" si="0"/>
        <v>0</v>
      </c>
      <c r="AA6" s="27">
        <f t="shared" si="0"/>
        <v>0</v>
      </c>
      <c r="AB6" s="27">
        <f t="shared" si="0"/>
        <v>29</v>
      </c>
      <c r="AC6" s="27">
        <f t="shared" si="0"/>
        <v>1</v>
      </c>
    </row>
  </sheetData>
  <mergeCells count="20">
    <mergeCell ref="B6:C6"/>
    <mergeCell ref="H1:I1"/>
    <mergeCell ref="J1:K1"/>
    <mergeCell ref="L1:M1"/>
    <mergeCell ref="N1:O1"/>
    <mergeCell ref="F1:G1"/>
    <mergeCell ref="B1:B2"/>
    <mergeCell ref="C1:C2"/>
    <mergeCell ref="D1:E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6"/>
  <sheetViews>
    <sheetView view="pageBreakPreview" topLeftCell="O1" zoomScale="60" zoomScaleNormal="60" workbookViewId="0">
      <selection activeCell="Z6" sqref="Z6"/>
    </sheetView>
  </sheetViews>
  <sheetFormatPr defaultRowHeight="15" x14ac:dyDescent="0.25"/>
  <cols>
    <col min="1" max="1" width="7.7109375" customWidth="1"/>
    <col min="2" max="3" width="38.28515625" customWidth="1"/>
    <col min="4" max="4" width="16.7109375" customWidth="1"/>
    <col min="5" max="5" width="19.140625" customWidth="1"/>
    <col min="6" max="6" width="17.28515625" customWidth="1"/>
    <col min="7" max="7" width="18.140625" customWidth="1"/>
    <col min="8" max="8" width="16.140625" customWidth="1"/>
    <col min="9" max="9" width="17.85546875" customWidth="1"/>
    <col min="10" max="10" width="17" customWidth="1"/>
    <col min="11" max="11" width="19.42578125" customWidth="1"/>
    <col min="12" max="12" width="17.140625" customWidth="1"/>
    <col min="13" max="13" width="18.42578125" customWidth="1"/>
    <col min="14" max="14" width="16.42578125" customWidth="1"/>
    <col min="15" max="15" width="20" customWidth="1"/>
    <col min="16" max="16" width="17.140625" customWidth="1"/>
    <col min="17" max="17" width="18.5703125" customWidth="1"/>
    <col min="18" max="18" width="16" customWidth="1"/>
    <col min="19" max="27" width="18" customWidth="1"/>
    <col min="28" max="28" width="15.85546875" customWidth="1"/>
    <col min="29" max="29" width="18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1" t="s">
        <v>223</v>
      </c>
      <c r="T2" s="21" t="s">
        <v>26</v>
      </c>
      <c r="U2" s="21" t="s">
        <v>223</v>
      </c>
      <c r="V2" s="21" t="s">
        <v>26</v>
      </c>
      <c r="W2" s="21" t="s">
        <v>223</v>
      </c>
      <c r="X2" s="21" t="s">
        <v>26</v>
      </c>
      <c r="Y2" s="21" t="s">
        <v>223</v>
      </c>
      <c r="Z2" s="21" t="s">
        <v>26</v>
      </c>
      <c r="AA2" s="21" t="s">
        <v>223</v>
      </c>
      <c r="AB2" s="54" t="s">
        <v>26</v>
      </c>
      <c r="AC2" s="54" t="s">
        <v>223</v>
      </c>
    </row>
    <row r="3" spans="1:29" ht="24" customHeight="1" x14ac:dyDescent="0.25">
      <c r="A3" s="60" t="s">
        <v>16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36.75" customHeight="1" x14ac:dyDescent="0.25">
      <c r="A4" s="4">
        <v>1</v>
      </c>
      <c r="B4" s="96" t="s">
        <v>210</v>
      </c>
      <c r="C4" s="3" t="s">
        <v>211</v>
      </c>
      <c r="D4" s="11">
        <v>1</v>
      </c>
      <c r="E4" s="11"/>
      <c r="F4" s="11">
        <v>2</v>
      </c>
      <c r="G4" s="11"/>
      <c r="H4" s="11">
        <v>1</v>
      </c>
      <c r="I4" s="11"/>
      <c r="J4" s="11">
        <v>2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>
        <v>1</v>
      </c>
      <c r="Y4" s="11"/>
      <c r="Z4" s="11"/>
      <c r="AA4" s="11"/>
      <c r="AB4" s="26">
        <f>D4+F4+H4+J4+L4+N4+P4+R4+T4+V4+X4+Z4</f>
        <v>7</v>
      </c>
      <c r="AC4" s="26">
        <f>E4+G4+I4+K4+M4+O4+Q4+S4+U4+W4+Y4+AA4</f>
        <v>0</v>
      </c>
    </row>
    <row r="5" spans="1:29" ht="45" customHeight="1" x14ac:dyDescent="0.25">
      <c r="A5" s="4">
        <v>2</v>
      </c>
      <c r="B5" s="97"/>
      <c r="C5" s="3" t="s">
        <v>212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>
        <v>1</v>
      </c>
      <c r="S5" s="11"/>
      <c r="T5" s="11">
        <v>0</v>
      </c>
      <c r="U5" s="11"/>
      <c r="V5" s="11">
        <v>1</v>
      </c>
      <c r="W5" s="11"/>
      <c r="X5" s="11">
        <v>3</v>
      </c>
      <c r="Y5" s="11"/>
      <c r="Z5" s="11">
        <v>2</v>
      </c>
      <c r="AA5" s="11"/>
      <c r="AB5" s="26">
        <f>D5+F5+H5+J5+L5+N5+P5+R5+T5+V5+X5+Z5</f>
        <v>7</v>
      </c>
      <c r="AC5" s="26">
        <f>E5+G5+I5+K5+M5+O5+Q5+S5+U5+W5+Y5+AA5</f>
        <v>0</v>
      </c>
    </row>
    <row r="6" spans="1:29" ht="38.25" customHeight="1" x14ac:dyDescent="0.25">
      <c r="A6" s="28"/>
      <c r="B6" s="56" t="s">
        <v>2</v>
      </c>
      <c r="C6" s="79"/>
      <c r="D6" s="27">
        <f t="shared" ref="D6:AC6" si="0">D4+D5</f>
        <v>1</v>
      </c>
      <c r="E6" s="27">
        <f t="shared" si="0"/>
        <v>0</v>
      </c>
      <c r="F6" s="27">
        <f t="shared" si="0"/>
        <v>2</v>
      </c>
      <c r="G6" s="27">
        <f t="shared" si="0"/>
        <v>0</v>
      </c>
      <c r="H6" s="27">
        <f t="shared" si="0"/>
        <v>1</v>
      </c>
      <c r="I6" s="27">
        <f t="shared" si="0"/>
        <v>0</v>
      </c>
      <c r="J6" s="27">
        <f t="shared" si="0"/>
        <v>2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 t="shared" si="0"/>
        <v>0</v>
      </c>
      <c r="Q6" s="27">
        <f t="shared" si="0"/>
        <v>0</v>
      </c>
      <c r="R6" s="27">
        <f t="shared" si="0"/>
        <v>1</v>
      </c>
      <c r="S6" s="27">
        <f t="shared" si="0"/>
        <v>0</v>
      </c>
      <c r="T6" s="27">
        <f t="shared" si="0"/>
        <v>0</v>
      </c>
      <c r="U6" s="27">
        <f t="shared" si="0"/>
        <v>0</v>
      </c>
      <c r="V6" s="27">
        <f t="shared" si="0"/>
        <v>1</v>
      </c>
      <c r="W6" s="27">
        <f t="shared" si="0"/>
        <v>0</v>
      </c>
      <c r="X6" s="27">
        <f t="shared" si="0"/>
        <v>4</v>
      </c>
      <c r="Y6" s="27">
        <f t="shared" si="0"/>
        <v>0</v>
      </c>
      <c r="Z6" s="27">
        <f t="shared" si="0"/>
        <v>2</v>
      </c>
      <c r="AA6" s="27">
        <f t="shared" si="0"/>
        <v>0</v>
      </c>
      <c r="AB6" s="27">
        <f t="shared" si="0"/>
        <v>14</v>
      </c>
      <c r="AC6" s="27">
        <f t="shared" si="0"/>
        <v>0</v>
      </c>
    </row>
  </sheetData>
  <mergeCells count="21">
    <mergeCell ref="B6:C6"/>
    <mergeCell ref="B4:B5"/>
    <mergeCell ref="H1:I1"/>
    <mergeCell ref="J1:K1"/>
    <mergeCell ref="L1:M1"/>
    <mergeCell ref="F1:G1"/>
    <mergeCell ref="B1:B2"/>
    <mergeCell ref="C1:C2"/>
    <mergeCell ref="D1:E1"/>
    <mergeCell ref="N1:O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6"/>
  <sheetViews>
    <sheetView view="pageBreakPreview" topLeftCell="F1" zoomScale="60" zoomScaleNormal="60" workbookViewId="0">
      <selection activeCell="Y6" sqref="Y6:AA6"/>
    </sheetView>
  </sheetViews>
  <sheetFormatPr defaultRowHeight="15" x14ac:dyDescent="0.25"/>
  <cols>
    <col min="1" max="1" width="7.7109375" customWidth="1"/>
    <col min="2" max="3" width="38.28515625" customWidth="1"/>
    <col min="4" max="4" width="16.5703125" customWidth="1"/>
    <col min="5" max="5" width="18.85546875" customWidth="1"/>
    <col min="6" max="6" width="17.28515625" customWidth="1"/>
    <col min="7" max="7" width="18.140625" customWidth="1"/>
    <col min="8" max="8" width="17.7109375" customWidth="1"/>
    <col min="9" max="9" width="19.28515625" customWidth="1"/>
    <col min="10" max="10" width="17.7109375" customWidth="1"/>
    <col min="11" max="11" width="18" customWidth="1"/>
    <col min="12" max="12" width="16.42578125" customWidth="1"/>
    <col min="13" max="13" width="18.7109375" customWidth="1"/>
    <col min="14" max="14" width="16.85546875" customWidth="1"/>
    <col min="15" max="15" width="18.5703125" customWidth="1"/>
    <col min="16" max="16" width="18.140625" customWidth="1"/>
    <col min="17" max="17" width="18.28515625" customWidth="1"/>
    <col min="18" max="18" width="17.28515625" customWidth="1"/>
    <col min="19" max="27" width="19.42578125" customWidth="1"/>
    <col min="28" max="28" width="16.5703125" customWidth="1"/>
    <col min="29" max="29" width="18.2851562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40.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0.25" customHeight="1" x14ac:dyDescent="0.25">
      <c r="A3" s="60" t="s">
        <v>213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97.5" customHeight="1" x14ac:dyDescent="0.25">
      <c r="A4" s="4">
        <v>1</v>
      </c>
      <c r="B4" s="98" t="s">
        <v>194</v>
      </c>
      <c r="C4" s="1" t="s">
        <v>187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42">
        <v>0</v>
      </c>
      <c r="N4" s="42">
        <v>0</v>
      </c>
      <c r="O4" s="42">
        <v>0</v>
      </c>
      <c r="P4" s="42">
        <v>0</v>
      </c>
      <c r="Q4" s="42">
        <v>0</v>
      </c>
      <c r="R4" s="42">
        <v>0</v>
      </c>
      <c r="S4" s="42">
        <v>0</v>
      </c>
      <c r="T4" s="42">
        <v>0</v>
      </c>
      <c r="U4" s="42">
        <v>0</v>
      </c>
      <c r="V4" s="42">
        <v>0</v>
      </c>
      <c r="W4" s="42">
        <v>0</v>
      </c>
      <c r="X4" s="42"/>
      <c r="Y4" s="42"/>
      <c r="Z4" s="42"/>
      <c r="AA4" s="42"/>
      <c r="AB4" s="26">
        <v>0</v>
      </c>
      <c r="AC4" s="26"/>
    </row>
    <row r="5" spans="1:29" ht="87" customHeight="1" x14ac:dyDescent="0.25">
      <c r="A5" s="4">
        <v>2</v>
      </c>
      <c r="B5" s="99"/>
      <c r="C5" s="1" t="s">
        <v>188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/>
      <c r="Y5" s="42"/>
      <c r="Z5" s="42"/>
      <c r="AA5" s="42"/>
      <c r="AB5" s="26">
        <v>0</v>
      </c>
      <c r="AC5" s="26"/>
    </row>
    <row r="6" spans="1:29" ht="38.25" customHeight="1" x14ac:dyDescent="0.25">
      <c r="A6" s="28"/>
      <c r="B6" s="56" t="s">
        <v>2</v>
      </c>
      <c r="C6" s="79"/>
      <c r="D6" s="27">
        <f t="shared" ref="D6:AC6" si="0">D4+D5</f>
        <v>0</v>
      </c>
      <c r="E6" s="27">
        <f t="shared" si="0"/>
        <v>0</v>
      </c>
      <c r="F6" s="27">
        <f t="shared" si="0"/>
        <v>0</v>
      </c>
      <c r="G6" s="27">
        <f t="shared" si="0"/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 t="shared" si="0"/>
        <v>0</v>
      </c>
      <c r="Q6" s="27">
        <f t="shared" si="0"/>
        <v>0</v>
      </c>
      <c r="R6" s="27">
        <f t="shared" si="0"/>
        <v>0</v>
      </c>
      <c r="S6" s="27">
        <f t="shared" si="0"/>
        <v>0</v>
      </c>
      <c r="T6" s="27">
        <f t="shared" si="0"/>
        <v>0</v>
      </c>
      <c r="U6" s="27">
        <f t="shared" si="0"/>
        <v>0</v>
      </c>
      <c r="V6" s="27">
        <f t="shared" si="0"/>
        <v>0</v>
      </c>
      <c r="W6" s="27">
        <f t="shared" si="0"/>
        <v>0</v>
      </c>
      <c r="X6" s="27">
        <f t="shared" si="0"/>
        <v>0</v>
      </c>
      <c r="Y6" s="27">
        <f t="shared" si="0"/>
        <v>0</v>
      </c>
      <c r="Z6" s="27">
        <f t="shared" si="0"/>
        <v>0</v>
      </c>
      <c r="AA6" s="27">
        <f t="shared" si="0"/>
        <v>0</v>
      </c>
      <c r="AB6" s="27">
        <f t="shared" si="0"/>
        <v>0</v>
      </c>
      <c r="AC6" s="27">
        <f t="shared" si="0"/>
        <v>0</v>
      </c>
    </row>
  </sheetData>
  <mergeCells count="21">
    <mergeCell ref="B6:C6"/>
    <mergeCell ref="B4:B5"/>
    <mergeCell ref="H1:I1"/>
    <mergeCell ref="J1:K1"/>
    <mergeCell ref="L1:M1"/>
    <mergeCell ref="F1:G1"/>
    <mergeCell ref="B1:B2"/>
    <mergeCell ref="C1:C2"/>
    <mergeCell ref="D1:E1"/>
    <mergeCell ref="N1:O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0"/>
  <sheetViews>
    <sheetView view="pageBreakPreview" zoomScale="60" zoomScaleNormal="60" workbookViewId="0">
      <pane xSplit="2" ySplit="3" topLeftCell="T34" activePane="bottomRight" state="frozen"/>
      <selection pane="topRight" activeCell="C1" sqref="C1"/>
      <selection pane="bottomLeft" activeCell="A4" sqref="A4"/>
      <selection pane="bottomRight" activeCell="Z4" sqref="Z4:AA39"/>
    </sheetView>
  </sheetViews>
  <sheetFormatPr defaultRowHeight="15" x14ac:dyDescent="0.25"/>
  <cols>
    <col min="1" max="1" width="7.7109375" customWidth="1"/>
    <col min="2" max="3" width="38.28515625" customWidth="1"/>
    <col min="4" max="4" width="16.28515625" customWidth="1"/>
    <col min="5" max="5" width="19.42578125" customWidth="1"/>
    <col min="6" max="6" width="15.85546875" customWidth="1"/>
    <col min="7" max="7" width="18.140625" customWidth="1"/>
    <col min="8" max="8" width="16.140625" customWidth="1"/>
    <col min="9" max="9" width="18" customWidth="1"/>
    <col min="10" max="10" width="16.5703125" customWidth="1"/>
    <col min="11" max="11" width="18.5703125" customWidth="1"/>
    <col min="12" max="12" width="16.5703125" customWidth="1"/>
    <col min="13" max="13" width="20.42578125" customWidth="1"/>
    <col min="14" max="14" width="17.5703125" customWidth="1"/>
    <col min="15" max="15" width="19" customWidth="1"/>
    <col min="16" max="16" width="17.85546875" customWidth="1"/>
    <col min="17" max="17" width="19.42578125" customWidth="1"/>
    <col min="18" max="18" width="17" customWidth="1"/>
    <col min="19" max="27" width="19.140625" customWidth="1"/>
    <col min="28" max="28" width="17" customWidth="1"/>
    <col min="29" max="29" width="15.8554687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8.5" customHeight="1" x14ac:dyDescent="0.25">
      <c r="A3" s="60" t="s">
        <v>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33.75" customHeight="1" x14ac:dyDescent="0.25">
      <c r="A4" s="4">
        <v>1</v>
      </c>
      <c r="B4" s="1" t="s">
        <v>47</v>
      </c>
      <c r="C4" s="1"/>
      <c r="D4" s="11">
        <v>16</v>
      </c>
      <c r="E4" s="11">
        <v>0</v>
      </c>
      <c r="F4" s="11">
        <v>4</v>
      </c>
      <c r="G4" s="11">
        <v>0</v>
      </c>
      <c r="H4" s="11">
        <v>16</v>
      </c>
      <c r="I4" s="11">
        <v>0</v>
      </c>
      <c r="J4" s="11">
        <v>18</v>
      </c>
      <c r="K4" s="11">
        <v>0</v>
      </c>
      <c r="L4" s="11">
        <v>25</v>
      </c>
      <c r="M4" s="11">
        <v>0</v>
      </c>
      <c r="N4" s="11">
        <v>15</v>
      </c>
      <c r="O4" s="11">
        <v>0</v>
      </c>
      <c r="P4" s="11">
        <v>7</v>
      </c>
      <c r="Q4" s="11">
        <v>0</v>
      </c>
      <c r="R4" s="11">
        <v>11</v>
      </c>
      <c r="S4" s="11"/>
      <c r="T4" s="11"/>
      <c r="U4" s="11"/>
      <c r="V4" s="11">
        <v>25</v>
      </c>
      <c r="W4" s="11"/>
      <c r="X4" s="11">
        <v>2</v>
      </c>
      <c r="Y4" s="11"/>
      <c r="Z4" s="11">
        <v>3</v>
      </c>
      <c r="AA4" s="11">
        <v>0</v>
      </c>
      <c r="AB4" s="26">
        <f>D4+F4+H4+J4+L4+N4+P4+R4+T4+V4+X4+Z4</f>
        <v>142</v>
      </c>
      <c r="AC4" s="26">
        <f>E4+G4+I4+K4+M4+O4+Q4+S4+U4+W4+Y4+AA4</f>
        <v>0</v>
      </c>
    </row>
    <row r="5" spans="1:29" ht="75" x14ac:dyDescent="0.25">
      <c r="A5" s="4">
        <v>2</v>
      </c>
      <c r="B5" s="1" t="s">
        <v>48</v>
      </c>
      <c r="C5" s="1"/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15</v>
      </c>
      <c r="K5" s="11">
        <v>0</v>
      </c>
      <c r="L5" s="11">
        <v>35</v>
      </c>
      <c r="M5" s="11">
        <v>0</v>
      </c>
      <c r="N5" s="11">
        <v>19</v>
      </c>
      <c r="O5" s="11">
        <v>0</v>
      </c>
      <c r="P5" s="11">
        <v>12</v>
      </c>
      <c r="Q5" s="11">
        <v>0</v>
      </c>
      <c r="R5" s="11">
        <v>15</v>
      </c>
      <c r="S5" s="11"/>
      <c r="T5" s="11">
        <v>10</v>
      </c>
      <c r="U5" s="11"/>
      <c r="V5" s="11">
        <v>8</v>
      </c>
      <c r="W5" s="11"/>
      <c r="X5" s="11">
        <v>17</v>
      </c>
      <c r="Y5" s="11"/>
      <c r="Z5" s="11">
        <v>3</v>
      </c>
      <c r="AA5" s="11">
        <v>0</v>
      </c>
      <c r="AB5" s="26">
        <f t="shared" ref="AB5:AB39" si="0">D5+F5+H5+J5+L5+N5+P5+R5+T5+V5+X5+Z5</f>
        <v>134</v>
      </c>
      <c r="AC5" s="26">
        <f t="shared" ref="AC5:AC39" si="1">E5+G5+I5+K5+M5+O5+Q5+S5+U5+W5+Y5+AA5</f>
        <v>0</v>
      </c>
    </row>
    <row r="6" spans="1:29" ht="51.75" customHeight="1" x14ac:dyDescent="0.25">
      <c r="A6" s="4">
        <v>3</v>
      </c>
      <c r="B6" s="1" t="s">
        <v>49</v>
      </c>
      <c r="C6" s="1"/>
      <c r="D6" s="11">
        <v>239</v>
      </c>
      <c r="E6" s="11">
        <v>0</v>
      </c>
      <c r="F6" s="11">
        <v>270</v>
      </c>
      <c r="G6" s="11">
        <v>0</v>
      </c>
      <c r="H6" s="11">
        <v>213</v>
      </c>
      <c r="I6" s="11">
        <v>0</v>
      </c>
      <c r="J6" s="11">
        <v>274</v>
      </c>
      <c r="K6" s="11">
        <v>0</v>
      </c>
      <c r="L6" s="11">
        <v>278</v>
      </c>
      <c r="M6" s="11">
        <v>0</v>
      </c>
      <c r="N6" s="11">
        <v>378</v>
      </c>
      <c r="O6" s="11">
        <v>0</v>
      </c>
      <c r="P6" s="11">
        <v>146</v>
      </c>
      <c r="Q6" s="11">
        <v>0</v>
      </c>
      <c r="R6" s="11">
        <v>257</v>
      </c>
      <c r="S6" s="11"/>
      <c r="T6" s="11">
        <v>101</v>
      </c>
      <c r="U6" s="11"/>
      <c r="V6" s="11">
        <v>25</v>
      </c>
      <c r="W6" s="11"/>
      <c r="X6" s="11">
        <v>144</v>
      </c>
      <c r="Y6" s="11"/>
      <c r="Z6" s="11">
        <v>109</v>
      </c>
      <c r="AA6" s="11">
        <v>0</v>
      </c>
      <c r="AB6" s="26">
        <f t="shared" si="0"/>
        <v>2434</v>
      </c>
      <c r="AC6" s="26">
        <f t="shared" si="1"/>
        <v>0</v>
      </c>
    </row>
    <row r="7" spans="1:29" ht="96" customHeight="1" x14ac:dyDescent="0.25">
      <c r="A7" s="4">
        <v>4</v>
      </c>
      <c r="B7" s="1" t="s">
        <v>50</v>
      </c>
      <c r="C7" s="1"/>
      <c r="D7" s="11">
        <v>377</v>
      </c>
      <c r="E7" s="11">
        <v>0</v>
      </c>
      <c r="F7" s="11">
        <v>477</v>
      </c>
      <c r="G7" s="11">
        <v>0</v>
      </c>
      <c r="H7" s="11">
        <v>394</v>
      </c>
      <c r="I7" s="11">
        <v>0</v>
      </c>
      <c r="J7" s="11">
        <v>626</v>
      </c>
      <c r="K7" s="11">
        <v>0</v>
      </c>
      <c r="L7" s="11">
        <v>841</v>
      </c>
      <c r="M7" s="11">
        <v>0</v>
      </c>
      <c r="N7" s="11">
        <v>293</v>
      </c>
      <c r="O7" s="11">
        <v>0</v>
      </c>
      <c r="P7" s="11">
        <v>3</v>
      </c>
      <c r="Q7" s="11">
        <v>0</v>
      </c>
      <c r="R7" s="11">
        <v>134</v>
      </c>
      <c r="S7" s="11"/>
      <c r="T7" s="11">
        <v>85</v>
      </c>
      <c r="U7" s="11"/>
      <c r="V7" s="11"/>
      <c r="W7" s="11"/>
      <c r="X7" s="11">
        <v>0</v>
      </c>
      <c r="Y7" s="11"/>
      <c r="Z7" s="11">
        <v>51</v>
      </c>
      <c r="AA7" s="11">
        <v>0</v>
      </c>
      <c r="AB7" s="26">
        <f t="shared" si="0"/>
        <v>3281</v>
      </c>
      <c r="AC7" s="26">
        <f t="shared" si="1"/>
        <v>0</v>
      </c>
    </row>
    <row r="8" spans="1:29" ht="51" customHeight="1" x14ac:dyDescent="0.25">
      <c r="A8" s="4">
        <v>5</v>
      </c>
      <c r="B8" s="1" t="s">
        <v>51</v>
      </c>
      <c r="C8" s="1"/>
      <c r="D8" s="11">
        <v>130</v>
      </c>
      <c r="E8" s="11">
        <v>0</v>
      </c>
      <c r="F8" s="11">
        <v>93</v>
      </c>
      <c r="G8" s="11">
        <v>0</v>
      </c>
      <c r="H8" s="11">
        <v>68</v>
      </c>
      <c r="I8" s="11">
        <v>0</v>
      </c>
      <c r="J8" s="11">
        <v>144</v>
      </c>
      <c r="K8" s="11">
        <v>0</v>
      </c>
      <c r="L8" s="11">
        <v>102</v>
      </c>
      <c r="M8" s="11">
        <v>0</v>
      </c>
      <c r="N8" s="11">
        <v>58</v>
      </c>
      <c r="O8" s="11">
        <v>0</v>
      </c>
      <c r="P8" s="11">
        <v>70</v>
      </c>
      <c r="Q8" s="11">
        <v>0</v>
      </c>
      <c r="R8" s="11">
        <v>803</v>
      </c>
      <c r="S8" s="11"/>
      <c r="T8" s="11"/>
      <c r="U8" s="11"/>
      <c r="V8" s="11"/>
      <c r="W8" s="11"/>
      <c r="X8" s="11">
        <v>0</v>
      </c>
      <c r="Y8" s="11"/>
      <c r="Z8" s="11">
        <v>0</v>
      </c>
      <c r="AA8" s="11">
        <v>0</v>
      </c>
      <c r="AB8" s="26">
        <f t="shared" si="0"/>
        <v>1468</v>
      </c>
      <c r="AC8" s="26">
        <f t="shared" si="1"/>
        <v>0</v>
      </c>
    </row>
    <row r="9" spans="1:29" ht="93" customHeight="1" x14ac:dyDescent="0.25">
      <c r="A9" s="4">
        <v>6</v>
      </c>
      <c r="B9" s="1" t="s">
        <v>52</v>
      </c>
      <c r="C9" s="1"/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/>
      <c r="T9" s="11"/>
      <c r="U9" s="11"/>
      <c r="V9" s="11"/>
      <c r="W9" s="11"/>
      <c r="X9" s="11">
        <v>0</v>
      </c>
      <c r="Y9" s="11"/>
      <c r="Z9" s="11">
        <v>0</v>
      </c>
      <c r="AA9" s="11">
        <v>0</v>
      </c>
      <c r="AB9" s="26">
        <f t="shared" si="0"/>
        <v>0</v>
      </c>
      <c r="AC9" s="26">
        <f t="shared" si="1"/>
        <v>0</v>
      </c>
    </row>
    <row r="10" spans="1:29" ht="66.75" customHeight="1" x14ac:dyDescent="0.25">
      <c r="A10" s="4">
        <v>7</v>
      </c>
      <c r="B10" s="1" t="s">
        <v>53</v>
      </c>
      <c r="C10" s="1"/>
      <c r="D10" s="11">
        <v>43</v>
      </c>
      <c r="E10" s="11">
        <v>0</v>
      </c>
      <c r="F10" s="11">
        <v>55</v>
      </c>
      <c r="G10" s="11">
        <v>0</v>
      </c>
      <c r="H10" s="11">
        <v>46</v>
      </c>
      <c r="I10" s="11">
        <v>0</v>
      </c>
      <c r="J10" s="11">
        <v>68</v>
      </c>
      <c r="K10" s="11">
        <v>0</v>
      </c>
      <c r="L10" s="11">
        <v>68</v>
      </c>
      <c r="M10" s="11">
        <v>0</v>
      </c>
      <c r="N10" s="11">
        <v>75</v>
      </c>
      <c r="O10" s="11">
        <v>0</v>
      </c>
      <c r="P10" s="11">
        <v>80</v>
      </c>
      <c r="Q10" s="11">
        <v>0</v>
      </c>
      <c r="R10" s="11">
        <v>54</v>
      </c>
      <c r="S10" s="11"/>
      <c r="T10" s="11">
        <v>131</v>
      </c>
      <c r="U10" s="11"/>
      <c r="V10" s="11">
        <v>10</v>
      </c>
      <c r="W10" s="11"/>
      <c r="X10" s="11">
        <v>43</v>
      </c>
      <c r="Y10" s="11"/>
      <c r="Z10" s="11">
        <v>32</v>
      </c>
      <c r="AA10" s="11">
        <v>0</v>
      </c>
      <c r="AB10" s="26">
        <f t="shared" si="0"/>
        <v>705</v>
      </c>
      <c r="AC10" s="26">
        <f t="shared" si="1"/>
        <v>0</v>
      </c>
    </row>
    <row r="11" spans="1:29" ht="67.5" customHeight="1" x14ac:dyDescent="0.25">
      <c r="A11" s="4">
        <v>8</v>
      </c>
      <c r="B11" s="1" t="s">
        <v>54</v>
      </c>
      <c r="C11" s="1"/>
      <c r="D11" s="11">
        <v>4529</v>
      </c>
      <c r="E11" s="11">
        <v>0</v>
      </c>
      <c r="F11" s="11">
        <v>4013</v>
      </c>
      <c r="G11" s="11">
        <v>0</v>
      </c>
      <c r="H11" s="11">
        <v>1717</v>
      </c>
      <c r="I11" s="11">
        <v>0</v>
      </c>
      <c r="J11" s="11">
        <v>3295</v>
      </c>
      <c r="K11" s="11"/>
      <c r="L11" s="11">
        <v>3580</v>
      </c>
      <c r="M11" s="11">
        <v>0</v>
      </c>
      <c r="N11" s="11">
        <v>3829</v>
      </c>
      <c r="O11" s="11">
        <v>0</v>
      </c>
      <c r="P11" s="11">
        <v>2589</v>
      </c>
      <c r="Q11" s="11"/>
      <c r="R11" s="11">
        <v>4116</v>
      </c>
      <c r="S11" s="11"/>
      <c r="T11" s="11">
        <v>7126</v>
      </c>
      <c r="U11" s="11"/>
      <c r="V11" s="11">
        <v>3195</v>
      </c>
      <c r="W11" s="11"/>
      <c r="X11" s="11">
        <v>1153</v>
      </c>
      <c r="Y11" s="11"/>
      <c r="Z11" s="11">
        <v>936</v>
      </c>
      <c r="AA11" s="11">
        <v>0</v>
      </c>
      <c r="AB11" s="26">
        <f t="shared" si="0"/>
        <v>40078</v>
      </c>
      <c r="AC11" s="26">
        <f t="shared" si="1"/>
        <v>0</v>
      </c>
    </row>
    <row r="12" spans="1:29" ht="54" customHeight="1" x14ac:dyDescent="0.25">
      <c r="A12" s="4">
        <v>9</v>
      </c>
      <c r="B12" s="1" t="s">
        <v>55</v>
      </c>
      <c r="C12" s="1"/>
      <c r="D12" s="11">
        <v>5071</v>
      </c>
      <c r="E12" s="11">
        <v>0</v>
      </c>
      <c r="F12" s="11">
        <v>2846</v>
      </c>
      <c r="G12" s="11">
        <v>0</v>
      </c>
      <c r="H12" s="11">
        <v>1483</v>
      </c>
      <c r="I12" s="11">
        <v>0</v>
      </c>
      <c r="J12" s="11">
        <v>3459</v>
      </c>
      <c r="K12" s="11">
        <v>0</v>
      </c>
      <c r="L12" s="11">
        <v>3458</v>
      </c>
      <c r="M12" s="11">
        <v>0</v>
      </c>
      <c r="N12" s="11">
        <v>3871</v>
      </c>
      <c r="O12" s="11">
        <v>0</v>
      </c>
      <c r="P12" s="11">
        <v>2540</v>
      </c>
      <c r="Q12" s="11">
        <v>0</v>
      </c>
      <c r="R12" s="11">
        <v>3589</v>
      </c>
      <c r="S12" s="11"/>
      <c r="T12" s="11">
        <v>7861</v>
      </c>
      <c r="U12" s="11"/>
      <c r="V12" s="11">
        <v>1569</v>
      </c>
      <c r="W12" s="11"/>
      <c r="X12" s="11">
        <v>1519</v>
      </c>
      <c r="Y12" s="11"/>
      <c r="Z12" s="11">
        <v>933</v>
      </c>
      <c r="AA12" s="11">
        <v>0</v>
      </c>
      <c r="AB12" s="26">
        <f t="shared" si="0"/>
        <v>38199</v>
      </c>
      <c r="AC12" s="26">
        <f t="shared" si="1"/>
        <v>0</v>
      </c>
    </row>
    <row r="13" spans="1:29" ht="142.5" customHeight="1" x14ac:dyDescent="0.25">
      <c r="A13" s="4">
        <v>10</v>
      </c>
      <c r="B13" s="1" t="s">
        <v>56</v>
      </c>
      <c r="C13" s="1"/>
      <c r="D13" s="11">
        <v>181</v>
      </c>
      <c r="E13" s="11">
        <v>0</v>
      </c>
      <c r="F13" s="11">
        <v>164</v>
      </c>
      <c r="G13" s="11">
        <v>0</v>
      </c>
      <c r="H13" s="11">
        <v>324</v>
      </c>
      <c r="I13" s="11">
        <v>0</v>
      </c>
      <c r="J13" s="11">
        <v>14380</v>
      </c>
      <c r="K13" s="11">
        <v>0</v>
      </c>
      <c r="L13" s="11">
        <v>6548</v>
      </c>
      <c r="M13" s="11">
        <v>0</v>
      </c>
      <c r="N13" s="11">
        <v>5889</v>
      </c>
      <c r="O13" s="11">
        <v>0</v>
      </c>
      <c r="P13" s="11">
        <v>3553</v>
      </c>
      <c r="Q13" s="11">
        <v>0</v>
      </c>
      <c r="R13" s="11">
        <v>4302</v>
      </c>
      <c r="S13" s="11"/>
      <c r="T13" s="11">
        <v>9185</v>
      </c>
      <c r="U13" s="11"/>
      <c r="V13" s="11">
        <v>227</v>
      </c>
      <c r="W13" s="11"/>
      <c r="X13" s="11">
        <v>539</v>
      </c>
      <c r="Y13" s="11"/>
      <c r="Z13" s="11">
        <v>523</v>
      </c>
      <c r="AA13" s="11">
        <v>0</v>
      </c>
      <c r="AB13" s="26">
        <f t="shared" si="0"/>
        <v>45815</v>
      </c>
      <c r="AC13" s="26">
        <f t="shared" si="1"/>
        <v>0</v>
      </c>
    </row>
    <row r="14" spans="1:29" ht="159.75" customHeight="1" x14ac:dyDescent="0.25">
      <c r="A14" s="4">
        <v>11</v>
      </c>
      <c r="B14" s="1" t="s">
        <v>57</v>
      </c>
      <c r="C14" s="1"/>
      <c r="D14" s="11">
        <v>57</v>
      </c>
      <c r="E14" s="11">
        <v>0</v>
      </c>
      <c r="F14" s="11">
        <v>51</v>
      </c>
      <c r="G14" s="11">
        <v>0</v>
      </c>
      <c r="H14" s="11">
        <v>31</v>
      </c>
      <c r="I14" s="11">
        <v>0</v>
      </c>
      <c r="J14" s="11">
        <v>37</v>
      </c>
      <c r="K14" s="11">
        <v>0</v>
      </c>
      <c r="L14" s="11">
        <v>33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293</v>
      </c>
      <c r="S14" s="11"/>
      <c r="T14" s="11">
        <v>1130</v>
      </c>
      <c r="U14" s="11"/>
      <c r="V14" s="11">
        <v>110</v>
      </c>
      <c r="W14" s="11"/>
      <c r="X14" s="11">
        <v>93</v>
      </c>
      <c r="Y14" s="11"/>
      <c r="Z14" s="11">
        <v>63</v>
      </c>
      <c r="AA14" s="11">
        <v>0</v>
      </c>
      <c r="AB14" s="26">
        <f t="shared" si="0"/>
        <v>1898</v>
      </c>
      <c r="AC14" s="26">
        <f t="shared" si="1"/>
        <v>0</v>
      </c>
    </row>
    <row r="15" spans="1:29" ht="132" customHeight="1" x14ac:dyDescent="0.25">
      <c r="A15" s="4">
        <v>12</v>
      </c>
      <c r="B15" s="58" t="s">
        <v>58</v>
      </c>
      <c r="C15" s="5" t="s">
        <v>81</v>
      </c>
      <c r="D15" s="11">
        <v>7</v>
      </c>
      <c r="E15" s="11">
        <v>0</v>
      </c>
      <c r="F15" s="11">
        <v>5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3</v>
      </c>
      <c r="Q15" s="11">
        <v>0</v>
      </c>
      <c r="R15" s="11">
        <v>58</v>
      </c>
      <c r="S15" s="11"/>
      <c r="T15" s="11">
        <v>13</v>
      </c>
      <c r="U15" s="11"/>
      <c r="V15" s="11"/>
      <c r="W15" s="11"/>
      <c r="X15" s="11">
        <v>36</v>
      </c>
      <c r="Y15" s="11"/>
      <c r="Z15" s="11">
        <v>10</v>
      </c>
      <c r="AA15" s="11">
        <v>0</v>
      </c>
      <c r="AB15" s="26">
        <f t="shared" si="0"/>
        <v>132</v>
      </c>
      <c r="AC15" s="26">
        <f t="shared" si="1"/>
        <v>0</v>
      </c>
    </row>
    <row r="16" spans="1:29" ht="134.25" customHeight="1" x14ac:dyDescent="0.25">
      <c r="A16" s="4">
        <v>13</v>
      </c>
      <c r="B16" s="59"/>
      <c r="C16" s="5" t="s">
        <v>82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/>
      <c r="T16" s="11"/>
      <c r="U16" s="11"/>
      <c r="V16" s="11"/>
      <c r="W16" s="11"/>
      <c r="X16" s="11">
        <v>18</v>
      </c>
      <c r="Y16" s="11"/>
      <c r="Z16" s="11">
        <v>0</v>
      </c>
      <c r="AA16" s="11">
        <v>0</v>
      </c>
      <c r="AB16" s="26">
        <f t="shared" si="0"/>
        <v>18</v>
      </c>
      <c r="AC16" s="26">
        <f t="shared" si="1"/>
        <v>0</v>
      </c>
    </row>
    <row r="17" spans="1:29" ht="100.5" customHeight="1" x14ac:dyDescent="0.25">
      <c r="A17" s="4">
        <v>14</v>
      </c>
      <c r="B17" s="1" t="s">
        <v>59</v>
      </c>
      <c r="C17" s="1"/>
      <c r="D17" s="11">
        <v>532</v>
      </c>
      <c r="E17" s="11">
        <v>0</v>
      </c>
      <c r="F17" s="11">
        <v>516</v>
      </c>
      <c r="G17" s="11">
        <v>0</v>
      </c>
      <c r="H17" s="11">
        <v>1721</v>
      </c>
      <c r="I17" s="11">
        <v>0</v>
      </c>
      <c r="J17" s="11">
        <v>5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50</v>
      </c>
      <c r="S17" s="11"/>
      <c r="T17" s="11">
        <v>4449</v>
      </c>
      <c r="U17" s="11"/>
      <c r="V17" s="11">
        <v>10</v>
      </c>
      <c r="W17" s="11"/>
      <c r="X17" s="11">
        <v>941</v>
      </c>
      <c r="Y17" s="11"/>
      <c r="Z17" s="11">
        <v>658</v>
      </c>
      <c r="AA17" s="11">
        <v>0</v>
      </c>
      <c r="AB17" s="26">
        <f t="shared" si="0"/>
        <v>8882</v>
      </c>
      <c r="AC17" s="26">
        <f t="shared" si="1"/>
        <v>0</v>
      </c>
    </row>
    <row r="18" spans="1:29" ht="100.5" customHeight="1" x14ac:dyDescent="0.25">
      <c r="A18" s="4">
        <v>15</v>
      </c>
      <c r="B18" s="1" t="s">
        <v>60</v>
      </c>
      <c r="C18" s="1"/>
      <c r="D18" s="11">
        <v>19029</v>
      </c>
      <c r="E18" s="11">
        <v>0</v>
      </c>
      <c r="F18" s="11">
        <v>6577</v>
      </c>
      <c r="G18" s="11">
        <v>0</v>
      </c>
      <c r="H18" s="11">
        <v>123</v>
      </c>
      <c r="I18" s="11">
        <v>0</v>
      </c>
      <c r="J18" s="11">
        <v>24</v>
      </c>
      <c r="K18" s="11">
        <v>0</v>
      </c>
      <c r="L18" s="11">
        <v>11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20</v>
      </c>
      <c r="S18" s="11"/>
      <c r="T18" s="11">
        <v>27509</v>
      </c>
      <c r="U18" s="11"/>
      <c r="V18" s="11">
        <v>33</v>
      </c>
      <c r="W18" s="11"/>
      <c r="X18" s="11">
        <v>715</v>
      </c>
      <c r="Y18" s="11"/>
      <c r="Z18" s="11">
        <v>10</v>
      </c>
      <c r="AA18" s="11">
        <v>0</v>
      </c>
      <c r="AB18" s="26">
        <f t="shared" si="0"/>
        <v>54051</v>
      </c>
      <c r="AC18" s="26">
        <f t="shared" si="1"/>
        <v>0</v>
      </c>
    </row>
    <row r="19" spans="1:29" ht="101.25" customHeight="1" x14ac:dyDescent="0.25">
      <c r="A19" s="4">
        <v>16</v>
      </c>
      <c r="B19" s="1" t="s">
        <v>61</v>
      </c>
      <c r="C19" s="1"/>
      <c r="D19" s="11">
        <v>16629</v>
      </c>
      <c r="E19" s="11">
        <v>0</v>
      </c>
      <c r="F19" s="11">
        <v>2177</v>
      </c>
      <c r="G19" s="11">
        <v>0</v>
      </c>
      <c r="H19" s="11">
        <v>572</v>
      </c>
      <c r="I19" s="11">
        <v>0</v>
      </c>
      <c r="J19" s="11">
        <v>111</v>
      </c>
      <c r="K19" s="11">
        <v>0</v>
      </c>
      <c r="L19" s="11">
        <v>15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15</v>
      </c>
      <c r="S19" s="11"/>
      <c r="T19" s="11">
        <v>122453</v>
      </c>
      <c r="U19" s="11"/>
      <c r="V19" s="11">
        <v>25</v>
      </c>
      <c r="W19" s="11"/>
      <c r="X19" s="11">
        <v>384</v>
      </c>
      <c r="Y19" s="11"/>
      <c r="Z19" s="11">
        <v>31</v>
      </c>
      <c r="AA19" s="11">
        <v>0</v>
      </c>
      <c r="AB19" s="26">
        <f t="shared" si="0"/>
        <v>142412</v>
      </c>
      <c r="AC19" s="26">
        <f t="shared" si="1"/>
        <v>0</v>
      </c>
    </row>
    <row r="20" spans="1:29" ht="147.75" customHeight="1" x14ac:dyDescent="0.25">
      <c r="A20" s="4">
        <v>17</v>
      </c>
      <c r="B20" s="1" t="s">
        <v>62</v>
      </c>
      <c r="C20" s="1"/>
      <c r="D20" s="11">
        <v>12</v>
      </c>
      <c r="E20" s="11">
        <v>0</v>
      </c>
      <c r="F20" s="11">
        <v>19</v>
      </c>
      <c r="G20" s="11">
        <v>0</v>
      </c>
      <c r="H20" s="11">
        <v>11</v>
      </c>
      <c r="I20" s="11">
        <v>0</v>
      </c>
      <c r="J20" s="11">
        <v>29</v>
      </c>
      <c r="K20" s="11">
        <v>0</v>
      </c>
      <c r="L20" s="11">
        <v>20</v>
      </c>
      <c r="M20" s="11">
        <v>0</v>
      </c>
      <c r="N20" s="11">
        <v>9359</v>
      </c>
      <c r="O20" s="11">
        <v>0</v>
      </c>
      <c r="P20" s="11">
        <v>1000</v>
      </c>
      <c r="Q20" s="11">
        <v>0</v>
      </c>
      <c r="R20" s="11">
        <v>1622</v>
      </c>
      <c r="S20" s="11"/>
      <c r="T20" s="11">
        <v>626</v>
      </c>
      <c r="U20" s="11"/>
      <c r="V20" s="11">
        <v>25</v>
      </c>
      <c r="W20" s="11"/>
      <c r="X20" s="11">
        <v>23</v>
      </c>
      <c r="Y20" s="11"/>
      <c r="Z20" s="11">
        <v>31</v>
      </c>
      <c r="AA20" s="11">
        <v>0</v>
      </c>
      <c r="AB20" s="26">
        <f t="shared" si="0"/>
        <v>12777</v>
      </c>
      <c r="AC20" s="26">
        <f t="shared" si="1"/>
        <v>0</v>
      </c>
    </row>
    <row r="21" spans="1:29" ht="82.5" customHeight="1" x14ac:dyDescent="0.25">
      <c r="A21" s="4">
        <v>18</v>
      </c>
      <c r="B21" s="1" t="s">
        <v>63</v>
      </c>
      <c r="C21" s="1"/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2</v>
      </c>
      <c r="S21" s="11"/>
      <c r="T21" s="11"/>
      <c r="U21" s="11"/>
      <c r="V21" s="11"/>
      <c r="W21" s="11"/>
      <c r="X21" s="11">
        <v>3</v>
      </c>
      <c r="Y21" s="11"/>
      <c r="Z21" s="11">
        <v>0</v>
      </c>
      <c r="AA21" s="11">
        <v>0</v>
      </c>
      <c r="AB21" s="26">
        <f t="shared" si="0"/>
        <v>5</v>
      </c>
      <c r="AC21" s="26">
        <f t="shared" si="1"/>
        <v>0</v>
      </c>
    </row>
    <row r="22" spans="1:29" ht="180" customHeight="1" x14ac:dyDescent="0.25">
      <c r="A22" s="4">
        <v>19</v>
      </c>
      <c r="B22" s="1" t="s">
        <v>64</v>
      </c>
      <c r="C22" s="1"/>
      <c r="D22" s="11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/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/>
      <c r="T22" s="11">
        <v>4795</v>
      </c>
      <c r="U22" s="11"/>
      <c r="V22" s="11">
        <v>0</v>
      </c>
      <c r="W22" s="11"/>
      <c r="X22" s="11">
        <v>35</v>
      </c>
      <c r="Y22" s="11"/>
      <c r="Z22" s="11">
        <v>0</v>
      </c>
      <c r="AA22" s="11">
        <v>0</v>
      </c>
      <c r="AB22" s="26">
        <f t="shared" si="0"/>
        <v>4830</v>
      </c>
      <c r="AC22" s="26">
        <f t="shared" si="1"/>
        <v>0</v>
      </c>
    </row>
    <row r="23" spans="1:29" ht="127.5" customHeight="1" x14ac:dyDescent="0.25">
      <c r="A23" s="4">
        <v>20</v>
      </c>
      <c r="B23" s="1" t="s">
        <v>65</v>
      </c>
      <c r="C23" s="1"/>
      <c r="D23" s="11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/>
      <c r="T23" s="11"/>
      <c r="U23" s="11"/>
      <c r="V23" s="11">
        <v>690</v>
      </c>
      <c r="W23" s="11"/>
      <c r="X23" s="11">
        <v>0</v>
      </c>
      <c r="Y23" s="11"/>
      <c r="Z23" s="11">
        <v>0</v>
      </c>
      <c r="AA23" s="11">
        <v>0</v>
      </c>
      <c r="AB23" s="26">
        <f t="shared" si="0"/>
        <v>690</v>
      </c>
      <c r="AC23" s="26">
        <f t="shared" si="1"/>
        <v>0</v>
      </c>
    </row>
    <row r="24" spans="1:29" ht="87.75" customHeight="1" x14ac:dyDescent="0.25">
      <c r="A24" s="4">
        <v>21</v>
      </c>
      <c r="B24" s="1" t="s">
        <v>66</v>
      </c>
      <c r="C24" s="1"/>
      <c r="D24" s="11">
        <v>1320</v>
      </c>
      <c r="E24" s="11">
        <v>0</v>
      </c>
      <c r="F24" s="11">
        <v>656</v>
      </c>
      <c r="G24" s="11">
        <v>0</v>
      </c>
      <c r="H24" s="11">
        <v>463</v>
      </c>
      <c r="I24" s="11">
        <v>0</v>
      </c>
      <c r="J24" s="11">
        <v>805</v>
      </c>
      <c r="K24" s="11">
        <v>0</v>
      </c>
      <c r="L24" s="11">
        <v>577</v>
      </c>
      <c r="M24" s="11">
        <v>0</v>
      </c>
      <c r="N24" s="11">
        <v>725</v>
      </c>
      <c r="O24" s="11">
        <v>0</v>
      </c>
      <c r="P24" s="11">
        <v>274</v>
      </c>
      <c r="Q24" s="11">
        <v>0</v>
      </c>
      <c r="R24" s="11">
        <v>785</v>
      </c>
      <c r="S24" s="11"/>
      <c r="T24" s="11">
        <v>7369</v>
      </c>
      <c r="U24" s="11"/>
      <c r="V24" s="11">
        <v>1946</v>
      </c>
      <c r="W24" s="11"/>
      <c r="X24" s="11">
        <v>1393</v>
      </c>
      <c r="Y24" s="11"/>
      <c r="Z24" s="11">
        <v>798</v>
      </c>
      <c r="AA24" s="11">
        <v>0</v>
      </c>
      <c r="AB24" s="26">
        <f t="shared" si="0"/>
        <v>17111</v>
      </c>
      <c r="AC24" s="26">
        <f t="shared" si="1"/>
        <v>0</v>
      </c>
    </row>
    <row r="25" spans="1:29" ht="93.75" customHeight="1" x14ac:dyDescent="0.25">
      <c r="A25" s="4">
        <v>22</v>
      </c>
      <c r="B25" s="1" t="s">
        <v>67</v>
      </c>
      <c r="C25" s="1"/>
      <c r="D25" s="11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40</v>
      </c>
      <c r="K25" s="11">
        <v>0</v>
      </c>
      <c r="L25" s="11">
        <v>45</v>
      </c>
      <c r="M25" s="11"/>
      <c r="N25" s="11">
        <v>15</v>
      </c>
      <c r="O25" s="11">
        <v>0</v>
      </c>
      <c r="P25" s="11">
        <v>10</v>
      </c>
      <c r="Q25" s="11">
        <v>0</v>
      </c>
      <c r="R25" s="11">
        <v>15</v>
      </c>
      <c r="S25" s="11"/>
      <c r="T25" s="11"/>
      <c r="U25" s="11"/>
      <c r="V25" s="11">
        <v>32</v>
      </c>
      <c r="W25" s="11"/>
      <c r="X25" s="11">
        <v>765</v>
      </c>
      <c r="Y25" s="11"/>
      <c r="Z25" s="11">
        <v>418</v>
      </c>
      <c r="AA25" s="11">
        <v>0</v>
      </c>
      <c r="AB25" s="26">
        <f t="shared" si="0"/>
        <v>1340</v>
      </c>
      <c r="AC25" s="26">
        <f t="shared" si="1"/>
        <v>0</v>
      </c>
    </row>
    <row r="26" spans="1:29" ht="105" customHeight="1" x14ac:dyDescent="0.25">
      <c r="A26" s="4">
        <v>23</v>
      </c>
      <c r="B26" s="1" t="s">
        <v>68</v>
      </c>
      <c r="C26" s="1"/>
      <c r="D26" s="11">
        <v>1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1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1</v>
      </c>
      <c r="Q26" s="11">
        <v>0</v>
      </c>
      <c r="R26" s="11">
        <v>0</v>
      </c>
      <c r="S26" s="11"/>
      <c r="T26" s="11"/>
      <c r="U26" s="11"/>
      <c r="V26" s="11">
        <v>0</v>
      </c>
      <c r="W26" s="11"/>
      <c r="X26" s="11">
        <v>24</v>
      </c>
      <c r="Y26" s="11"/>
      <c r="Z26" s="11">
        <v>2</v>
      </c>
      <c r="AA26" s="11">
        <v>0</v>
      </c>
      <c r="AB26" s="26">
        <f t="shared" si="0"/>
        <v>29</v>
      </c>
      <c r="AC26" s="26">
        <f t="shared" si="1"/>
        <v>0</v>
      </c>
    </row>
    <row r="27" spans="1:29" ht="42" customHeight="1" x14ac:dyDescent="0.25">
      <c r="A27" s="4">
        <v>24</v>
      </c>
      <c r="B27" s="1" t="s">
        <v>69</v>
      </c>
      <c r="C27" s="1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30</v>
      </c>
      <c r="K27" s="11">
        <v>0</v>
      </c>
      <c r="L27" s="11">
        <v>25</v>
      </c>
      <c r="M27" s="11">
        <v>0</v>
      </c>
      <c r="N27" s="11">
        <v>20</v>
      </c>
      <c r="O27" s="11">
        <v>0</v>
      </c>
      <c r="P27" s="11">
        <v>4</v>
      </c>
      <c r="Q27" s="11">
        <v>0</v>
      </c>
      <c r="R27" s="11">
        <v>35</v>
      </c>
      <c r="S27" s="11"/>
      <c r="T27" s="11"/>
      <c r="U27" s="11"/>
      <c r="V27" s="11">
        <v>8</v>
      </c>
      <c r="W27" s="11"/>
      <c r="X27" s="11">
        <v>345</v>
      </c>
      <c r="Y27" s="11"/>
      <c r="Z27" s="11">
        <v>2</v>
      </c>
      <c r="AA27" s="11">
        <v>0</v>
      </c>
      <c r="AB27" s="26">
        <f t="shared" si="0"/>
        <v>469</v>
      </c>
      <c r="AC27" s="26">
        <f t="shared" si="1"/>
        <v>0</v>
      </c>
    </row>
    <row r="28" spans="1:29" ht="99" customHeight="1" x14ac:dyDescent="0.25">
      <c r="A28" s="4">
        <v>25</v>
      </c>
      <c r="B28" s="1" t="s">
        <v>70</v>
      </c>
      <c r="C28" s="1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4</v>
      </c>
      <c r="K28" s="11">
        <v>0</v>
      </c>
      <c r="L28" s="11">
        <v>5</v>
      </c>
      <c r="M28" s="11">
        <v>0</v>
      </c>
      <c r="N28" s="11">
        <v>1</v>
      </c>
      <c r="O28" s="11">
        <v>0</v>
      </c>
      <c r="P28" s="11">
        <v>0</v>
      </c>
      <c r="Q28" s="11">
        <v>0</v>
      </c>
      <c r="R28" s="11">
        <v>2</v>
      </c>
      <c r="S28" s="11"/>
      <c r="T28" s="11"/>
      <c r="U28" s="11"/>
      <c r="V28" s="11">
        <v>6</v>
      </c>
      <c r="W28" s="11"/>
      <c r="X28" s="11">
        <v>109</v>
      </c>
      <c r="Y28" s="11"/>
      <c r="Z28" s="11">
        <v>2</v>
      </c>
      <c r="AA28" s="11">
        <v>0</v>
      </c>
      <c r="AB28" s="26">
        <f t="shared" si="0"/>
        <v>129</v>
      </c>
      <c r="AC28" s="26">
        <f t="shared" si="1"/>
        <v>0</v>
      </c>
    </row>
    <row r="29" spans="1:29" ht="81" customHeight="1" x14ac:dyDescent="0.25">
      <c r="A29" s="4">
        <v>26</v>
      </c>
      <c r="B29" s="1" t="s">
        <v>71</v>
      </c>
      <c r="C29" s="1"/>
      <c r="D29" s="11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/>
      <c r="T29" s="11"/>
      <c r="U29" s="11"/>
      <c r="V29" s="11"/>
      <c r="W29" s="11"/>
      <c r="X29" s="11">
        <v>0</v>
      </c>
      <c r="Y29" s="11"/>
      <c r="Z29" s="11">
        <v>0</v>
      </c>
      <c r="AA29" s="11">
        <v>0</v>
      </c>
      <c r="AB29" s="26">
        <f t="shared" si="0"/>
        <v>0</v>
      </c>
      <c r="AC29" s="26">
        <f t="shared" si="1"/>
        <v>0</v>
      </c>
    </row>
    <row r="30" spans="1:29" ht="101.25" customHeight="1" x14ac:dyDescent="0.25">
      <c r="A30" s="4">
        <v>27</v>
      </c>
      <c r="B30" s="1" t="s">
        <v>72</v>
      </c>
      <c r="C30" s="1"/>
      <c r="D30" s="11">
        <v>19</v>
      </c>
      <c r="E30" s="11">
        <v>0</v>
      </c>
      <c r="F30" s="11">
        <v>7</v>
      </c>
      <c r="G30" s="11">
        <v>0</v>
      </c>
      <c r="H30" s="11">
        <v>15</v>
      </c>
      <c r="I30" s="11">
        <v>0</v>
      </c>
      <c r="J30" s="11">
        <v>19</v>
      </c>
      <c r="K30" s="11"/>
      <c r="L30" s="11">
        <v>18</v>
      </c>
      <c r="M30" s="11">
        <v>0</v>
      </c>
      <c r="N30" s="11">
        <v>18</v>
      </c>
      <c r="O30" s="11">
        <v>0</v>
      </c>
      <c r="P30" s="11">
        <v>5</v>
      </c>
      <c r="Q30" s="11">
        <v>0</v>
      </c>
      <c r="R30" s="11">
        <v>34</v>
      </c>
      <c r="S30" s="11"/>
      <c r="T30" s="11"/>
      <c r="U30" s="11"/>
      <c r="V30" s="11">
        <v>10</v>
      </c>
      <c r="W30" s="11"/>
      <c r="X30" s="11">
        <v>0</v>
      </c>
      <c r="Y30" s="11"/>
      <c r="Z30" s="11">
        <v>0</v>
      </c>
      <c r="AA30" s="11">
        <v>0</v>
      </c>
      <c r="AB30" s="26">
        <f t="shared" si="0"/>
        <v>145</v>
      </c>
      <c r="AC30" s="26">
        <f t="shared" si="1"/>
        <v>0</v>
      </c>
    </row>
    <row r="31" spans="1:29" ht="84" customHeight="1" x14ac:dyDescent="0.25">
      <c r="A31" s="4">
        <v>28</v>
      </c>
      <c r="B31" s="1" t="s">
        <v>73</v>
      </c>
      <c r="C31" s="1"/>
      <c r="D31" s="11">
        <v>13</v>
      </c>
      <c r="E31" s="11">
        <v>0</v>
      </c>
      <c r="F31" s="11">
        <v>20</v>
      </c>
      <c r="G31" s="11">
        <v>0</v>
      </c>
      <c r="H31" s="11">
        <v>6</v>
      </c>
      <c r="I31" s="11">
        <v>0</v>
      </c>
      <c r="J31" s="11">
        <v>2</v>
      </c>
      <c r="K31" s="11">
        <v>0</v>
      </c>
      <c r="L31" s="11">
        <v>5</v>
      </c>
      <c r="M31" s="11">
        <v>0</v>
      </c>
      <c r="N31" s="11">
        <v>1</v>
      </c>
      <c r="O31" s="11">
        <v>0</v>
      </c>
      <c r="P31" s="11">
        <v>1</v>
      </c>
      <c r="Q31" s="11">
        <v>0</v>
      </c>
      <c r="R31" s="11">
        <v>1578</v>
      </c>
      <c r="S31" s="11"/>
      <c r="T31" s="11">
        <v>809</v>
      </c>
      <c r="U31" s="11"/>
      <c r="V31" s="11">
        <v>12</v>
      </c>
      <c r="W31" s="11"/>
      <c r="X31" s="11">
        <v>0</v>
      </c>
      <c r="Y31" s="11"/>
      <c r="Z31" s="11">
        <v>0</v>
      </c>
      <c r="AA31" s="11">
        <v>0</v>
      </c>
      <c r="AB31" s="26">
        <f t="shared" si="0"/>
        <v>2447</v>
      </c>
      <c r="AC31" s="26">
        <f t="shared" si="1"/>
        <v>0</v>
      </c>
    </row>
    <row r="32" spans="1:29" ht="66" customHeight="1" x14ac:dyDescent="0.25">
      <c r="A32" s="4">
        <v>29</v>
      </c>
      <c r="B32" s="1" t="s">
        <v>74</v>
      </c>
      <c r="C32" s="1"/>
      <c r="D32" s="11">
        <v>43</v>
      </c>
      <c r="E32" s="11">
        <v>0</v>
      </c>
      <c r="F32" s="11">
        <v>45</v>
      </c>
      <c r="G32" s="11">
        <v>0</v>
      </c>
      <c r="H32" s="11">
        <v>33</v>
      </c>
      <c r="I32" s="11">
        <v>0</v>
      </c>
      <c r="J32" s="11">
        <v>55</v>
      </c>
      <c r="K32" s="11">
        <v>2</v>
      </c>
      <c r="L32" s="11">
        <v>36</v>
      </c>
      <c r="M32" s="11">
        <v>0</v>
      </c>
      <c r="N32" s="11">
        <v>39</v>
      </c>
      <c r="O32" s="11">
        <v>0</v>
      </c>
      <c r="P32" s="11">
        <v>105</v>
      </c>
      <c r="Q32" s="11">
        <v>0</v>
      </c>
      <c r="R32" s="11">
        <v>125</v>
      </c>
      <c r="S32" s="11"/>
      <c r="T32" s="11"/>
      <c r="U32" s="11">
        <v>3</v>
      </c>
      <c r="V32" s="11">
        <v>69</v>
      </c>
      <c r="W32" s="11"/>
      <c r="X32" s="11">
        <v>38</v>
      </c>
      <c r="Y32" s="11">
        <v>2</v>
      </c>
      <c r="Z32" s="11">
        <v>50</v>
      </c>
      <c r="AA32" s="11">
        <v>0</v>
      </c>
      <c r="AB32" s="26">
        <f t="shared" si="0"/>
        <v>638</v>
      </c>
      <c r="AC32" s="26">
        <f t="shared" si="1"/>
        <v>7</v>
      </c>
    </row>
    <row r="33" spans="1:29" ht="71.25" customHeight="1" x14ac:dyDescent="0.25">
      <c r="A33" s="4">
        <v>30</v>
      </c>
      <c r="B33" s="1" t="s">
        <v>75</v>
      </c>
      <c r="C33" s="1"/>
      <c r="D33" s="11">
        <v>18</v>
      </c>
      <c r="E33" s="11"/>
      <c r="F33" s="11">
        <v>32</v>
      </c>
      <c r="G33" s="11"/>
      <c r="H33" s="11">
        <v>22</v>
      </c>
      <c r="I33" s="11">
        <v>0</v>
      </c>
      <c r="J33" s="11">
        <v>37</v>
      </c>
      <c r="K33" s="11">
        <v>0</v>
      </c>
      <c r="L33" s="11">
        <v>26</v>
      </c>
      <c r="M33" s="11">
        <v>0</v>
      </c>
      <c r="N33" s="11">
        <v>31</v>
      </c>
      <c r="O33" s="11">
        <v>0</v>
      </c>
      <c r="P33" s="11">
        <v>94</v>
      </c>
      <c r="Q33" s="11">
        <v>1</v>
      </c>
      <c r="R33" s="11">
        <v>99</v>
      </c>
      <c r="S33" s="11"/>
      <c r="T33" s="11"/>
      <c r="U33" s="11"/>
      <c r="V33" s="11"/>
      <c r="W33" s="11"/>
      <c r="X33" s="11">
        <v>0</v>
      </c>
      <c r="Y33" s="11"/>
      <c r="Z33" s="11">
        <v>19</v>
      </c>
      <c r="AA33" s="11">
        <v>0</v>
      </c>
      <c r="AB33" s="26">
        <f t="shared" si="0"/>
        <v>378</v>
      </c>
      <c r="AC33" s="26">
        <f t="shared" si="1"/>
        <v>1</v>
      </c>
    </row>
    <row r="34" spans="1:29" ht="67.5" customHeight="1" x14ac:dyDescent="0.25">
      <c r="A34" s="4">
        <v>31</v>
      </c>
      <c r="B34" s="1" t="s">
        <v>76</v>
      </c>
      <c r="C34" s="1"/>
      <c r="D34" s="11"/>
      <c r="E34" s="11">
        <v>0</v>
      </c>
      <c r="F34" s="11">
        <v>4</v>
      </c>
      <c r="G34" s="11">
        <v>0</v>
      </c>
      <c r="H34" s="11">
        <v>22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197</v>
      </c>
      <c r="O34" s="11">
        <v>0</v>
      </c>
      <c r="P34" s="11">
        <v>3799</v>
      </c>
      <c r="Q34" s="11">
        <v>0</v>
      </c>
      <c r="R34" s="11">
        <v>3952</v>
      </c>
      <c r="S34" s="11"/>
      <c r="T34" s="11"/>
      <c r="U34" s="11"/>
      <c r="V34" s="11"/>
      <c r="W34" s="11"/>
      <c r="X34" s="11">
        <v>0</v>
      </c>
      <c r="Y34" s="11"/>
      <c r="Z34" s="11">
        <v>0</v>
      </c>
      <c r="AA34" s="11">
        <v>0</v>
      </c>
      <c r="AB34" s="26">
        <f t="shared" si="0"/>
        <v>7974</v>
      </c>
      <c r="AC34" s="26">
        <f t="shared" si="1"/>
        <v>0</v>
      </c>
    </row>
    <row r="35" spans="1:29" ht="81" customHeight="1" x14ac:dyDescent="0.25">
      <c r="A35" s="4">
        <v>32</v>
      </c>
      <c r="B35" s="1" t="s">
        <v>77</v>
      </c>
      <c r="C35" s="1"/>
      <c r="D35" s="11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52</v>
      </c>
      <c r="K35" s="11">
        <v>0</v>
      </c>
      <c r="L35" s="11">
        <v>16</v>
      </c>
      <c r="M35" s="11">
        <v>0</v>
      </c>
      <c r="N35" s="11">
        <v>4</v>
      </c>
      <c r="O35" s="11">
        <v>0</v>
      </c>
      <c r="P35" s="11">
        <v>1</v>
      </c>
      <c r="Q35" s="11">
        <v>0</v>
      </c>
      <c r="R35" s="11">
        <v>11</v>
      </c>
      <c r="S35" s="11"/>
      <c r="T35" s="11">
        <v>39</v>
      </c>
      <c r="U35" s="11"/>
      <c r="V35" s="11"/>
      <c r="W35" s="11"/>
      <c r="X35" s="11">
        <v>0</v>
      </c>
      <c r="Y35" s="11"/>
      <c r="Z35" s="11">
        <v>0</v>
      </c>
      <c r="AA35" s="11">
        <v>0</v>
      </c>
      <c r="AB35" s="26">
        <f t="shared" si="0"/>
        <v>123</v>
      </c>
      <c r="AC35" s="26">
        <f t="shared" si="1"/>
        <v>0</v>
      </c>
    </row>
    <row r="36" spans="1:29" ht="54.75" customHeight="1" x14ac:dyDescent="0.25">
      <c r="A36" s="4">
        <v>33</v>
      </c>
      <c r="B36" s="58" t="s">
        <v>78</v>
      </c>
      <c r="C36" s="5" t="s">
        <v>83</v>
      </c>
      <c r="D36" s="11">
        <v>227</v>
      </c>
      <c r="E36" s="11">
        <v>0</v>
      </c>
      <c r="F36" s="11">
        <v>16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43</v>
      </c>
      <c r="Q36" s="11">
        <v>0</v>
      </c>
      <c r="R36" s="11">
        <v>326</v>
      </c>
      <c r="S36" s="11"/>
      <c r="T36" s="11"/>
      <c r="U36" s="11"/>
      <c r="V36" s="11">
        <v>10</v>
      </c>
      <c r="W36" s="11"/>
      <c r="X36" s="11">
        <v>0</v>
      </c>
      <c r="Y36" s="11"/>
      <c r="Z36" s="11">
        <v>0</v>
      </c>
      <c r="AA36" s="11">
        <v>0</v>
      </c>
      <c r="AB36" s="26">
        <f t="shared" si="0"/>
        <v>622</v>
      </c>
      <c r="AC36" s="26">
        <f t="shared" si="1"/>
        <v>0</v>
      </c>
    </row>
    <row r="37" spans="1:29" ht="54" customHeight="1" x14ac:dyDescent="0.25">
      <c r="A37" s="4">
        <v>34</v>
      </c>
      <c r="B37" s="59"/>
      <c r="C37" s="5" t="s">
        <v>84</v>
      </c>
      <c r="D37" s="11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6</v>
      </c>
      <c r="K37" s="11">
        <v>0</v>
      </c>
      <c r="L37" s="11">
        <v>7</v>
      </c>
      <c r="M37" s="11">
        <v>0</v>
      </c>
      <c r="N37" s="11">
        <v>4</v>
      </c>
      <c r="O37" s="11">
        <v>0</v>
      </c>
      <c r="P37" s="11">
        <v>1</v>
      </c>
      <c r="Q37" s="11">
        <v>0</v>
      </c>
      <c r="R37" s="11">
        <v>70</v>
      </c>
      <c r="S37" s="11"/>
      <c r="T37" s="11">
        <v>34</v>
      </c>
      <c r="U37" s="11"/>
      <c r="V37" s="11">
        <v>12</v>
      </c>
      <c r="W37" s="11"/>
      <c r="X37" s="11">
        <v>0</v>
      </c>
      <c r="Y37" s="11"/>
      <c r="Z37" s="11">
        <v>0</v>
      </c>
      <c r="AA37" s="11">
        <v>0</v>
      </c>
      <c r="AB37" s="26">
        <f t="shared" si="0"/>
        <v>134</v>
      </c>
      <c r="AC37" s="26">
        <f t="shared" si="1"/>
        <v>0</v>
      </c>
    </row>
    <row r="38" spans="1:29" ht="54.75" customHeight="1" x14ac:dyDescent="0.25">
      <c r="A38" s="4">
        <v>35</v>
      </c>
      <c r="B38" s="1" t="s">
        <v>79</v>
      </c>
      <c r="C38" s="1"/>
      <c r="D38" s="11"/>
      <c r="E38" s="11">
        <v>0</v>
      </c>
      <c r="F38" s="11">
        <v>289</v>
      </c>
      <c r="G38" s="11">
        <v>0</v>
      </c>
      <c r="H38" s="11">
        <v>3226</v>
      </c>
      <c r="I38" s="11">
        <v>0</v>
      </c>
      <c r="J38" s="11">
        <v>3306</v>
      </c>
      <c r="K38" s="11">
        <v>0</v>
      </c>
      <c r="L38" s="11">
        <v>884</v>
      </c>
      <c r="M38" s="11">
        <v>0</v>
      </c>
      <c r="N38" s="11">
        <v>0</v>
      </c>
      <c r="O38" s="11">
        <v>0</v>
      </c>
      <c r="P38" s="11">
        <v>1</v>
      </c>
      <c r="Q38" s="11">
        <v>0</v>
      </c>
      <c r="R38" s="11">
        <v>11</v>
      </c>
      <c r="S38" s="11"/>
      <c r="T38" s="11"/>
      <c r="U38" s="11"/>
      <c r="V38" s="11"/>
      <c r="W38" s="11"/>
      <c r="X38" s="11">
        <v>0</v>
      </c>
      <c r="Y38" s="11"/>
      <c r="Z38" s="11">
        <v>0</v>
      </c>
      <c r="AA38" s="11">
        <v>0</v>
      </c>
      <c r="AB38" s="26">
        <f t="shared" si="0"/>
        <v>7717</v>
      </c>
      <c r="AC38" s="26">
        <f t="shared" si="1"/>
        <v>0</v>
      </c>
    </row>
    <row r="39" spans="1:29" ht="77.25" customHeight="1" x14ac:dyDescent="0.25">
      <c r="A39" s="4">
        <v>36</v>
      </c>
      <c r="B39" s="1" t="s">
        <v>80</v>
      </c>
      <c r="C39" s="1"/>
      <c r="D39" s="11">
        <v>49</v>
      </c>
      <c r="E39" s="11">
        <v>0</v>
      </c>
      <c r="F39" s="11">
        <v>20</v>
      </c>
      <c r="G39" s="11">
        <v>0</v>
      </c>
      <c r="H39" s="11">
        <v>14</v>
      </c>
      <c r="I39" s="11">
        <v>0</v>
      </c>
      <c r="J39" s="11">
        <v>3</v>
      </c>
      <c r="K39" s="11">
        <v>0</v>
      </c>
      <c r="L39" s="11">
        <v>1</v>
      </c>
      <c r="M39" s="11">
        <v>0</v>
      </c>
      <c r="N39" s="11">
        <v>0</v>
      </c>
      <c r="O39" s="11">
        <v>0</v>
      </c>
      <c r="P39" s="11">
        <v>34</v>
      </c>
      <c r="Q39" s="11">
        <v>0</v>
      </c>
      <c r="R39" s="11">
        <v>63</v>
      </c>
      <c r="S39" s="11"/>
      <c r="T39" s="11">
        <v>26</v>
      </c>
      <c r="U39" s="11"/>
      <c r="V39" s="11">
        <v>11</v>
      </c>
      <c r="W39" s="11"/>
      <c r="X39" s="11">
        <v>0</v>
      </c>
      <c r="Y39" s="11"/>
      <c r="Z39" s="11">
        <v>0</v>
      </c>
      <c r="AA39" s="11">
        <v>0</v>
      </c>
      <c r="AB39" s="26">
        <f t="shared" si="0"/>
        <v>221</v>
      </c>
      <c r="AC39" s="26">
        <f t="shared" si="1"/>
        <v>0</v>
      </c>
    </row>
    <row r="40" spans="1:29" ht="27.75" customHeight="1" x14ac:dyDescent="0.25">
      <c r="A40" s="20"/>
      <c r="B40" s="56" t="s">
        <v>2</v>
      </c>
      <c r="C40" s="57"/>
      <c r="D40" s="27">
        <f>D21+D22+D23+D24+D25+D26+D27+D28+D29+D30+D31+D32+D33+D34+D35+D36+D37+D38+D39+D20+D19+D18+D17+D16+D15+D14+D13+D12+D11+D10+D9+D8+D7+D6+D5+D4</f>
        <v>48542</v>
      </c>
      <c r="E40" s="27">
        <f t="shared" ref="E40:AC40" si="2">E21+E22+E23+E24+E25+E26+E27+E28+E29+E30+E31+E32+E33+E34+E35+E36+E37+E38+E39+E20+E19+E18+E17+E16+E15+E14+E13+E12+E11+E10+E9+E8+E7+E6+E5+E4</f>
        <v>0</v>
      </c>
      <c r="F40" s="27">
        <f t="shared" si="2"/>
        <v>18356</v>
      </c>
      <c r="G40" s="27">
        <f t="shared" si="2"/>
        <v>0</v>
      </c>
      <c r="H40" s="27">
        <f t="shared" si="2"/>
        <v>10520</v>
      </c>
      <c r="I40" s="27">
        <f t="shared" si="2"/>
        <v>0</v>
      </c>
      <c r="J40" s="27">
        <f t="shared" si="2"/>
        <v>26845</v>
      </c>
      <c r="K40" s="27">
        <f t="shared" si="2"/>
        <v>2</v>
      </c>
      <c r="L40" s="27">
        <f t="shared" si="2"/>
        <v>16659</v>
      </c>
      <c r="M40" s="27">
        <f t="shared" si="2"/>
        <v>0</v>
      </c>
      <c r="N40" s="27">
        <f t="shared" si="2"/>
        <v>24841</v>
      </c>
      <c r="O40" s="27">
        <f t="shared" si="2"/>
        <v>0</v>
      </c>
      <c r="P40" s="27">
        <f t="shared" si="2"/>
        <v>14376</v>
      </c>
      <c r="Q40" s="27">
        <f t="shared" si="2"/>
        <v>1</v>
      </c>
      <c r="R40" s="27">
        <f t="shared" si="2"/>
        <v>22447</v>
      </c>
      <c r="S40" s="27">
        <f t="shared" si="2"/>
        <v>0</v>
      </c>
      <c r="T40" s="27">
        <f t="shared" si="2"/>
        <v>193751</v>
      </c>
      <c r="U40" s="27">
        <f t="shared" si="2"/>
        <v>3</v>
      </c>
      <c r="V40" s="27">
        <f t="shared" si="2"/>
        <v>8068</v>
      </c>
      <c r="W40" s="27">
        <f t="shared" si="2"/>
        <v>0</v>
      </c>
      <c r="X40" s="27">
        <f t="shared" si="2"/>
        <v>8339</v>
      </c>
      <c r="Y40" s="27">
        <f t="shared" si="2"/>
        <v>2</v>
      </c>
      <c r="Z40" s="27">
        <f t="shared" si="2"/>
        <v>4684</v>
      </c>
      <c r="AA40" s="27">
        <f t="shared" si="2"/>
        <v>0</v>
      </c>
      <c r="AB40" s="27">
        <f t="shared" si="2"/>
        <v>397428</v>
      </c>
      <c r="AC40" s="27">
        <f t="shared" si="2"/>
        <v>8</v>
      </c>
    </row>
  </sheetData>
  <mergeCells count="22">
    <mergeCell ref="B40:C40"/>
    <mergeCell ref="B15:B16"/>
    <mergeCell ref="B36:B37"/>
    <mergeCell ref="A1:A2"/>
    <mergeCell ref="C1:C2"/>
    <mergeCell ref="A3:AA3"/>
    <mergeCell ref="J1:K1"/>
    <mergeCell ref="H1:I1"/>
    <mergeCell ref="B1:B2"/>
    <mergeCell ref="D1:E1"/>
    <mergeCell ref="F1:G1"/>
    <mergeCell ref="AB1:AC1"/>
    <mergeCell ref="AB2:AB3"/>
    <mergeCell ref="AC2:AC3"/>
    <mergeCell ref="R1:S1"/>
    <mergeCell ref="L1:M1"/>
    <mergeCell ref="N1:O1"/>
    <mergeCell ref="P1:Q1"/>
    <mergeCell ref="T1:U1"/>
    <mergeCell ref="V1:W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3"/>
  <sheetViews>
    <sheetView view="pageBreakPreview" zoomScale="60" zoomScaleNormal="60" workbookViewId="0">
      <pane xSplit="3" ySplit="3" topLeftCell="V24" activePane="bottomRight" state="frozen"/>
      <selection pane="topRight" activeCell="D1" sqref="D1"/>
      <selection pane="bottomLeft" activeCell="A4" sqref="A4"/>
      <selection pane="bottomRight" activeCell="Z33" sqref="Z33"/>
    </sheetView>
  </sheetViews>
  <sheetFormatPr defaultRowHeight="15" x14ac:dyDescent="0.25"/>
  <cols>
    <col min="1" max="1" width="7.7109375" customWidth="1"/>
    <col min="2" max="3" width="38.28515625" customWidth="1"/>
    <col min="4" max="4" width="16.5703125" customWidth="1"/>
    <col min="5" max="5" width="18.28515625" customWidth="1"/>
    <col min="6" max="6" width="17" customWidth="1"/>
    <col min="7" max="7" width="19.140625" customWidth="1"/>
    <col min="8" max="8" width="16.7109375" customWidth="1"/>
    <col min="9" max="9" width="18.28515625" customWidth="1"/>
    <col min="10" max="10" width="16.28515625" customWidth="1"/>
    <col min="11" max="11" width="18" customWidth="1"/>
    <col min="12" max="12" width="16.42578125" customWidth="1"/>
    <col min="13" max="13" width="18.140625" customWidth="1"/>
    <col min="14" max="14" width="17.42578125" customWidth="1"/>
    <col min="15" max="15" width="19.42578125" customWidth="1"/>
    <col min="16" max="16" width="16.7109375" customWidth="1"/>
    <col min="17" max="17" width="19" customWidth="1"/>
    <col min="18" max="18" width="16.140625" customWidth="1"/>
    <col min="19" max="27" width="18" customWidth="1"/>
    <col min="28" max="28" width="16.140625" customWidth="1"/>
    <col min="29" max="29" width="18.28515625" customWidth="1"/>
  </cols>
  <sheetData>
    <row r="1" spans="1:29" ht="20.25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75"/>
      <c r="F1" s="52" t="s">
        <v>19</v>
      </c>
      <c r="G1" s="75"/>
      <c r="H1" s="52" t="s">
        <v>20</v>
      </c>
      <c r="I1" s="75"/>
      <c r="J1" s="52" t="s">
        <v>21</v>
      </c>
      <c r="K1" s="75"/>
      <c r="L1" s="52" t="s">
        <v>22</v>
      </c>
      <c r="M1" s="75"/>
      <c r="N1" s="52" t="s">
        <v>23</v>
      </c>
      <c r="O1" s="75"/>
      <c r="P1" s="52" t="s">
        <v>24</v>
      </c>
      <c r="Q1" s="75"/>
      <c r="R1" s="52" t="s">
        <v>25</v>
      </c>
      <c r="S1" s="75"/>
      <c r="T1" s="52" t="s">
        <v>224</v>
      </c>
      <c r="U1" s="75"/>
      <c r="V1" s="52" t="s">
        <v>229</v>
      </c>
      <c r="W1" s="75"/>
      <c r="X1" s="52" t="s">
        <v>230</v>
      </c>
      <c r="Y1" s="75"/>
      <c r="Z1" s="52" t="s">
        <v>231</v>
      </c>
      <c r="AA1" s="75"/>
      <c r="AB1" s="48" t="s">
        <v>222</v>
      </c>
      <c r="AC1" s="71"/>
    </row>
    <row r="2" spans="1:29" ht="81.75" customHeight="1" x14ac:dyDescent="0.25">
      <c r="A2" s="81"/>
      <c r="B2" s="81"/>
      <c r="C2" s="8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1" t="s">
        <v>223</v>
      </c>
      <c r="T2" s="21" t="s">
        <v>26</v>
      </c>
      <c r="U2" s="21" t="s">
        <v>223</v>
      </c>
      <c r="V2" s="21" t="s">
        <v>26</v>
      </c>
      <c r="W2" s="21" t="s">
        <v>223</v>
      </c>
      <c r="X2" s="21" t="s">
        <v>26</v>
      </c>
      <c r="Y2" s="21" t="s">
        <v>223</v>
      </c>
      <c r="Z2" s="21" t="s">
        <v>26</v>
      </c>
      <c r="AA2" s="21" t="s">
        <v>223</v>
      </c>
      <c r="AB2" s="54" t="s">
        <v>26</v>
      </c>
      <c r="AC2" s="77" t="s">
        <v>223</v>
      </c>
    </row>
    <row r="3" spans="1:29" ht="30" customHeight="1" x14ac:dyDescent="0.25">
      <c r="A3" s="60" t="s">
        <v>11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76"/>
      <c r="AC3" s="78"/>
    </row>
    <row r="4" spans="1:29" ht="160.5" customHeight="1" x14ac:dyDescent="0.25">
      <c r="A4" s="4">
        <v>1</v>
      </c>
      <c r="B4" s="58" t="s">
        <v>112</v>
      </c>
      <c r="C4" s="5" t="s">
        <v>85</v>
      </c>
      <c r="D4" s="65">
        <v>0</v>
      </c>
      <c r="E4" s="63"/>
      <c r="F4" s="63">
        <v>4</v>
      </c>
      <c r="G4" s="63"/>
      <c r="H4" s="63">
        <v>3</v>
      </c>
      <c r="I4" s="63"/>
      <c r="J4" s="63">
        <v>1</v>
      </c>
      <c r="K4" s="65"/>
      <c r="L4" s="63">
        <v>5</v>
      </c>
      <c r="M4" s="63"/>
      <c r="N4" s="63">
        <v>2</v>
      </c>
      <c r="O4" s="63"/>
      <c r="P4" s="63">
        <v>4</v>
      </c>
      <c r="Q4" s="65"/>
      <c r="R4" s="63">
        <v>2</v>
      </c>
      <c r="S4" s="63"/>
      <c r="T4" s="63">
        <v>2</v>
      </c>
      <c r="U4" s="63"/>
      <c r="V4" s="63">
        <v>1</v>
      </c>
      <c r="W4" s="63"/>
      <c r="X4" s="63">
        <v>1</v>
      </c>
      <c r="Y4" s="63"/>
      <c r="Z4" s="63">
        <v>2</v>
      </c>
      <c r="AA4" s="63"/>
      <c r="AB4" s="72">
        <f>D4+F4+H4+J4+L4+N4+P4+R4+T4+V4+X4+Z4</f>
        <v>27</v>
      </c>
      <c r="AC4" s="72">
        <f>E4+G4+I4+K4+M4+O4+Q4+S4+U4+W4+Y4+AA4</f>
        <v>0</v>
      </c>
    </row>
    <row r="5" spans="1:29" ht="225" customHeight="1" x14ac:dyDescent="0.25">
      <c r="A5" s="4">
        <v>2</v>
      </c>
      <c r="B5" s="80"/>
      <c r="C5" s="5" t="s">
        <v>116</v>
      </c>
      <c r="D5" s="67"/>
      <c r="E5" s="68"/>
      <c r="F5" s="68"/>
      <c r="G5" s="68"/>
      <c r="H5" s="68"/>
      <c r="I5" s="68"/>
      <c r="J5" s="68"/>
      <c r="K5" s="67"/>
      <c r="L5" s="68"/>
      <c r="M5" s="68"/>
      <c r="N5" s="68"/>
      <c r="O5" s="68"/>
      <c r="P5" s="68"/>
      <c r="Q5" s="67"/>
      <c r="R5" s="68"/>
      <c r="S5" s="68"/>
      <c r="T5" s="68"/>
      <c r="U5" s="68"/>
      <c r="V5" s="70"/>
      <c r="W5" s="70"/>
      <c r="X5" s="70"/>
      <c r="Y5" s="70"/>
      <c r="Z5" s="70"/>
      <c r="AA5" s="70"/>
      <c r="AB5" s="73"/>
      <c r="AC5" s="73"/>
    </row>
    <row r="6" spans="1:29" ht="146.25" customHeight="1" x14ac:dyDescent="0.25">
      <c r="A6" s="4">
        <v>3</v>
      </c>
      <c r="B6" s="80"/>
      <c r="C6" s="5" t="s">
        <v>86</v>
      </c>
      <c r="D6" s="67"/>
      <c r="E6" s="68"/>
      <c r="F6" s="68"/>
      <c r="G6" s="68"/>
      <c r="H6" s="68"/>
      <c r="I6" s="68"/>
      <c r="J6" s="68"/>
      <c r="K6" s="67"/>
      <c r="L6" s="68"/>
      <c r="M6" s="68"/>
      <c r="N6" s="68"/>
      <c r="O6" s="68"/>
      <c r="P6" s="68"/>
      <c r="Q6" s="67"/>
      <c r="R6" s="68"/>
      <c r="S6" s="68"/>
      <c r="T6" s="68"/>
      <c r="U6" s="68"/>
      <c r="V6" s="70"/>
      <c r="W6" s="70"/>
      <c r="X6" s="70"/>
      <c r="Y6" s="70"/>
      <c r="Z6" s="70"/>
      <c r="AA6" s="70"/>
      <c r="AB6" s="73"/>
      <c r="AC6" s="73"/>
    </row>
    <row r="7" spans="1:29" ht="45" customHeight="1" x14ac:dyDescent="0.25">
      <c r="A7" s="4">
        <v>4</v>
      </c>
      <c r="B7" s="80"/>
      <c r="C7" s="5" t="s">
        <v>87</v>
      </c>
      <c r="D7" s="67"/>
      <c r="E7" s="68"/>
      <c r="F7" s="68"/>
      <c r="G7" s="68"/>
      <c r="H7" s="68"/>
      <c r="I7" s="68"/>
      <c r="J7" s="68"/>
      <c r="K7" s="67"/>
      <c r="L7" s="68"/>
      <c r="M7" s="68"/>
      <c r="N7" s="68"/>
      <c r="O7" s="68"/>
      <c r="P7" s="68"/>
      <c r="Q7" s="67"/>
      <c r="R7" s="68"/>
      <c r="S7" s="68"/>
      <c r="T7" s="68"/>
      <c r="U7" s="68"/>
      <c r="V7" s="70"/>
      <c r="W7" s="70"/>
      <c r="X7" s="70"/>
      <c r="Y7" s="70"/>
      <c r="Z7" s="70"/>
      <c r="AA7" s="70"/>
      <c r="AB7" s="73"/>
      <c r="AC7" s="73"/>
    </row>
    <row r="8" spans="1:29" ht="104.25" customHeight="1" x14ac:dyDescent="0.25">
      <c r="A8" s="4">
        <v>5</v>
      </c>
      <c r="B8" s="80"/>
      <c r="C8" s="5" t="s">
        <v>88</v>
      </c>
      <c r="D8" s="67"/>
      <c r="E8" s="68"/>
      <c r="F8" s="68"/>
      <c r="G8" s="68"/>
      <c r="H8" s="68"/>
      <c r="I8" s="68"/>
      <c r="J8" s="68"/>
      <c r="K8" s="67"/>
      <c r="L8" s="68"/>
      <c r="M8" s="68"/>
      <c r="N8" s="68"/>
      <c r="O8" s="68"/>
      <c r="P8" s="68"/>
      <c r="Q8" s="67"/>
      <c r="R8" s="68"/>
      <c r="S8" s="68"/>
      <c r="T8" s="68"/>
      <c r="U8" s="68"/>
      <c r="V8" s="70"/>
      <c r="W8" s="70"/>
      <c r="X8" s="70"/>
      <c r="Y8" s="70"/>
      <c r="Z8" s="70"/>
      <c r="AA8" s="70"/>
      <c r="AB8" s="73"/>
      <c r="AC8" s="73"/>
    </row>
    <row r="9" spans="1:29" ht="106.5" customHeight="1" x14ac:dyDescent="0.25">
      <c r="A9" s="4">
        <v>6</v>
      </c>
      <c r="B9" s="80"/>
      <c r="C9" s="5" t="s">
        <v>89</v>
      </c>
      <c r="D9" s="67"/>
      <c r="E9" s="68"/>
      <c r="F9" s="68"/>
      <c r="G9" s="68"/>
      <c r="H9" s="68"/>
      <c r="I9" s="68"/>
      <c r="J9" s="68"/>
      <c r="K9" s="67"/>
      <c r="L9" s="68"/>
      <c r="M9" s="68"/>
      <c r="N9" s="68"/>
      <c r="O9" s="68"/>
      <c r="P9" s="68"/>
      <c r="Q9" s="67"/>
      <c r="R9" s="68"/>
      <c r="S9" s="68"/>
      <c r="T9" s="68"/>
      <c r="U9" s="68"/>
      <c r="V9" s="70"/>
      <c r="W9" s="70"/>
      <c r="X9" s="70"/>
      <c r="Y9" s="70"/>
      <c r="Z9" s="70"/>
      <c r="AA9" s="70"/>
      <c r="AB9" s="73"/>
      <c r="AC9" s="73"/>
    </row>
    <row r="10" spans="1:29" ht="108.75" customHeight="1" x14ac:dyDescent="0.25">
      <c r="A10" s="4">
        <v>7</v>
      </c>
      <c r="B10" s="80"/>
      <c r="C10" s="5" t="s">
        <v>90</v>
      </c>
      <c r="D10" s="67"/>
      <c r="E10" s="68"/>
      <c r="F10" s="68"/>
      <c r="G10" s="68"/>
      <c r="H10" s="68"/>
      <c r="I10" s="68"/>
      <c r="J10" s="68"/>
      <c r="K10" s="67"/>
      <c r="L10" s="68"/>
      <c r="M10" s="68"/>
      <c r="N10" s="68"/>
      <c r="O10" s="68"/>
      <c r="P10" s="68"/>
      <c r="Q10" s="67"/>
      <c r="R10" s="68"/>
      <c r="S10" s="68"/>
      <c r="T10" s="68"/>
      <c r="U10" s="68"/>
      <c r="V10" s="70"/>
      <c r="W10" s="70"/>
      <c r="X10" s="70"/>
      <c r="Y10" s="70"/>
      <c r="Z10" s="70"/>
      <c r="AA10" s="70"/>
      <c r="AB10" s="73"/>
      <c r="AC10" s="73"/>
    </row>
    <row r="11" spans="1:29" ht="82.5" customHeight="1" x14ac:dyDescent="0.25">
      <c r="A11" s="4">
        <v>8</v>
      </c>
      <c r="B11" s="80"/>
      <c r="C11" s="5" t="s">
        <v>91</v>
      </c>
      <c r="D11" s="67"/>
      <c r="E11" s="68"/>
      <c r="F11" s="68"/>
      <c r="G11" s="68"/>
      <c r="H11" s="68"/>
      <c r="I11" s="68"/>
      <c r="J11" s="68"/>
      <c r="K11" s="67"/>
      <c r="L11" s="68"/>
      <c r="M11" s="68"/>
      <c r="N11" s="68"/>
      <c r="O11" s="68"/>
      <c r="P11" s="68"/>
      <c r="Q11" s="67"/>
      <c r="R11" s="68"/>
      <c r="S11" s="68"/>
      <c r="T11" s="68"/>
      <c r="U11" s="68"/>
      <c r="V11" s="70"/>
      <c r="W11" s="70"/>
      <c r="X11" s="70"/>
      <c r="Y11" s="70"/>
      <c r="Z11" s="70"/>
      <c r="AA11" s="70"/>
      <c r="AB11" s="73"/>
      <c r="AC11" s="73"/>
    </row>
    <row r="12" spans="1:29" ht="129.75" customHeight="1" x14ac:dyDescent="0.25">
      <c r="A12" s="4">
        <v>9</v>
      </c>
      <c r="B12" s="80"/>
      <c r="C12" s="5" t="s">
        <v>92</v>
      </c>
      <c r="D12" s="66"/>
      <c r="E12" s="64"/>
      <c r="F12" s="64"/>
      <c r="G12" s="64"/>
      <c r="H12" s="64"/>
      <c r="I12" s="64"/>
      <c r="J12" s="64"/>
      <c r="K12" s="66"/>
      <c r="L12" s="64"/>
      <c r="M12" s="64"/>
      <c r="N12" s="64"/>
      <c r="O12" s="64"/>
      <c r="P12" s="64"/>
      <c r="Q12" s="66"/>
      <c r="R12" s="64"/>
      <c r="S12" s="64"/>
      <c r="T12" s="64"/>
      <c r="U12" s="64"/>
      <c r="V12" s="69"/>
      <c r="W12" s="69"/>
      <c r="X12" s="69"/>
      <c r="Y12" s="69"/>
      <c r="Z12" s="69"/>
      <c r="AA12" s="69"/>
      <c r="AB12" s="74"/>
      <c r="AC12" s="74"/>
    </row>
    <row r="13" spans="1:29" ht="117" customHeight="1" x14ac:dyDescent="0.25">
      <c r="A13" s="4">
        <v>10</v>
      </c>
      <c r="B13" s="80"/>
      <c r="C13" s="5" t="s">
        <v>93</v>
      </c>
      <c r="D13" s="16">
        <v>0</v>
      </c>
      <c r="E13" s="17"/>
      <c r="F13" s="17">
        <v>0</v>
      </c>
      <c r="G13" s="17"/>
      <c r="H13" s="17">
        <v>0</v>
      </c>
      <c r="I13" s="17"/>
      <c r="J13" s="17">
        <v>0</v>
      </c>
      <c r="K13" s="17"/>
      <c r="L13" s="17">
        <v>0</v>
      </c>
      <c r="M13" s="17"/>
      <c r="N13" s="17">
        <v>0</v>
      </c>
      <c r="O13" s="17"/>
      <c r="P13" s="17">
        <v>0</v>
      </c>
      <c r="Q13" s="17"/>
      <c r="R13" s="17">
        <v>0</v>
      </c>
      <c r="S13" s="17"/>
      <c r="T13" s="17">
        <v>0</v>
      </c>
      <c r="U13" s="17"/>
      <c r="V13" s="17"/>
      <c r="W13" s="17"/>
      <c r="X13" s="17"/>
      <c r="Y13" s="17"/>
      <c r="Z13" s="17"/>
      <c r="AA13" s="17"/>
      <c r="AB13" s="25">
        <f t="shared" ref="AB13:AC15" si="0">D13+F13+H13+J13+L13+N13+P13+R13+T13+V13+X13+Z13</f>
        <v>0</v>
      </c>
      <c r="AC13" s="25">
        <f t="shared" si="0"/>
        <v>0</v>
      </c>
    </row>
    <row r="14" spans="1:29" ht="234" customHeight="1" x14ac:dyDescent="0.25">
      <c r="A14" s="4">
        <v>11</v>
      </c>
      <c r="B14" s="59"/>
      <c r="C14" s="5" t="s">
        <v>94</v>
      </c>
      <c r="D14" s="16">
        <v>4</v>
      </c>
      <c r="E14" s="17"/>
      <c r="F14" s="17">
        <v>4</v>
      </c>
      <c r="G14" s="17"/>
      <c r="H14" s="17">
        <v>1</v>
      </c>
      <c r="I14" s="17"/>
      <c r="J14" s="17">
        <v>1</v>
      </c>
      <c r="K14" s="17"/>
      <c r="L14" s="17">
        <v>4</v>
      </c>
      <c r="M14" s="17"/>
      <c r="N14" s="17">
        <v>0</v>
      </c>
      <c r="O14" s="17"/>
      <c r="P14" s="17">
        <v>0</v>
      </c>
      <c r="Q14" s="17"/>
      <c r="R14" s="17">
        <v>3</v>
      </c>
      <c r="S14" s="17"/>
      <c r="T14" s="17">
        <v>3</v>
      </c>
      <c r="U14" s="17"/>
      <c r="V14" s="17">
        <v>3</v>
      </c>
      <c r="W14" s="17"/>
      <c r="X14" s="17"/>
      <c r="Y14" s="17"/>
      <c r="Z14" s="17">
        <v>1</v>
      </c>
      <c r="AA14" s="17"/>
      <c r="AB14" s="25">
        <f t="shared" si="0"/>
        <v>24</v>
      </c>
      <c r="AC14" s="25">
        <f t="shared" si="0"/>
        <v>0</v>
      </c>
    </row>
    <row r="15" spans="1:29" ht="42.75" customHeight="1" x14ac:dyDescent="0.25">
      <c r="A15" s="4">
        <v>12</v>
      </c>
      <c r="B15" s="58" t="s">
        <v>113</v>
      </c>
      <c r="C15" s="5" t="s">
        <v>95</v>
      </c>
      <c r="D15" s="65">
        <v>1</v>
      </c>
      <c r="E15" s="63"/>
      <c r="F15" s="63">
        <v>1</v>
      </c>
      <c r="G15" s="63"/>
      <c r="H15" s="63">
        <v>0</v>
      </c>
      <c r="I15" s="63"/>
      <c r="J15" s="63">
        <v>0</v>
      </c>
      <c r="K15" s="65"/>
      <c r="L15" s="63">
        <v>0</v>
      </c>
      <c r="M15" s="63"/>
      <c r="N15" s="63">
        <v>0</v>
      </c>
      <c r="O15" s="63"/>
      <c r="P15" s="63">
        <v>1</v>
      </c>
      <c r="Q15" s="65"/>
      <c r="R15" s="63">
        <v>0</v>
      </c>
      <c r="S15" s="63"/>
      <c r="T15" s="63">
        <v>1</v>
      </c>
      <c r="U15" s="63"/>
      <c r="V15" s="63">
        <v>1</v>
      </c>
      <c r="W15" s="63"/>
      <c r="X15" s="63"/>
      <c r="Y15" s="63"/>
      <c r="Z15" s="63">
        <v>3</v>
      </c>
      <c r="AA15" s="63"/>
      <c r="AB15" s="72">
        <f t="shared" si="0"/>
        <v>8</v>
      </c>
      <c r="AC15" s="72">
        <f t="shared" si="0"/>
        <v>0</v>
      </c>
    </row>
    <row r="16" spans="1:29" ht="57.75" customHeight="1" x14ac:dyDescent="0.25">
      <c r="A16" s="4">
        <v>13</v>
      </c>
      <c r="B16" s="80"/>
      <c r="C16" s="5" t="s">
        <v>117</v>
      </c>
      <c r="D16" s="66"/>
      <c r="E16" s="64"/>
      <c r="F16" s="64"/>
      <c r="G16" s="64"/>
      <c r="H16" s="64"/>
      <c r="I16" s="64"/>
      <c r="J16" s="64"/>
      <c r="K16" s="66"/>
      <c r="L16" s="64"/>
      <c r="M16" s="64"/>
      <c r="N16" s="64"/>
      <c r="O16" s="64"/>
      <c r="P16" s="64"/>
      <c r="Q16" s="66"/>
      <c r="R16" s="64"/>
      <c r="S16" s="64"/>
      <c r="T16" s="64"/>
      <c r="U16" s="64"/>
      <c r="V16" s="69"/>
      <c r="W16" s="69"/>
      <c r="X16" s="69"/>
      <c r="Y16" s="69"/>
      <c r="Z16" s="69"/>
      <c r="AA16" s="69"/>
      <c r="AB16" s="74"/>
      <c r="AC16" s="74"/>
    </row>
    <row r="17" spans="1:29" ht="122.25" customHeight="1" x14ac:dyDescent="0.25">
      <c r="A17" s="4">
        <v>14</v>
      </c>
      <c r="B17" s="80"/>
      <c r="C17" s="5" t="s">
        <v>96</v>
      </c>
      <c r="D17" s="16">
        <v>0</v>
      </c>
      <c r="E17" s="17"/>
      <c r="F17" s="17">
        <v>0</v>
      </c>
      <c r="G17" s="17"/>
      <c r="H17" s="17">
        <v>0</v>
      </c>
      <c r="I17" s="17"/>
      <c r="J17" s="17">
        <v>0</v>
      </c>
      <c r="K17" s="17"/>
      <c r="L17" s="17">
        <v>0</v>
      </c>
      <c r="M17" s="17"/>
      <c r="N17" s="17">
        <v>0</v>
      </c>
      <c r="O17" s="17"/>
      <c r="P17" s="17">
        <v>0</v>
      </c>
      <c r="Q17" s="17"/>
      <c r="R17" s="17">
        <v>0</v>
      </c>
      <c r="S17" s="17"/>
      <c r="T17" s="17">
        <v>0</v>
      </c>
      <c r="U17" s="17"/>
      <c r="V17" s="17"/>
      <c r="W17" s="17"/>
      <c r="X17" s="17"/>
      <c r="Y17" s="17"/>
      <c r="Z17" s="17"/>
      <c r="AA17" s="17"/>
      <c r="AB17" s="25">
        <f t="shared" ref="AB17:AC19" si="1">D17+F17+H17+J17+L17+N17+P17+R17+T17+V17+X17+Z17</f>
        <v>0</v>
      </c>
      <c r="AC17" s="25">
        <f t="shared" si="1"/>
        <v>0</v>
      </c>
    </row>
    <row r="18" spans="1:29" ht="229.5" customHeight="1" x14ac:dyDescent="0.25">
      <c r="A18" s="4">
        <v>15</v>
      </c>
      <c r="B18" s="59"/>
      <c r="C18" s="5" t="s">
        <v>94</v>
      </c>
      <c r="D18" s="16">
        <v>0</v>
      </c>
      <c r="E18" s="17"/>
      <c r="F18" s="17">
        <v>1</v>
      </c>
      <c r="G18" s="17"/>
      <c r="H18" s="17">
        <v>0</v>
      </c>
      <c r="I18" s="17"/>
      <c r="J18" s="17">
        <v>0</v>
      </c>
      <c r="K18" s="17"/>
      <c r="L18" s="17">
        <v>0</v>
      </c>
      <c r="M18" s="17"/>
      <c r="N18" s="17">
        <v>0</v>
      </c>
      <c r="O18" s="17"/>
      <c r="P18" s="17">
        <v>0</v>
      </c>
      <c r="Q18" s="17"/>
      <c r="R18" s="17">
        <v>1</v>
      </c>
      <c r="S18" s="17"/>
      <c r="T18" s="17">
        <v>0</v>
      </c>
      <c r="U18" s="17"/>
      <c r="V18" s="17">
        <v>2</v>
      </c>
      <c r="W18" s="17"/>
      <c r="X18" s="17"/>
      <c r="Y18" s="17"/>
      <c r="Z18" s="17">
        <v>1</v>
      </c>
      <c r="AA18" s="17"/>
      <c r="AB18" s="25">
        <f t="shared" si="1"/>
        <v>5</v>
      </c>
      <c r="AC18" s="25">
        <f t="shared" si="1"/>
        <v>0</v>
      </c>
    </row>
    <row r="19" spans="1:29" ht="27.75" customHeight="1" x14ac:dyDescent="0.25">
      <c r="A19" s="4">
        <v>16</v>
      </c>
      <c r="B19" s="58" t="s">
        <v>114</v>
      </c>
      <c r="C19" s="5" t="s">
        <v>97</v>
      </c>
      <c r="D19" s="65">
        <v>4</v>
      </c>
      <c r="E19" s="63"/>
      <c r="F19" s="63">
        <v>11</v>
      </c>
      <c r="G19" s="63"/>
      <c r="H19" s="63">
        <v>12</v>
      </c>
      <c r="I19" s="63"/>
      <c r="J19" s="63">
        <v>10</v>
      </c>
      <c r="K19" s="65"/>
      <c r="L19" s="63">
        <v>9</v>
      </c>
      <c r="M19" s="63"/>
      <c r="N19" s="63">
        <v>6</v>
      </c>
      <c r="O19" s="63"/>
      <c r="P19" s="63">
        <v>11</v>
      </c>
      <c r="Q19" s="65"/>
      <c r="R19" s="63">
        <v>13</v>
      </c>
      <c r="S19" s="63"/>
      <c r="T19" s="63">
        <v>10</v>
      </c>
      <c r="U19" s="63"/>
      <c r="V19" s="63">
        <v>7</v>
      </c>
      <c r="W19" s="63"/>
      <c r="X19" s="63">
        <v>3</v>
      </c>
      <c r="Y19" s="63"/>
      <c r="Z19" s="63">
        <v>7</v>
      </c>
      <c r="AA19" s="63"/>
      <c r="AB19" s="72">
        <f t="shared" si="1"/>
        <v>103</v>
      </c>
      <c r="AC19" s="72">
        <f t="shared" si="1"/>
        <v>0</v>
      </c>
    </row>
    <row r="20" spans="1:29" ht="152.25" customHeight="1" x14ac:dyDescent="0.25">
      <c r="A20" s="4">
        <v>17</v>
      </c>
      <c r="B20" s="80"/>
      <c r="C20" s="5" t="s">
        <v>98</v>
      </c>
      <c r="D20" s="67"/>
      <c r="E20" s="68"/>
      <c r="F20" s="68"/>
      <c r="G20" s="68"/>
      <c r="H20" s="68"/>
      <c r="I20" s="68"/>
      <c r="J20" s="68"/>
      <c r="K20" s="67"/>
      <c r="L20" s="68"/>
      <c r="M20" s="68"/>
      <c r="N20" s="68"/>
      <c r="O20" s="68"/>
      <c r="P20" s="68"/>
      <c r="Q20" s="67"/>
      <c r="R20" s="68"/>
      <c r="S20" s="68"/>
      <c r="T20" s="68"/>
      <c r="U20" s="68"/>
      <c r="V20" s="70"/>
      <c r="W20" s="70"/>
      <c r="X20" s="70"/>
      <c r="Y20" s="70"/>
      <c r="Z20" s="70"/>
      <c r="AA20" s="70"/>
      <c r="AB20" s="73"/>
      <c r="AC20" s="73"/>
    </row>
    <row r="21" spans="1:29" ht="99" customHeight="1" x14ac:dyDescent="0.25">
      <c r="A21" s="4">
        <v>18</v>
      </c>
      <c r="B21" s="80"/>
      <c r="C21" s="5" t="s">
        <v>99</v>
      </c>
      <c r="D21" s="67"/>
      <c r="E21" s="68"/>
      <c r="F21" s="68"/>
      <c r="G21" s="68"/>
      <c r="H21" s="68"/>
      <c r="I21" s="68"/>
      <c r="J21" s="68"/>
      <c r="K21" s="67"/>
      <c r="L21" s="68"/>
      <c r="M21" s="68"/>
      <c r="N21" s="68"/>
      <c r="O21" s="68"/>
      <c r="P21" s="68"/>
      <c r="Q21" s="67"/>
      <c r="R21" s="68"/>
      <c r="S21" s="68"/>
      <c r="T21" s="68"/>
      <c r="U21" s="68"/>
      <c r="V21" s="70"/>
      <c r="W21" s="70"/>
      <c r="X21" s="70"/>
      <c r="Y21" s="70"/>
      <c r="Z21" s="70"/>
      <c r="AA21" s="70"/>
      <c r="AB21" s="73"/>
      <c r="AC21" s="73"/>
    </row>
    <row r="22" spans="1:29" ht="75" customHeight="1" x14ac:dyDescent="0.25">
      <c r="A22" s="4">
        <v>19</v>
      </c>
      <c r="B22" s="80"/>
      <c r="C22" s="5" t="s">
        <v>100</v>
      </c>
      <c r="D22" s="67"/>
      <c r="E22" s="68"/>
      <c r="F22" s="68"/>
      <c r="G22" s="68"/>
      <c r="H22" s="68"/>
      <c r="I22" s="68"/>
      <c r="J22" s="68"/>
      <c r="K22" s="67"/>
      <c r="L22" s="68"/>
      <c r="M22" s="68"/>
      <c r="N22" s="68"/>
      <c r="O22" s="68"/>
      <c r="P22" s="68"/>
      <c r="Q22" s="67"/>
      <c r="R22" s="68"/>
      <c r="S22" s="68"/>
      <c r="T22" s="68"/>
      <c r="U22" s="68"/>
      <c r="V22" s="70"/>
      <c r="W22" s="70"/>
      <c r="X22" s="70"/>
      <c r="Y22" s="70"/>
      <c r="Z22" s="70"/>
      <c r="AA22" s="70"/>
      <c r="AB22" s="73"/>
      <c r="AC22" s="73"/>
    </row>
    <row r="23" spans="1:29" ht="82.5" customHeight="1" x14ac:dyDescent="0.25">
      <c r="A23" s="4">
        <v>20</v>
      </c>
      <c r="B23" s="80"/>
      <c r="C23" s="5" t="s">
        <v>101</v>
      </c>
      <c r="D23" s="67"/>
      <c r="E23" s="68"/>
      <c r="F23" s="68"/>
      <c r="G23" s="68"/>
      <c r="H23" s="68"/>
      <c r="I23" s="68"/>
      <c r="J23" s="68"/>
      <c r="K23" s="67"/>
      <c r="L23" s="68"/>
      <c r="M23" s="68"/>
      <c r="N23" s="68"/>
      <c r="O23" s="68"/>
      <c r="P23" s="68"/>
      <c r="Q23" s="67"/>
      <c r="R23" s="68"/>
      <c r="S23" s="68"/>
      <c r="T23" s="68"/>
      <c r="U23" s="68"/>
      <c r="V23" s="70"/>
      <c r="W23" s="70"/>
      <c r="X23" s="70"/>
      <c r="Y23" s="70"/>
      <c r="Z23" s="70"/>
      <c r="AA23" s="70"/>
      <c r="AB23" s="73"/>
      <c r="AC23" s="73"/>
    </row>
    <row r="24" spans="1:29" ht="59.25" customHeight="1" x14ac:dyDescent="0.25">
      <c r="A24" s="4">
        <v>21</v>
      </c>
      <c r="B24" s="80"/>
      <c r="C24" s="5" t="s">
        <v>102</v>
      </c>
      <c r="D24" s="66"/>
      <c r="E24" s="64"/>
      <c r="F24" s="64"/>
      <c r="G24" s="64"/>
      <c r="H24" s="64"/>
      <c r="I24" s="64"/>
      <c r="J24" s="64"/>
      <c r="K24" s="66"/>
      <c r="L24" s="64"/>
      <c r="M24" s="64"/>
      <c r="N24" s="64"/>
      <c r="O24" s="64"/>
      <c r="P24" s="64"/>
      <c r="Q24" s="66"/>
      <c r="R24" s="64"/>
      <c r="S24" s="64"/>
      <c r="T24" s="64"/>
      <c r="U24" s="64"/>
      <c r="V24" s="69"/>
      <c r="W24" s="69"/>
      <c r="X24" s="69"/>
      <c r="Y24" s="69"/>
      <c r="Z24" s="69"/>
      <c r="AA24" s="69"/>
      <c r="AB24" s="74"/>
      <c r="AC24" s="74"/>
    </row>
    <row r="25" spans="1:29" ht="114" customHeight="1" x14ac:dyDescent="0.25">
      <c r="A25" s="4">
        <v>22</v>
      </c>
      <c r="B25" s="80"/>
      <c r="C25" s="5" t="s">
        <v>96</v>
      </c>
      <c r="D25" s="16">
        <v>0</v>
      </c>
      <c r="E25" s="17"/>
      <c r="F25" s="17">
        <v>0</v>
      </c>
      <c r="G25" s="17"/>
      <c r="H25" s="17">
        <v>0</v>
      </c>
      <c r="I25" s="18"/>
      <c r="J25" s="17">
        <v>0</v>
      </c>
      <c r="K25" s="17"/>
      <c r="L25" s="17">
        <v>0</v>
      </c>
      <c r="M25" s="17"/>
      <c r="N25" s="17">
        <v>0</v>
      </c>
      <c r="O25" s="18"/>
      <c r="P25" s="17">
        <v>0</v>
      </c>
      <c r="Q25" s="17"/>
      <c r="R25" s="17">
        <v>0</v>
      </c>
      <c r="S25" s="17"/>
      <c r="T25" s="17">
        <v>0</v>
      </c>
      <c r="U25" s="17"/>
      <c r="V25" s="17"/>
      <c r="W25" s="17"/>
      <c r="X25" s="17"/>
      <c r="Y25" s="17"/>
      <c r="Z25" s="17"/>
      <c r="AA25" s="17"/>
      <c r="AB25" s="25">
        <f t="shared" ref="AB25:AC27" si="2">D25+F25+H25+J25+L25+N25+P25+R25+T25+V25+X25+Z25</f>
        <v>0</v>
      </c>
      <c r="AC25" s="25">
        <f t="shared" si="2"/>
        <v>0</v>
      </c>
    </row>
    <row r="26" spans="1:29" ht="240" customHeight="1" x14ac:dyDescent="0.25">
      <c r="A26" s="4">
        <v>23</v>
      </c>
      <c r="B26" s="59"/>
      <c r="C26" s="5" t="s">
        <v>103</v>
      </c>
      <c r="D26" s="16">
        <v>3</v>
      </c>
      <c r="E26" s="17"/>
      <c r="F26" s="17">
        <v>5</v>
      </c>
      <c r="G26" s="17"/>
      <c r="H26" s="17">
        <v>8</v>
      </c>
      <c r="I26" s="18"/>
      <c r="J26" s="17">
        <v>3</v>
      </c>
      <c r="K26" s="17"/>
      <c r="L26" s="17">
        <v>10</v>
      </c>
      <c r="M26" s="17"/>
      <c r="N26" s="17">
        <v>8</v>
      </c>
      <c r="O26" s="18"/>
      <c r="P26" s="17">
        <v>6</v>
      </c>
      <c r="Q26" s="17"/>
      <c r="R26" s="17">
        <v>6</v>
      </c>
      <c r="S26" s="17"/>
      <c r="T26" s="17">
        <v>6</v>
      </c>
      <c r="U26" s="17"/>
      <c r="V26" s="17">
        <v>5</v>
      </c>
      <c r="W26" s="17"/>
      <c r="X26" s="17">
        <v>7</v>
      </c>
      <c r="Y26" s="17"/>
      <c r="Z26" s="17">
        <v>4</v>
      </c>
      <c r="AA26" s="17"/>
      <c r="AB26" s="25">
        <f t="shared" si="2"/>
        <v>71</v>
      </c>
      <c r="AC26" s="25">
        <f t="shared" si="2"/>
        <v>0</v>
      </c>
    </row>
    <row r="27" spans="1:29" ht="132.75" customHeight="1" x14ac:dyDescent="0.25">
      <c r="A27" s="4">
        <v>24</v>
      </c>
      <c r="B27" s="58" t="s">
        <v>115</v>
      </c>
      <c r="C27" s="5" t="s">
        <v>104</v>
      </c>
      <c r="D27" s="11">
        <v>0</v>
      </c>
      <c r="E27" s="11"/>
      <c r="F27" s="11">
        <v>0</v>
      </c>
      <c r="G27" s="11"/>
      <c r="H27" s="11">
        <v>0</v>
      </c>
      <c r="I27" s="11"/>
      <c r="J27" s="11">
        <v>0</v>
      </c>
      <c r="K27" s="11"/>
      <c r="L27" s="11">
        <v>0</v>
      </c>
      <c r="M27" s="11"/>
      <c r="N27" s="11">
        <v>0</v>
      </c>
      <c r="O27" s="11"/>
      <c r="P27" s="11">
        <v>0</v>
      </c>
      <c r="Q27" s="11"/>
      <c r="R27" s="11">
        <v>0</v>
      </c>
      <c r="S27" s="11"/>
      <c r="T27" s="11">
        <v>1</v>
      </c>
      <c r="U27" s="11"/>
      <c r="V27" s="11"/>
      <c r="W27" s="11"/>
      <c r="X27" s="11"/>
      <c r="Y27" s="11"/>
      <c r="Z27" s="11"/>
      <c r="AA27" s="11"/>
      <c r="AB27" s="26">
        <f t="shared" si="2"/>
        <v>1</v>
      </c>
      <c r="AC27" s="26">
        <f t="shared" si="2"/>
        <v>0</v>
      </c>
    </row>
    <row r="28" spans="1:29" ht="71.25" customHeight="1" x14ac:dyDescent="0.25">
      <c r="A28" s="4">
        <v>25</v>
      </c>
      <c r="B28" s="80"/>
      <c r="C28" s="5" t="s">
        <v>105</v>
      </c>
      <c r="D28" s="11">
        <v>0</v>
      </c>
      <c r="E28" s="11"/>
      <c r="F28" s="11">
        <v>1</v>
      </c>
      <c r="G28" s="11"/>
      <c r="H28" s="11">
        <v>0</v>
      </c>
      <c r="I28" s="11"/>
      <c r="J28" s="11">
        <v>0</v>
      </c>
      <c r="K28" s="11"/>
      <c r="L28" s="11">
        <v>1</v>
      </c>
      <c r="M28" s="11"/>
      <c r="N28" s="11">
        <v>0</v>
      </c>
      <c r="O28" s="11"/>
      <c r="P28" s="11">
        <v>1</v>
      </c>
      <c r="Q28" s="11"/>
      <c r="R28" s="11">
        <v>1</v>
      </c>
      <c r="S28" s="11"/>
      <c r="T28" s="11">
        <v>5</v>
      </c>
      <c r="U28" s="11"/>
      <c r="V28" s="11"/>
      <c r="W28" s="11"/>
      <c r="X28" s="11">
        <v>1</v>
      </c>
      <c r="Y28" s="11"/>
      <c r="Z28" s="11"/>
      <c r="AA28" s="11"/>
      <c r="AB28" s="26">
        <f t="shared" ref="AB28:AB32" si="3">D28+F28+H28+J28+L28+N28+P28+R28+T28+V28+X28+Z28</f>
        <v>10</v>
      </c>
      <c r="AC28" s="26">
        <f t="shared" ref="AC28:AC32" si="4">E28+G28+I28+K28+M28+O28+Q28+S28+U28+W28+Y28+AA28</f>
        <v>0</v>
      </c>
    </row>
    <row r="29" spans="1:29" ht="20.25" x14ac:dyDescent="0.25">
      <c r="A29" s="4">
        <v>26</v>
      </c>
      <c r="B29" s="80"/>
      <c r="C29" s="5" t="s">
        <v>106</v>
      </c>
      <c r="D29" s="11">
        <v>11</v>
      </c>
      <c r="E29" s="11"/>
      <c r="F29" s="11">
        <v>22</v>
      </c>
      <c r="G29" s="11"/>
      <c r="H29" s="11">
        <v>14</v>
      </c>
      <c r="I29" s="11"/>
      <c r="J29" s="11">
        <v>7</v>
      </c>
      <c r="K29" s="11"/>
      <c r="L29" s="11">
        <v>10</v>
      </c>
      <c r="M29" s="11"/>
      <c r="N29" s="11">
        <v>10</v>
      </c>
      <c r="O29" s="11"/>
      <c r="P29" s="11">
        <v>7</v>
      </c>
      <c r="Q29" s="11"/>
      <c r="R29" s="11">
        <v>10</v>
      </c>
      <c r="S29" s="11"/>
      <c r="T29" s="11">
        <v>9</v>
      </c>
      <c r="U29" s="11"/>
      <c r="V29" s="11">
        <v>3</v>
      </c>
      <c r="W29" s="11"/>
      <c r="X29" s="11">
        <v>15</v>
      </c>
      <c r="Y29" s="11"/>
      <c r="Z29" s="11">
        <v>13</v>
      </c>
      <c r="AA29" s="11"/>
      <c r="AB29" s="26">
        <f t="shared" si="3"/>
        <v>131</v>
      </c>
      <c r="AC29" s="26">
        <f t="shared" si="4"/>
        <v>0</v>
      </c>
    </row>
    <row r="30" spans="1:29" ht="20.25" x14ac:dyDescent="0.25">
      <c r="A30" s="4">
        <v>27</v>
      </c>
      <c r="B30" s="80"/>
      <c r="C30" s="5" t="s">
        <v>107</v>
      </c>
      <c r="D30" s="11">
        <v>0</v>
      </c>
      <c r="E30" s="11"/>
      <c r="F30" s="11">
        <v>2</v>
      </c>
      <c r="G30" s="11"/>
      <c r="H30" s="11">
        <v>5</v>
      </c>
      <c r="I30" s="11"/>
      <c r="J30" s="11">
        <v>2</v>
      </c>
      <c r="K30" s="11"/>
      <c r="L30" s="11">
        <v>0</v>
      </c>
      <c r="M30" s="11"/>
      <c r="N30" s="11">
        <v>2</v>
      </c>
      <c r="O30" s="11"/>
      <c r="P30" s="11">
        <v>1</v>
      </c>
      <c r="Q30" s="11"/>
      <c r="R30" s="11">
        <v>0</v>
      </c>
      <c r="S30" s="11"/>
      <c r="T30" s="11">
        <v>1</v>
      </c>
      <c r="U30" s="11"/>
      <c r="V30" s="11">
        <v>2</v>
      </c>
      <c r="W30" s="11"/>
      <c r="X30" s="11">
        <v>1</v>
      </c>
      <c r="Y30" s="11"/>
      <c r="Z30" s="11">
        <v>2</v>
      </c>
      <c r="AA30" s="11"/>
      <c r="AB30" s="26">
        <f t="shared" si="3"/>
        <v>18</v>
      </c>
      <c r="AC30" s="26">
        <f t="shared" si="4"/>
        <v>0</v>
      </c>
    </row>
    <row r="31" spans="1:29" ht="47.25" customHeight="1" x14ac:dyDescent="0.25">
      <c r="A31" s="4">
        <v>28</v>
      </c>
      <c r="B31" s="59"/>
      <c r="C31" s="5" t="s">
        <v>108</v>
      </c>
      <c r="D31" s="11">
        <v>0</v>
      </c>
      <c r="E31" s="11"/>
      <c r="F31" s="11">
        <v>0</v>
      </c>
      <c r="G31" s="11"/>
      <c r="H31" s="11">
        <v>2</v>
      </c>
      <c r="I31" s="11"/>
      <c r="J31" s="11">
        <v>3</v>
      </c>
      <c r="K31" s="11"/>
      <c r="L31" s="11">
        <v>2</v>
      </c>
      <c r="M31" s="11"/>
      <c r="N31" s="11">
        <v>2</v>
      </c>
      <c r="O31" s="11"/>
      <c r="P31" s="11">
        <v>1</v>
      </c>
      <c r="Q31" s="11"/>
      <c r="R31" s="11">
        <v>0</v>
      </c>
      <c r="S31" s="11"/>
      <c r="T31" s="11">
        <v>0</v>
      </c>
      <c r="U31" s="11"/>
      <c r="V31" s="11"/>
      <c r="W31" s="11"/>
      <c r="X31" s="11">
        <v>4</v>
      </c>
      <c r="Y31" s="11"/>
      <c r="Z31" s="11">
        <v>0</v>
      </c>
      <c r="AA31" s="11"/>
      <c r="AB31" s="26">
        <f t="shared" si="3"/>
        <v>14</v>
      </c>
      <c r="AC31" s="26">
        <f t="shared" si="4"/>
        <v>0</v>
      </c>
    </row>
    <row r="32" spans="1:29" ht="88.5" customHeight="1" x14ac:dyDescent="0.25">
      <c r="A32" s="4">
        <v>29</v>
      </c>
      <c r="B32" s="5" t="s">
        <v>109</v>
      </c>
      <c r="C32" s="7"/>
      <c r="D32" s="11">
        <v>0</v>
      </c>
      <c r="E32" s="11"/>
      <c r="F32" s="11">
        <v>0</v>
      </c>
      <c r="G32" s="11"/>
      <c r="H32" s="11">
        <v>0</v>
      </c>
      <c r="I32" s="11"/>
      <c r="J32" s="11">
        <v>0</v>
      </c>
      <c r="K32" s="11"/>
      <c r="L32" s="11">
        <v>0</v>
      </c>
      <c r="M32" s="11"/>
      <c r="N32" s="11">
        <v>0</v>
      </c>
      <c r="O32" s="11"/>
      <c r="P32" s="11">
        <v>0</v>
      </c>
      <c r="Q32" s="11"/>
      <c r="R32" s="11">
        <v>0</v>
      </c>
      <c r="S32" s="11"/>
      <c r="T32" s="11">
        <v>1</v>
      </c>
      <c r="U32" s="11"/>
      <c r="V32" s="11">
        <v>1</v>
      </c>
      <c r="W32" s="11"/>
      <c r="X32" s="11">
        <v>3</v>
      </c>
      <c r="Y32" s="11"/>
      <c r="Z32" s="11">
        <v>0</v>
      </c>
      <c r="AA32" s="11"/>
      <c r="AB32" s="26">
        <f t="shared" si="3"/>
        <v>5</v>
      </c>
      <c r="AC32" s="26">
        <f t="shared" si="4"/>
        <v>0</v>
      </c>
    </row>
    <row r="33" spans="1:29" ht="27.75" customHeight="1" x14ac:dyDescent="0.25">
      <c r="A33" s="28"/>
      <c r="B33" s="56" t="s">
        <v>2</v>
      </c>
      <c r="C33" s="79"/>
      <c r="D33" s="27">
        <f t="shared" ref="D33:L33" si="5">D4+D13+D14+D15+D17+D18+D19+D25+D26+D27+D28+D29+D30+D31+D32</f>
        <v>23</v>
      </c>
      <c r="E33" s="27">
        <f t="shared" si="5"/>
        <v>0</v>
      </c>
      <c r="F33" s="27">
        <f t="shared" si="5"/>
        <v>51</v>
      </c>
      <c r="G33" s="27">
        <f t="shared" si="5"/>
        <v>0</v>
      </c>
      <c r="H33" s="27">
        <f t="shared" si="5"/>
        <v>45</v>
      </c>
      <c r="I33" s="27">
        <f t="shared" si="5"/>
        <v>0</v>
      </c>
      <c r="J33" s="27">
        <f t="shared" si="5"/>
        <v>27</v>
      </c>
      <c r="K33" s="27">
        <f t="shared" si="5"/>
        <v>0</v>
      </c>
      <c r="L33" s="27">
        <f t="shared" si="5"/>
        <v>41</v>
      </c>
      <c r="M33" s="27">
        <v>11</v>
      </c>
      <c r="N33" s="27">
        <f>N4+N13+N14+N15+N17+N18+N19+N25+N26+N27+N28+N29+N30+N31+N32</f>
        <v>30</v>
      </c>
      <c r="O33" s="27">
        <v>11</v>
      </c>
      <c r="P33" s="27">
        <f>P4+P13+P14+P15+P17+P18+P19+P25+P26+P27+P28+P29+P30+P31+P32</f>
        <v>32</v>
      </c>
      <c r="Q33" s="27">
        <v>3</v>
      </c>
      <c r="R33" s="27">
        <f>R4+R13+R14+R15+R17+R18+R19+R25+R26+R27+R28+R29+R30+R31+R32</f>
        <v>36</v>
      </c>
      <c r="S33" s="27">
        <f>S4+S13+S14+S15+S17+S18+S19+S25+S26+S27+S28+S29+S30+S31+S32</f>
        <v>0</v>
      </c>
      <c r="T33" s="27">
        <f t="shared" ref="T33:AB33" si="6">T4+T13+T14+T15+T17+T18+T19+T25+T26+T27+T28+T29+T30+T31+T32</f>
        <v>39</v>
      </c>
      <c r="U33" s="27">
        <f t="shared" si="6"/>
        <v>0</v>
      </c>
      <c r="V33" s="27">
        <f t="shared" si="6"/>
        <v>25</v>
      </c>
      <c r="W33" s="27">
        <f t="shared" si="6"/>
        <v>0</v>
      </c>
      <c r="X33" s="27">
        <f t="shared" si="6"/>
        <v>35</v>
      </c>
      <c r="Y33" s="27">
        <f t="shared" si="6"/>
        <v>0</v>
      </c>
      <c r="Z33" s="27">
        <f t="shared" si="6"/>
        <v>33</v>
      </c>
      <c r="AA33" s="27">
        <f t="shared" si="6"/>
        <v>0</v>
      </c>
      <c r="AB33" s="27">
        <f t="shared" si="6"/>
        <v>417</v>
      </c>
      <c r="AC33" s="27">
        <v>24</v>
      </c>
    </row>
  </sheetData>
  <mergeCells count="102">
    <mergeCell ref="Z1:AA1"/>
    <mergeCell ref="Z4:Z12"/>
    <mergeCell ref="AA4:AA12"/>
    <mergeCell ref="Z19:Z24"/>
    <mergeCell ref="AA19:AA24"/>
    <mergeCell ref="A3:AA3"/>
    <mergeCell ref="Z15:Z16"/>
    <mergeCell ref="AA15:AA16"/>
    <mergeCell ref="A1:A2"/>
    <mergeCell ref="H4:H12"/>
    <mergeCell ref="I4:I12"/>
    <mergeCell ref="M4:M12"/>
    <mergeCell ref="N4:N12"/>
    <mergeCell ref="C1:C2"/>
    <mergeCell ref="L1:M1"/>
    <mergeCell ref="L4:L12"/>
    <mergeCell ref="V1:W1"/>
    <mergeCell ref="T1:U1"/>
    <mergeCell ref="T4:T12"/>
    <mergeCell ref="U4:U12"/>
    <mergeCell ref="R1:S1"/>
    <mergeCell ref="N1:O1"/>
    <mergeCell ref="P1:Q1"/>
    <mergeCell ref="M15:M16"/>
    <mergeCell ref="B33:C33"/>
    <mergeCell ref="B4:B14"/>
    <mergeCell ref="B15:B18"/>
    <mergeCell ref="B19:B26"/>
    <mergeCell ref="J1:K1"/>
    <mergeCell ref="H1:I1"/>
    <mergeCell ref="D4:D12"/>
    <mergeCell ref="J4:J12"/>
    <mergeCell ref="K4:K12"/>
    <mergeCell ref="E4:E12"/>
    <mergeCell ref="B1:B2"/>
    <mergeCell ref="D1:E1"/>
    <mergeCell ref="F1:G1"/>
    <mergeCell ref="B27:B31"/>
    <mergeCell ref="F4:F12"/>
    <mergeCell ref="G4:G12"/>
    <mergeCell ref="G15:G16"/>
    <mergeCell ref="F19:F24"/>
    <mergeCell ref="G19:G24"/>
    <mergeCell ref="E19:E24"/>
    <mergeCell ref="D19:D24"/>
    <mergeCell ref="D15:D16"/>
    <mergeCell ref="E15:E16"/>
    <mergeCell ref="F15:F16"/>
    <mergeCell ref="AB1:AC1"/>
    <mergeCell ref="AB4:AB12"/>
    <mergeCell ref="AC4:AC12"/>
    <mergeCell ref="AB15:AB16"/>
    <mergeCell ref="AC15:AC16"/>
    <mergeCell ref="AB19:AB24"/>
    <mergeCell ref="V15:V16"/>
    <mergeCell ref="V19:V24"/>
    <mergeCell ref="O19:O24"/>
    <mergeCell ref="P19:P24"/>
    <mergeCell ref="Q19:Q24"/>
    <mergeCell ref="O15:O16"/>
    <mergeCell ref="X1:Y1"/>
    <mergeCell ref="AC19:AC24"/>
    <mergeCell ref="AB2:AB3"/>
    <mergeCell ref="AC2:AC3"/>
    <mergeCell ref="R19:R24"/>
    <mergeCell ref="S19:S24"/>
    <mergeCell ref="R15:R16"/>
    <mergeCell ref="T15:T16"/>
    <mergeCell ref="U15:U16"/>
    <mergeCell ref="T19:T24"/>
    <mergeCell ref="U19:U24"/>
    <mergeCell ref="S15:S16"/>
    <mergeCell ref="Y15:Y16"/>
    <mergeCell ref="W19:W24"/>
    <mergeCell ref="X19:X24"/>
    <mergeCell ref="Y19:Y24"/>
    <mergeCell ref="P15:P16"/>
    <mergeCell ref="Q15:Q16"/>
    <mergeCell ref="W4:W12"/>
    <mergeCell ref="X4:X12"/>
    <mergeCell ref="Y4:Y12"/>
    <mergeCell ref="P4:P12"/>
    <mergeCell ref="S4:S12"/>
    <mergeCell ref="R4:R12"/>
    <mergeCell ref="V4:V12"/>
    <mergeCell ref="W15:W16"/>
    <mergeCell ref="X15:X16"/>
    <mergeCell ref="H15:H16"/>
    <mergeCell ref="I15:I16"/>
    <mergeCell ref="J15:J16"/>
    <mergeCell ref="K15:K16"/>
    <mergeCell ref="L15:L16"/>
    <mergeCell ref="Q4:Q12"/>
    <mergeCell ref="O4:O12"/>
    <mergeCell ref="M19:M24"/>
    <mergeCell ref="N19:N24"/>
    <mergeCell ref="N15:N16"/>
    <mergeCell ref="H19:H24"/>
    <mergeCell ref="I19:I24"/>
    <mergeCell ref="J19:J24"/>
    <mergeCell ref="K19:K24"/>
    <mergeCell ref="L19:L24"/>
  </mergeCells>
  <pageMargins left="0" right="0" top="0.35433070866141736" bottom="0" header="0.31496062992125984" footer="0.31496062992125984"/>
  <pageSetup paperSize="9" scale="2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3"/>
  <sheetViews>
    <sheetView view="pageBreakPreview" topLeftCell="B1" zoomScale="60" zoomScaleNormal="60" workbookViewId="0">
      <pane xSplit="1" ySplit="3" topLeftCell="U16" activePane="bottomRight" state="frozen"/>
      <selection activeCell="B1" sqref="B1"/>
      <selection pane="topRight" activeCell="C1" sqref="C1"/>
      <selection pane="bottomLeft" activeCell="B4" sqref="B4"/>
      <selection pane="bottomRight" activeCell="V23" sqref="V23:AA23"/>
    </sheetView>
  </sheetViews>
  <sheetFormatPr defaultRowHeight="15" x14ac:dyDescent="0.25"/>
  <cols>
    <col min="1" max="1" width="7.7109375" customWidth="1"/>
    <col min="2" max="2" width="38.28515625" customWidth="1"/>
    <col min="3" max="3" width="32" customWidth="1"/>
    <col min="4" max="4" width="16.85546875" customWidth="1"/>
    <col min="5" max="5" width="18.5703125" customWidth="1"/>
    <col min="6" max="6" width="16.5703125" customWidth="1"/>
    <col min="7" max="7" width="19.42578125" customWidth="1"/>
    <col min="8" max="8" width="16.7109375" customWidth="1"/>
    <col min="9" max="9" width="18.42578125" customWidth="1"/>
    <col min="10" max="10" width="17.28515625" customWidth="1"/>
    <col min="11" max="11" width="18.7109375" customWidth="1"/>
    <col min="12" max="12" width="16.140625" customWidth="1"/>
    <col min="13" max="13" width="19.140625" customWidth="1"/>
    <col min="14" max="14" width="16" customWidth="1"/>
    <col min="15" max="15" width="19.42578125" customWidth="1"/>
    <col min="16" max="16" width="17.140625" customWidth="1"/>
    <col min="17" max="17" width="19.28515625" customWidth="1"/>
    <col min="18" max="18" width="16.42578125" customWidth="1"/>
    <col min="19" max="27" width="18.7109375" customWidth="1"/>
    <col min="28" max="28" width="18" customWidth="1"/>
    <col min="29" max="29" width="18.4257812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1" t="s">
        <v>223</v>
      </c>
      <c r="T2" s="21" t="s">
        <v>26</v>
      </c>
      <c r="U2" s="21" t="s">
        <v>223</v>
      </c>
      <c r="V2" s="21" t="s">
        <v>26</v>
      </c>
      <c r="W2" s="21" t="s">
        <v>223</v>
      </c>
      <c r="X2" s="21" t="s">
        <v>26</v>
      </c>
      <c r="Y2" s="21" t="s">
        <v>223</v>
      </c>
      <c r="Z2" s="21" t="s">
        <v>26</v>
      </c>
      <c r="AA2" s="21" t="s">
        <v>223</v>
      </c>
      <c r="AB2" s="54" t="s">
        <v>26</v>
      </c>
      <c r="AC2" s="77" t="s">
        <v>223</v>
      </c>
    </row>
    <row r="3" spans="1:29" ht="24" customHeight="1" x14ac:dyDescent="0.25">
      <c r="A3" s="60" t="s">
        <v>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76"/>
      <c r="AC3" s="78"/>
    </row>
    <row r="4" spans="1:29" ht="60" x14ac:dyDescent="0.25">
      <c r="A4" s="4">
        <v>1</v>
      </c>
      <c r="B4" s="1" t="s">
        <v>28</v>
      </c>
      <c r="C4" s="1"/>
      <c r="D4" s="11">
        <v>10930</v>
      </c>
      <c r="E4" s="11"/>
      <c r="F4" s="11">
        <v>11768</v>
      </c>
      <c r="G4" s="11"/>
      <c r="H4" s="11">
        <v>11959</v>
      </c>
      <c r="I4" s="11"/>
      <c r="J4" s="11">
        <v>21384</v>
      </c>
      <c r="K4" s="11"/>
      <c r="L4" s="11">
        <v>20403</v>
      </c>
      <c r="M4" s="11"/>
      <c r="N4" s="11">
        <v>17268</v>
      </c>
      <c r="O4" s="11"/>
      <c r="P4" s="11">
        <v>18072</v>
      </c>
      <c r="Q4" s="11"/>
      <c r="R4" s="11">
        <v>23506</v>
      </c>
      <c r="S4" s="11"/>
      <c r="T4" s="11">
        <v>26675</v>
      </c>
      <c r="U4" s="11"/>
      <c r="V4" s="11">
        <v>11578</v>
      </c>
      <c r="W4" s="11"/>
      <c r="X4" s="11">
        <v>12159</v>
      </c>
      <c r="Y4" s="11"/>
      <c r="Z4" s="11">
        <v>9231</v>
      </c>
      <c r="AA4" s="11"/>
      <c r="AB4" s="26">
        <f>D4+F4+H4+J4+L4+N4+P4+R4+T4+V4+X4+Z4</f>
        <v>194933</v>
      </c>
      <c r="AC4" s="26">
        <f>E4+G4+I4+K4+M4+O4+Q4+S4+U4+W4+Y4+AA4</f>
        <v>0</v>
      </c>
    </row>
    <row r="5" spans="1:29" ht="24.75" customHeight="1" x14ac:dyDescent="0.25">
      <c r="A5" s="4">
        <v>2</v>
      </c>
      <c r="B5" s="1" t="s">
        <v>29</v>
      </c>
      <c r="C5" s="1"/>
      <c r="D5" s="11">
        <v>566888</v>
      </c>
      <c r="E5" s="11"/>
      <c r="F5" s="11">
        <v>674249</v>
      </c>
      <c r="G5" s="11"/>
      <c r="H5" s="11">
        <v>671628</v>
      </c>
      <c r="I5" s="11"/>
      <c r="J5" s="11">
        <v>726833</v>
      </c>
      <c r="K5" s="11"/>
      <c r="L5" s="11">
        <v>732544</v>
      </c>
      <c r="M5" s="11"/>
      <c r="N5" s="11">
        <v>596792</v>
      </c>
      <c r="O5" s="11"/>
      <c r="P5" s="11">
        <v>329806</v>
      </c>
      <c r="Q5" s="11"/>
      <c r="R5" s="11">
        <v>584009</v>
      </c>
      <c r="S5" s="11"/>
      <c r="T5" s="11">
        <v>1488603</v>
      </c>
      <c r="U5" s="11"/>
      <c r="V5" s="11">
        <v>693109</v>
      </c>
      <c r="W5" s="11"/>
      <c r="X5" s="11">
        <v>686154</v>
      </c>
      <c r="Y5" s="11"/>
      <c r="Z5" s="11">
        <v>644115</v>
      </c>
      <c r="AA5" s="11"/>
      <c r="AB5" s="26">
        <f t="shared" ref="AB5:AB22" si="0">D5+F5+H5+J5+L5+N5+P5+R5+T5+V5+X5+Z5</f>
        <v>8394730</v>
      </c>
      <c r="AC5" s="26">
        <f t="shared" ref="AC5:AC22" si="1">E5+G5+I5+K5+M5+O5+Q5+S5+U5+W5+Y5+AA5</f>
        <v>0</v>
      </c>
    </row>
    <row r="6" spans="1:29" ht="21" customHeight="1" x14ac:dyDescent="0.25">
      <c r="A6" s="4">
        <v>3</v>
      </c>
      <c r="B6" s="1" t="s">
        <v>30</v>
      </c>
      <c r="C6" s="1"/>
      <c r="D6" s="11">
        <v>21257</v>
      </c>
      <c r="E6" s="11"/>
      <c r="F6" s="11">
        <v>21893</v>
      </c>
      <c r="G6" s="11"/>
      <c r="H6" s="11">
        <v>19208</v>
      </c>
      <c r="I6" s="11"/>
      <c r="J6" s="11">
        <v>46681</v>
      </c>
      <c r="K6" s="11"/>
      <c r="L6" s="11">
        <v>52536</v>
      </c>
      <c r="M6" s="11"/>
      <c r="N6" s="11">
        <v>40919</v>
      </c>
      <c r="O6" s="11"/>
      <c r="P6" s="11">
        <v>54667</v>
      </c>
      <c r="Q6" s="11"/>
      <c r="R6" s="11">
        <v>53962</v>
      </c>
      <c r="S6" s="11"/>
      <c r="T6" s="11">
        <v>140823</v>
      </c>
      <c r="U6" s="11"/>
      <c r="V6" s="11">
        <v>66693</v>
      </c>
      <c r="W6" s="11"/>
      <c r="X6" s="11">
        <v>55954</v>
      </c>
      <c r="Y6" s="11"/>
      <c r="Z6" s="11">
        <v>50157</v>
      </c>
      <c r="AA6" s="11"/>
      <c r="AB6" s="26">
        <f t="shared" si="0"/>
        <v>624750</v>
      </c>
      <c r="AC6" s="26">
        <f t="shared" si="1"/>
        <v>0</v>
      </c>
    </row>
    <row r="7" spans="1:29" ht="65.25" customHeight="1" x14ac:dyDescent="0.25">
      <c r="A7" s="4">
        <v>4</v>
      </c>
      <c r="B7" s="1" t="s">
        <v>31</v>
      </c>
      <c r="C7" s="1"/>
      <c r="D7" s="11">
        <v>7402</v>
      </c>
      <c r="E7" s="11"/>
      <c r="F7" s="11">
        <v>7940</v>
      </c>
      <c r="G7" s="11"/>
      <c r="H7" s="11">
        <v>6670</v>
      </c>
      <c r="I7" s="11"/>
      <c r="J7" s="11">
        <v>8874</v>
      </c>
      <c r="K7" s="11"/>
      <c r="L7" s="11">
        <v>8122</v>
      </c>
      <c r="M7" s="11"/>
      <c r="N7" s="11">
        <v>5845</v>
      </c>
      <c r="O7" s="11"/>
      <c r="P7" s="11">
        <v>6875</v>
      </c>
      <c r="Q7" s="11"/>
      <c r="R7" s="11">
        <v>7677</v>
      </c>
      <c r="S7" s="11"/>
      <c r="T7" s="11">
        <v>14281</v>
      </c>
      <c r="U7" s="11"/>
      <c r="V7" s="11">
        <v>11890</v>
      </c>
      <c r="W7" s="11"/>
      <c r="X7" s="11">
        <v>10995</v>
      </c>
      <c r="Y7" s="11"/>
      <c r="Z7" s="11">
        <v>13248</v>
      </c>
      <c r="AA7" s="11"/>
      <c r="AB7" s="26">
        <f t="shared" si="0"/>
        <v>109819</v>
      </c>
      <c r="AC7" s="26">
        <f t="shared" si="1"/>
        <v>0</v>
      </c>
    </row>
    <row r="8" spans="1:29" ht="35.25" customHeight="1" x14ac:dyDescent="0.25">
      <c r="A8" s="4">
        <v>5</v>
      </c>
      <c r="B8" s="1" t="s">
        <v>32</v>
      </c>
      <c r="C8" s="1"/>
      <c r="D8" s="11">
        <v>14578</v>
      </c>
      <c r="E8" s="11"/>
      <c r="F8" s="11">
        <v>13255</v>
      </c>
      <c r="G8" s="11"/>
      <c r="H8" s="11">
        <v>13064</v>
      </c>
      <c r="I8" s="11"/>
      <c r="J8" s="11">
        <v>12944</v>
      </c>
      <c r="K8" s="11"/>
      <c r="L8" s="11">
        <v>12618</v>
      </c>
      <c r="M8" s="11"/>
      <c r="N8" s="11">
        <v>11042</v>
      </c>
      <c r="O8" s="11"/>
      <c r="P8" s="11">
        <v>11405</v>
      </c>
      <c r="Q8" s="11"/>
      <c r="R8" s="11">
        <v>11424</v>
      </c>
      <c r="S8" s="11"/>
      <c r="T8" s="11">
        <v>31958</v>
      </c>
      <c r="U8" s="11"/>
      <c r="V8" s="11">
        <v>15390</v>
      </c>
      <c r="W8" s="11"/>
      <c r="X8" s="11">
        <v>16453</v>
      </c>
      <c r="Y8" s="11"/>
      <c r="Z8" s="11">
        <v>16371</v>
      </c>
      <c r="AA8" s="11"/>
      <c r="AB8" s="26">
        <f t="shared" si="0"/>
        <v>180502</v>
      </c>
      <c r="AC8" s="26">
        <f t="shared" si="1"/>
        <v>0</v>
      </c>
    </row>
    <row r="9" spans="1:29" ht="35.25" customHeight="1" x14ac:dyDescent="0.25">
      <c r="A9" s="4">
        <v>6</v>
      </c>
      <c r="B9" s="1" t="s">
        <v>33</v>
      </c>
      <c r="C9" s="1"/>
      <c r="D9" s="11">
        <v>6261</v>
      </c>
      <c r="E9" s="11"/>
      <c r="F9" s="11">
        <v>7940</v>
      </c>
      <c r="G9" s="11"/>
      <c r="H9" s="11">
        <v>6670</v>
      </c>
      <c r="I9" s="11"/>
      <c r="J9" s="11">
        <v>6374</v>
      </c>
      <c r="K9" s="11"/>
      <c r="L9" s="11">
        <v>5130</v>
      </c>
      <c r="M9" s="11"/>
      <c r="N9" s="11">
        <v>2599</v>
      </c>
      <c r="O9" s="11"/>
      <c r="P9" s="11">
        <v>1805</v>
      </c>
      <c r="Q9" s="11"/>
      <c r="R9" s="11">
        <v>3095</v>
      </c>
      <c r="S9" s="11"/>
      <c r="T9" s="11">
        <v>10782</v>
      </c>
      <c r="U9" s="11"/>
      <c r="V9" s="11">
        <v>10131</v>
      </c>
      <c r="W9" s="11"/>
      <c r="X9" s="11">
        <v>9889</v>
      </c>
      <c r="Y9" s="11"/>
      <c r="Z9" s="11">
        <v>19908</v>
      </c>
      <c r="AA9" s="11"/>
      <c r="AB9" s="26">
        <f t="shared" si="0"/>
        <v>90584</v>
      </c>
      <c r="AC9" s="26">
        <f t="shared" si="1"/>
        <v>0</v>
      </c>
    </row>
    <row r="10" spans="1:29" ht="53.25" customHeight="1" x14ac:dyDescent="0.25">
      <c r="A10" s="4">
        <v>7</v>
      </c>
      <c r="B10" s="1" t="s">
        <v>34</v>
      </c>
      <c r="C10" s="1"/>
      <c r="D10" s="11">
        <v>11134</v>
      </c>
      <c r="E10" s="11"/>
      <c r="F10" s="11">
        <v>12318</v>
      </c>
      <c r="G10" s="11"/>
      <c r="H10" s="11">
        <v>11413</v>
      </c>
      <c r="I10" s="11"/>
      <c r="J10" s="11">
        <v>12469</v>
      </c>
      <c r="K10" s="11"/>
      <c r="L10" s="11">
        <v>13394</v>
      </c>
      <c r="M10" s="11"/>
      <c r="N10" s="11">
        <v>10127</v>
      </c>
      <c r="O10" s="11"/>
      <c r="P10" s="11">
        <v>12104</v>
      </c>
      <c r="Q10" s="11"/>
      <c r="R10" s="11">
        <v>11168</v>
      </c>
      <c r="S10" s="11"/>
      <c r="T10" s="11">
        <v>30875</v>
      </c>
      <c r="U10" s="11"/>
      <c r="V10" s="11">
        <v>11929</v>
      </c>
      <c r="W10" s="11"/>
      <c r="X10" s="11">
        <v>13006</v>
      </c>
      <c r="Y10" s="11"/>
      <c r="Z10" s="11">
        <v>12672</v>
      </c>
      <c r="AA10" s="11"/>
      <c r="AB10" s="26">
        <f t="shared" si="0"/>
        <v>162609</v>
      </c>
      <c r="AC10" s="26">
        <f t="shared" si="1"/>
        <v>0</v>
      </c>
    </row>
    <row r="11" spans="1:29" ht="96.75" customHeight="1" x14ac:dyDescent="0.25">
      <c r="A11" s="4">
        <v>8</v>
      </c>
      <c r="B11" s="1" t="s">
        <v>35</v>
      </c>
      <c r="C11" s="1"/>
      <c r="D11" s="11">
        <v>2</v>
      </c>
      <c r="E11" s="11"/>
      <c r="F11" s="11">
        <v>2</v>
      </c>
      <c r="G11" s="11"/>
      <c r="H11" s="11"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>
        <v>1</v>
      </c>
      <c r="S11" s="11"/>
      <c r="T11" s="11">
        <v>1</v>
      </c>
      <c r="U11" s="11"/>
      <c r="V11" s="11">
        <v>0</v>
      </c>
      <c r="W11" s="11"/>
      <c r="X11" s="11">
        <v>0</v>
      </c>
      <c r="Y11" s="11"/>
      <c r="Z11" s="11">
        <v>0</v>
      </c>
      <c r="AA11" s="11"/>
      <c r="AB11" s="26">
        <f t="shared" si="0"/>
        <v>6</v>
      </c>
      <c r="AC11" s="26">
        <f t="shared" si="1"/>
        <v>0</v>
      </c>
    </row>
    <row r="12" spans="1:29" ht="36" customHeight="1" x14ac:dyDescent="0.25">
      <c r="A12" s="4">
        <v>9</v>
      </c>
      <c r="B12" s="1" t="s">
        <v>36</v>
      </c>
      <c r="C12" s="1"/>
      <c r="D12" s="11">
        <v>7320</v>
      </c>
      <c r="E12" s="11"/>
      <c r="F12" s="11">
        <v>6681</v>
      </c>
      <c r="G12" s="11"/>
      <c r="H12" s="11">
        <v>7050</v>
      </c>
      <c r="I12" s="11"/>
      <c r="J12" s="11">
        <v>26985</v>
      </c>
      <c r="K12" s="11"/>
      <c r="L12" s="11">
        <v>29926</v>
      </c>
      <c r="M12" s="11"/>
      <c r="N12" s="11">
        <v>28356</v>
      </c>
      <c r="O12" s="11"/>
      <c r="P12" s="11">
        <v>17228</v>
      </c>
      <c r="Q12" s="11"/>
      <c r="R12" s="11">
        <v>17618</v>
      </c>
      <c r="S12" s="11"/>
      <c r="T12" s="11">
        <v>37923</v>
      </c>
      <c r="U12" s="11"/>
      <c r="V12" s="11">
        <v>31465</v>
      </c>
      <c r="W12" s="11"/>
      <c r="X12" s="11">
        <v>34145</v>
      </c>
      <c r="Y12" s="11"/>
      <c r="Z12" s="11">
        <v>36753</v>
      </c>
      <c r="AA12" s="11"/>
      <c r="AB12" s="26">
        <f t="shared" si="0"/>
        <v>281450</v>
      </c>
      <c r="AC12" s="26">
        <f t="shared" si="1"/>
        <v>0</v>
      </c>
    </row>
    <row r="13" spans="1:29" ht="52.5" customHeight="1" x14ac:dyDescent="0.25">
      <c r="A13" s="4">
        <v>10</v>
      </c>
      <c r="B13" s="1" t="s">
        <v>37</v>
      </c>
      <c r="C13" s="1"/>
      <c r="D13" s="11">
        <v>7557</v>
      </c>
      <c r="E13" s="11"/>
      <c r="F13" s="11">
        <v>7766</v>
      </c>
      <c r="G13" s="11"/>
      <c r="H13" s="11">
        <v>6973</v>
      </c>
      <c r="I13" s="11"/>
      <c r="J13" s="11">
        <v>7393</v>
      </c>
      <c r="K13" s="11"/>
      <c r="L13" s="11">
        <v>7401</v>
      </c>
      <c r="M13" s="11"/>
      <c r="N13" s="11">
        <v>6098</v>
      </c>
      <c r="O13" s="11"/>
      <c r="P13" s="11">
        <v>8005</v>
      </c>
      <c r="Q13" s="11"/>
      <c r="R13" s="11">
        <v>5841</v>
      </c>
      <c r="S13" s="11"/>
      <c r="T13" s="11">
        <v>11567</v>
      </c>
      <c r="U13" s="11"/>
      <c r="V13" s="11">
        <v>6993</v>
      </c>
      <c r="W13" s="11"/>
      <c r="X13" s="11">
        <v>6464</v>
      </c>
      <c r="Y13" s="11"/>
      <c r="Z13" s="11">
        <v>5857</v>
      </c>
      <c r="AA13" s="11"/>
      <c r="AB13" s="26">
        <f t="shared" si="0"/>
        <v>87915</v>
      </c>
      <c r="AC13" s="26">
        <f t="shared" si="1"/>
        <v>0</v>
      </c>
    </row>
    <row r="14" spans="1:29" ht="112.5" customHeight="1" x14ac:dyDescent="0.25">
      <c r="A14" s="4">
        <v>11</v>
      </c>
      <c r="B14" s="1" t="s">
        <v>38</v>
      </c>
      <c r="C14" s="1"/>
      <c r="D14" s="11">
        <v>19390</v>
      </c>
      <c r="E14" s="11"/>
      <c r="F14" s="11">
        <v>60413</v>
      </c>
      <c r="G14" s="11"/>
      <c r="H14" s="11">
        <v>35713</v>
      </c>
      <c r="I14" s="11"/>
      <c r="J14" s="11">
        <v>66342</v>
      </c>
      <c r="K14" s="11"/>
      <c r="L14" s="11">
        <v>54749</v>
      </c>
      <c r="M14" s="11"/>
      <c r="N14" s="11">
        <v>46363</v>
      </c>
      <c r="O14" s="11"/>
      <c r="P14" s="11">
        <v>60968</v>
      </c>
      <c r="Q14" s="11"/>
      <c r="R14" s="11">
        <v>38534</v>
      </c>
      <c r="S14" s="11"/>
      <c r="T14" s="11">
        <v>132929</v>
      </c>
      <c r="U14" s="11"/>
      <c r="V14" s="11">
        <v>65759</v>
      </c>
      <c r="W14" s="11"/>
      <c r="X14" s="11">
        <v>52189</v>
      </c>
      <c r="Y14" s="11"/>
      <c r="Z14" s="11">
        <v>40214</v>
      </c>
      <c r="AA14" s="11"/>
      <c r="AB14" s="26">
        <f t="shared" si="0"/>
        <v>673563</v>
      </c>
      <c r="AC14" s="26">
        <f t="shared" si="1"/>
        <v>0</v>
      </c>
    </row>
    <row r="15" spans="1:29" ht="99" customHeight="1" x14ac:dyDescent="0.25">
      <c r="A15" s="4">
        <v>12</v>
      </c>
      <c r="B15" s="1" t="s">
        <v>39</v>
      </c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26">
        <f t="shared" si="0"/>
        <v>0</v>
      </c>
      <c r="AC15" s="26">
        <f t="shared" si="1"/>
        <v>0</v>
      </c>
    </row>
    <row r="16" spans="1:29" ht="51" customHeight="1" x14ac:dyDescent="0.25">
      <c r="A16" s="4">
        <v>13</v>
      </c>
      <c r="B16" s="1" t="s">
        <v>40</v>
      </c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6">
        <f t="shared" si="0"/>
        <v>0</v>
      </c>
      <c r="AC16" s="26">
        <f t="shared" si="1"/>
        <v>0</v>
      </c>
    </row>
    <row r="17" spans="1:29" ht="50.25" customHeight="1" x14ac:dyDescent="0.25">
      <c r="A17" s="4">
        <v>14</v>
      </c>
      <c r="B17" s="1" t="s">
        <v>41</v>
      </c>
      <c r="C17" s="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26">
        <f t="shared" si="0"/>
        <v>0</v>
      </c>
      <c r="AC17" s="26">
        <f t="shared" si="1"/>
        <v>0</v>
      </c>
    </row>
    <row r="18" spans="1:29" ht="50.25" customHeight="1" x14ac:dyDescent="0.25">
      <c r="A18" s="4">
        <v>15</v>
      </c>
      <c r="B18" s="1" t="s">
        <v>42</v>
      </c>
      <c r="C18" s="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26">
        <f t="shared" si="0"/>
        <v>0</v>
      </c>
      <c r="AC18" s="26">
        <f t="shared" si="1"/>
        <v>0</v>
      </c>
    </row>
    <row r="19" spans="1:29" ht="45" x14ac:dyDescent="0.25">
      <c r="A19" s="4">
        <v>16</v>
      </c>
      <c r="B19" s="1" t="s">
        <v>43</v>
      </c>
      <c r="C19" s="1"/>
      <c r="D19" s="11">
        <v>1049</v>
      </c>
      <c r="E19" s="11"/>
      <c r="F19" s="11">
        <v>1108</v>
      </c>
      <c r="G19" s="11"/>
      <c r="H19" s="11">
        <v>1072</v>
      </c>
      <c r="I19" s="11"/>
      <c r="J19" s="11">
        <v>1053</v>
      </c>
      <c r="K19" s="11"/>
      <c r="L19" s="11">
        <v>1015</v>
      </c>
      <c r="M19" s="11"/>
      <c r="N19" s="11">
        <v>2345</v>
      </c>
      <c r="O19" s="11"/>
      <c r="P19" s="11">
        <v>51537</v>
      </c>
      <c r="Q19" s="11"/>
      <c r="R19" s="11">
        <v>1972</v>
      </c>
      <c r="S19" s="11"/>
      <c r="T19" s="11">
        <v>3376</v>
      </c>
      <c r="U19" s="11"/>
      <c r="V19" s="11">
        <v>1058</v>
      </c>
      <c r="W19" s="11"/>
      <c r="X19" s="11">
        <v>1173</v>
      </c>
      <c r="Y19" s="11"/>
      <c r="Z19" s="11">
        <v>924</v>
      </c>
      <c r="AA19" s="11"/>
      <c r="AB19" s="26">
        <f t="shared" si="0"/>
        <v>67682</v>
      </c>
      <c r="AC19" s="26">
        <f t="shared" si="1"/>
        <v>0</v>
      </c>
    </row>
    <row r="20" spans="1:29" ht="45" x14ac:dyDescent="0.25">
      <c r="A20" s="4">
        <v>17</v>
      </c>
      <c r="B20" s="1" t="s">
        <v>44</v>
      </c>
      <c r="C20" s="1"/>
      <c r="D20" s="11">
        <v>224</v>
      </c>
      <c r="E20" s="11"/>
      <c r="F20" s="11">
        <v>282</v>
      </c>
      <c r="G20" s="11"/>
      <c r="H20" s="11">
        <v>267</v>
      </c>
      <c r="I20" s="11"/>
      <c r="J20" s="11">
        <v>289</v>
      </c>
      <c r="K20" s="11"/>
      <c r="L20" s="11">
        <v>231</v>
      </c>
      <c r="M20" s="11"/>
      <c r="N20" s="11">
        <v>225</v>
      </c>
      <c r="O20" s="11"/>
      <c r="P20" s="11">
        <v>1088</v>
      </c>
      <c r="Q20" s="11"/>
      <c r="R20" s="11">
        <v>312</v>
      </c>
      <c r="S20" s="11"/>
      <c r="T20" s="11">
        <v>641</v>
      </c>
      <c r="U20" s="11"/>
      <c r="V20" s="11">
        <v>234</v>
      </c>
      <c r="W20" s="11"/>
      <c r="X20" s="11">
        <v>238</v>
      </c>
      <c r="Y20" s="11"/>
      <c r="Z20" s="11">
        <v>201</v>
      </c>
      <c r="AA20" s="11"/>
      <c r="AB20" s="26">
        <f t="shared" si="0"/>
        <v>4232</v>
      </c>
      <c r="AC20" s="26">
        <f t="shared" si="1"/>
        <v>0</v>
      </c>
    </row>
    <row r="21" spans="1:29" ht="45" x14ac:dyDescent="0.25">
      <c r="A21" s="4">
        <v>18</v>
      </c>
      <c r="B21" s="1" t="s">
        <v>45</v>
      </c>
      <c r="C21" s="1"/>
      <c r="D21" s="11">
        <v>238</v>
      </c>
      <c r="E21" s="11"/>
      <c r="F21" s="11">
        <v>171</v>
      </c>
      <c r="G21" s="11"/>
      <c r="H21" s="11">
        <v>228</v>
      </c>
      <c r="I21" s="11"/>
      <c r="J21" s="11">
        <v>280</v>
      </c>
      <c r="K21" s="11"/>
      <c r="L21" s="11">
        <v>420</v>
      </c>
      <c r="M21" s="11"/>
      <c r="N21" s="11">
        <v>350</v>
      </c>
      <c r="O21" s="11"/>
      <c r="P21" s="11">
        <v>361</v>
      </c>
      <c r="Q21" s="11"/>
      <c r="R21" s="11">
        <v>338</v>
      </c>
      <c r="S21" s="11"/>
      <c r="T21" s="11">
        <v>600</v>
      </c>
      <c r="U21" s="11"/>
      <c r="V21" s="11">
        <v>431</v>
      </c>
      <c r="W21" s="11"/>
      <c r="X21" s="11">
        <v>385</v>
      </c>
      <c r="Y21" s="11"/>
      <c r="Z21" s="11">
        <v>261</v>
      </c>
      <c r="AA21" s="11"/>
      <c r="AB21" s="26">
        <f t="shared" si="0"/>
        <v>4063</v>
      </c>
      <c r="AC21" s="26">
        <f t="shared" si="1"/>
        <v>0</v>
      </c>
    </row>
    <row r="22" spans="1:29" ht="206.25" customHeight="1" x14ac:dyDescent="0.25">
      <c r="A22" s="4">
        <v>19</v>
      </c>
      <c r="B22" s="1" t="s">
        <v>46</v>
      </c>
      <c r="C22" s="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>
        <v>0</v>
      </c>
      <c r="Y22" s="11"/>
      <c r="Z22" s="11">
        <v>0</v>
      </c>
      <c r="AA22" s="11"/>
      <c r="AB22" s="26">
        <f t="shared" si="0"/>
        <v>0</v>
      </c>
      <c r="AC22" s="26">
        <f t="shared" si="1"/>
        <v>0</v>
      </c>
    </row>
    <row r="23" spans="1:29" ht="24" customHeight="1" x14ac:dyDescent="0.25">
      <c r="A23" s="28"/>
      <c r="B23" s="56" t="s">
        <v>2</v>
      </c>
      <c r="C23" s="79"/>
      <c r="D23" s="27">
        <f t="shared" ref="D23:AA23" si="2">D4+D5+D6+D7+D8+D9+D10+D11+D12+D13+D14+D15+D16+D17+D18+D19+D20+D21+D22</f>
        <v>674230</v>
      </c>
      <c r="E23" s="27">
        <f t="shared" si="2"/>
        <v>0</v>
      </c>
      <c r="F23" s="27">
        <f t="shared" si="2"/>
        <v>825786</v>
      </c>
      <c r="G23" s="27">
        <f t="shared" si="2"/>
        <v>0</v>
      </c>
      <c r="H23" s="27">
        <f t="shared" si="2"/>
        <v>791915</v>
      </c>
      <c r="I23" s="27">
        <f t="shared" si="2"/>
        <v>0</v>
      </c>
      <c r="J23" s="27">
        <f t="shared" si="2"/>
        <v>937901</v>
      </c>
      <c r="K23" s="27">
        <f t="shared" si="2"/>
        <v>0</v>
      </c>
      <c r="L23" s="27">
        <f t="shared" si="2"/>
        <v>938489</v>
      </c>
      <c r="M23" s="27">
        <f t="shared" si="2"/>
        <v>0</v>
      </c>
      <c r="N23" s="27">
        <f t="shared" si="2"/>
        <v>768329</v>
      </c>
      <c r="O23" s="27">
        <f t="shared" si="2"/>
        <v>0</v>
      </c>
      <c r="P23" s="27">
        <f t="shared" si="2"/>
        <v>573921</v>
      </c>
      <c r="Q23" s="27">
        <f t="shared" si="2"/>
        <v>0</v>
      </c>
      <c r="R23" s="27">
        <f t="shared" si="2"/>
        <v>759457</v>
      </c>
      <c r="S23" s="27">
        <f t="shared" si="2"/>
        <v>0</v>
      </c>
      <c r="T23" s="27">
        <f t="shared" si="2"/>
        <v>1931034</v>
      </c>
      <c r="U23" s="27">
        <f t="shared" si="2"/>
        <v>0</v>
      </c>
      <c r="V23" s="27">
        <f t="shared" si="2"/>
        <v>926660</v>
      </c>
      <c r="W23" s="27">
        <f t="shared" si="2"/>
        <v>0</v>
      </c>
      <c r="X23" s="27">
        <f t="shared" si="2"/>
        <v>899204</v>
      </c>
      <c r="Y23" s="27">
        <f t="shared" si="2"/>
        <v>0</v>
      </c>
      <c r="Z23" s="27">
        <f t="shared" si="2"/>
        <v>849912</v>
      </c>
      <c r="AA23" s="27">
        <f t="shared" si="2"/>
        <v>0</v>
      </c>
      <c r="AB23" s="27">
        <f t="shared" ref="AB23:AC23" si="3">AB4+AB5+AB6+AB7+AB8+AB9+AB10+AB11+AB12+AB13+AB14+AB15+AB16+AB17+AB18+AB19+AB20+AB21+AB22</f>
        <v>10876838</v>
      </c>
      <c r="AC23" s="27">
        <f t="shared" si="3"/>
        <v>0</v>
      </c>
    </row>
  </sheetData>
  <mergeCells count="20">
    <mergeCell ref="B23:C23"/>
    <mergeCell ref="R1:S1"/>
    <mergeCell ref="J1:K1"/>
    <mergeCell ref="L1:M1"/>
    <mergeCell ref="N1:O1"/>
    <mergeCell ref="P1:Q1"/>
    <mergeCell ref="H1:I1"/>
    <mergeCell ref="B1:B2"/>
    <mergeCell ref="D1:E1"/>
    <mergeCell ref="F1:G1"/>
    <mergeCell ref="C1:C2"/>
    <mergeCell ref="T1:U1"/>
    <mergeCell ref="A3:AA3"/>
    <mergeCell ref="AB1:AC1"/>
    <mergeCell ref="AB2:AB3"/>
    <mergeCell ref="AC2:AC3"/>
    <mergeCell ref="A1:A2"/>
    <mergeCell ref="V1:W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2"/>
  <sheetViews>
    <sheetView view="pageBreakPreview" zoomScale="60" zoomScaleNormal="60" workbookViewId="0">
      <pane xSplit="3" ySplit="3" topLeftCell="V10" activePane="bottomRight" state="frozen"/>
      <selection pane="topRight" activeCell="D1" sqref="D1"/>
      <selection pane="bottomLeft" activeCell="A4" sqref="A4"/>
      <selection pane="bottomRight" activeCell="B9" sqref="B9:B18"/>
    </sheetView>
  </sheetViews>
  <sheetFormatPr defaultRowHeight="15" x14ac:dyDescent="0.25"/>
  <cols>
    <col min="1" max="1" width="7.7109375" customWidth="1"/>
    <col min="2" max="3" width="38.28515625" customWidth="1"/>
    <col min="4" max="4" width="17.42578125" customWidth="1"/>
    <col min="5" max="5" width="19.28515625" customWidth="1"/>
    <col min="6" max="6" width="16.7109375" customWidth="1"/>
    <col min="7" max="7" width="18.85546875" customWidth="1"/>
    <col min="8" max="8" width="17.5703125" customWidth="1"/>
    <col min="9" max="9" width="18" customWidth="1"/>
    <col min="10" max="10" width="15.85546875" customWidth="1"/>
    <col min="11" max="11" width="18.42578125" customWidth="1"/>
    <col min="12" max="12" width="16.42578125" customWidth="1"/>
    <col min="13" max="13" width="18.28515625" customWidth="1"/>
    <col min="14" max="14" width="16.42578125" customWidth="1"/>
    <col min="15" max="15" width="18.5703125" customWidth="1"/>
    <col min="16" max="16" width="17" customWidth="1"/>
    <col min="17" max="17" width="20.85546875" customWidth="1"/>
    <col min="18" max="18" width="16.140625" customWidth="1"/>
    <col min="19" max="27" width="18.42578125" customWidth="1"/>
    <col min="28" max="28" width="16.5703125" style="23" customWidth="1"/>
    <col min="29" max="29" width="19.5703125" style="23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1" t="s">
        <v>223</v>
      </c>
      <c r="T2" s="21" t="s">
        <v>26</v>
      </c>
      <c r="U2" s="21" t="s">
        <v>223</v>
      </c>
      <c r="V2" s="21" t="s">
        <v>26</v>
      </c>
      <c r="W2" s="21" t="s">
        <v>223</v>
      </c>
      <c r="X2" s="21" t="s">
        <v>26</v>
      </c>
      <c r="Y2" s="21" t="s">
        <v>223</v>
      </c>
      <c r="Z2" s="21" t="s">
        <v>26</v>
      </c>
      <c r="AA2" s="21" t="s">
        <v>223</v>
      </c>
      <c r="AB2" s="82" t="s">
        <v>26</v>
      </c>
      <c r="AC2" s="82" t="s">
        <v>223</v>
      </c>
    </row>
    <row r="3" spans="1:29" ht="27.75" customHeight="1" x14ac:dyDescent="0.25">
      <c r="A3" s="60" t="s">
        <v>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83"/>
      <c r="AC3" s="83"/>
    </row>
    <row r="4" spans="1:29" ht="114.75" customHeight="1" x14ac:dyDescent="0.25">
      <c r="A4" s="14">
        <v>1</v>
      </c>
      <c r="B4" s="58" t="s">
        <v>122</v>
      </c>
      <c r="C4" s="5" t="s">
        <v>123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26">
        <f>D4+F4+H4+J4+L4+N4+P4+R4+T4+V4+X4+Z4</f>
        <v>0</v>
      </c>
      <c r="AC4" s="26">
        <f>E4+G4+I4+K4+M4+O4+Q4+S4+U4+W4+Y4+AA4</f>
        <v>0</v>
      </c>
    </row>
    <row r="5" spans="1:29" ht="117" customHeight="1" x14ac:dyDescent="0.25">
      <c r="A5" s="14">
        <v>2</v>
      </c>
      <c r="B5" s="80"/>
      <c r="C5" s="5" t="s">
        <v>124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26">
        <f t="shared" ref="AB5:AB21" si="0">D5+F5+H5+J5+L5+N5+P5+R5+T5+V5+X5+Z5</f>
        <v>0</v>
      </c>
      <c r="AC5" s="26">
        <f t="shared" ref="AC5:AC21" si="1">E5+G5+I5+K5+M5+O5+Q5+S5+U5+W5+Y5+AA5</f>
        <v>0</v>
      </c>
    </row>
    <row r="6" spans="1:29" ht="100.5" customHeight="1" x14ac:dyDescent="0.25">
      <c r="A6" s="14">
        <v>3</v>
      </c>
      <c r="B6" s="59"/>
      <c r="C6" s="5" t="s">
        <v>125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26">
        <f t="shared" si="0"/>
        <v>0</v>
      </c>
      <c r="AC6" s="26">
        <f t="shared" si="1"/>
        <v>0</v>
      </c>
    </row>
    <row r="7" spans="1:29" ht="65.25" customHeight="1" x14ac:dyDescent="0.25">
      <c r="A7" s="14">
        <v>4</v>
      </c>
      <c r="B7" s="5" t="s">
        <v>126</v>
      </c>
      <c r="C7" s="7"/>
      <c r="D7" s="11">
        <v>759</v>
      </c>
      <c r="E7" s="11"/>
      <c r="F7" s="11">
        <v>327</v>
      </c>
      <c r="G7" s="11"/>
      <c r="H7" s="11">
        <v>302</v>
      </c>
      <c r="I7" s="11"/>
      <c r="J7" s="11">
        <v>687</v>
      </c>
      <c r="K7" s="11"/>
      <c r="L7" s="11">
        <v>256</v>
      </c>
      <c r="M7" s="11"/>
      <c r="N7" s="11">
        <v>103</v>
      </c>
      <c r="O7" s="11"/>
      <c r="P7" s="11"/>
      <c r="Q7" s="11"/>
      <c r="R7" s="11">
        <v>307</v>
      </c>
      <c r="S7" s="11"/>
      <c r="T7" s="11">
        <v>904</v>
      </c>
      <c r="U7" s="11"/>
      <c r="V7" s="11">
        <v>542</v>
      </c>
      <c r="W7" s="11"/>
      <c r="X7" s="11">
        <v>248</v>
      </c>
      <c r="Y7" s="11"/>
      <c r="Z7" s="11">
        <v>423</v>
      </c>
      <c r="AA7" s="11"/>
      <c r="AB7" s="26">
        <f t="shared" si="0"/>
        <v>4858</v>
      </c>
      <c r="AC7" s="26">
        <f t="shared" si="1"/>
        <v>0</v>
      </c>
    </row>
    <row r="8" spans="1:29" ht="39.75" customHeight="1" x14ac:dyDescent="0.25">
      <c r="A8" s="14">
        <v>5</v>
      </c>
      <c r="B8" s="8" t="s">
        <v>127</v>
      </c>
      <c r="C8" s="7"/>
      <c r="D8" s="11">
        <v>6</v>
      </c>
      <c r="E8" s="11"/>
      <c r="F8" s="11">
        <v>5</v>
      </c>
      <c r="G8" s="11"/>
      <c r="H8" s="11">
        <v>4</v>
      </c>
      <c r="I8" s="11"/>
      <c r="J8" s="11">
        <v>8</v>
      </c>
      <c r="K8" s="11"/>
      <c r="L8" s="11">
        <v>2</v>
      </c>
      <c r="M8" s="11"/>
      <c r="N8" s="11">
        <v>1</v>
      </c>
      <c r="O8" s="11"/>
      <c r="P8" s="11"/>
      <c r="Q8" s="11"/>
      <c r="R8" s="11">
        <v>3</v>
      </c>
      <c r="S8" s="11"/>
      <c r="T8" s="11"/>
      <c r="U8" s="11"/>
      <c r="V8" s="11">
        <v>1</v>
      </c>
      <c r="W8" s="11"/>
      <c r="X8" s="11">
        <v>3</v>
      </c>
      <c r="Y8" s="11"/>
      <c r="Z8" s="11">
        <v>3</v>
      </c>
      <c r="AA8" s="11"/>
      <c r="AB8" s="26">
        <f t="shared" si="0"/>
        <v>36</v>
      </c>
      <c r="AC8" s="26">
        <f t="shared" si="1"/>
        <v>0</v>
      </c>
    </row>
    <row r="9" spans="1:29" ht="35.25" customHeight="1" x14ac:dyDescent="0.25">
      <c r="A9" s="14">
        <v>6</v>
      </c>
      <c r="B9" s="58" t="s">
        <v>128</v>
      </c>
      <c r="C9" s="5" t="s">
        <v>129</v>
      </c>
      <c r="D9" s="11">
        <v>105</v>
      </c>
      <c r="E9" s="11"/>
      <c r="F9" s="11">
        <v>126</v>
      </c>
      <c r="G9" s="11"/>
      <c r="H9" s="11">
        <v>77</v>
      </c>
      <c r="I9" s="11"/>
      <c r="J9" s="11">
        <v>186</v>
      </c>
      <c r="K9" s="11"/>
      <c r="L9" s="11">
        <v>122</v>
      </c>
      <c r="M9" s="11"/>
      <c r="N9" s="11">
        <v>202</v>
      </c>
      <c r="O9" s="11"/>
      <c r="P9" s="11">
        <v>112</v>
      </c>
      <c r="Q9" s="11"/>
      <c r="R9" s="11">
        <v>67</v>
      </c>
      <c r="S9" s="11"/>
      <c r="T9" s="11">
        <v>156</v>
      </c>
      <c r="U9" s="11"/>
      <c r="V9" s="11">
        <v>28</v>
      </c>
      <c r="W9" s="11"/>
      <c r="X9" s="11">
        <v>73</v>
      </c>
      <c r="Y9" s="11"/>
      <c r="Z9" s="11">
        <v>50</v>
      </c>
      <c r="AA9" s="11"/>
      <c r="AB9" s="26">
        <f t="shared" si="0"/>
        <v>1304</v>
      </c>
      <c r="AC9" s="26">
        <f t="shared" si="1"/>
        <v>0</v>
      </c>
    </row>
    <row r="10" spans="1:29" ht="20.25" x14ac:dyDescent="0.25">
      <c r="A10" s="14">
        <v>7</v>
      </c>
      <c r="B10" s="80"/>
      <c r="C10" s="5" t="s">
        <v>130</v>
      </c>
      <c r="D10" s="11">
        <v>13</v>
      </c>
      <c r="E10" s="11"/>
      <c r="F10" s="11">
        <v>5</v>
      </c>
      <c r="G10" s="11"/>
      <c r="H10" s="11">
        <v>9</v>
      </c>
      <c r="I10" s="11"/>
      <c r="J10" s="11">
        <v>24</v>
      </c>
      <c r="K10" s="11"/>
      <c r="L10" s="11">
        <v>10</v>
      </c>
      <c r="M10" s="11"/>
      <c r="N10" s="11">
        <v>17</v>
      </c>
      <c r="O10" s="11"/>
      <c r="P10" s="11">
        <v>24</v>
      </c>
      <c r="Q10" s="11"/>
      <c r="R10" s="11">
        <v>42</v>
      </c>
      <c r="S10" s="11"/>
      <c r="T10" s="11">
        <v>23</v>
      </c>
      <c r="U10" s="11"/>
      <c r="V10" s="11">
        <v>17</v>
      </c>
      <c r="W10" s="11"/>
      <c r="X10" s="11">
        <v>41</v>
      </c>
      <c r="Y10" s="11"/>
      <c r="Z10" s="11">
        <v>1</v>
      </c>
      <c r="AA10" s="11"/>
      <c r="AB10" s="26">
        <f t="shared" si="0"/>
        <v>226</v>
      </c>
      <c r="AC10" s="26">
        <f t="shared" si="1"/>
        <v>0</v>
      </c>
    </row>
    <row r="11" spans="1:29" ht="61.5" customHeight="1" x14ac:dyDescent="0.25">
      <c r="A11" s="14">
        <v>8</v>
      </c>
      <c r="B11" s="80"/>
      <c r="C11" s="5" t="s">
        <v>131</v>
      </c>
      <c r="D11" s="11">
        <v>8</v>
      </c>
      <c r="E11" s="11"/>
      <c r="F11" s="11">
        <v>3</v>
      </c>
      <c r="G11" s="11"/>
      <c r="H11" s="11">
        <v>5</v>
      </c>
      <c r="I11" s="11"/>
      <c r="J11" s="11">
        <v>11</v>
      </c>
      <c r="K11" s="11"/>
      <c r="L11" s="11">
        <v>6</v>
      </c>
      <c r="M11" s="11"/>
      <c r="N11" s="11">
        <v>7</v>
      </c>
      <c r="O11" s="11"/>
      <c r="P11" s="11">
        <v>7</v>
      </c>
      <c r="Q11" s="11"/>
      <c r="R11" s="11"/>
      <c r="S11" s="11"/>
      <c r="T11" s="11">
        <v>2</v>
      </c>
      <c r="U11" s="11"/>
      <c r="V11" s="11">
        <v>4</v>
      </c>
      <c r="W11" s="11"/>
      <c r="X11" s="11">
        <v>7</v>
      </c>
      <c r="Y11" s="11"/>
      <c r="Z11" s="11">
        <v>3</v>
      </c>
      <c r="AA11" s="11"/>
      <c r="AB11" s="26">
        <f t="shared" si="0"/>
        <v>63</v>
      </c>
      <c r="AC11" s="26">
        <f t="shared" si="1"/>
        <v>0</v>
      </c>
    </row>
    <row r="12" spans="1:29" ht="51" customHeight="1" x14ac:dyDescent="0.25">
      <c r="A12" s="14">
        <v>9</v>
      </c>
      <c r="B12" s="80"/>
      <c r="C12" s="5" t="s">
        <v>132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6">
        <f t="shared" si="0"/>
        <v>0</v>
      </c>
      <c r="AC12" s="26">
        <f t="shared" si="1"/>
        <v>0</v>
      </c>
    </row>
    <row r="13" spans="1:29" ht="52.5" customHeight="1" x14ac:dyDescent="0.25">
      <c r="A13" s="14">
        <v>10</v>
      </c>
      <c r="B13" s="80"/>
      <c r="C13" s="5" t="s">
        <v>133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6">
        <f t="shared" si="0"/>
        <v>0</v>
      </c>
      <c r="AC13" s="26">
        <f t="shared" si="1"/>
        <v>0</v>
      </c>
    </row>
    <row r="14" spans="1:29" ht="72.75" customHeight="1" x14ac:dyDescent="0.25">
      <c r="A14" s="14">
        <v>11</v>
      </c>
      <c r="B14" s="80"/>
      <c r="C14" s="5" t="s">
        <v>134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6">
        <f t="shared" si="0"/>
        <v>0</v>
      </c>
      <c r="AC14" s="26">
        <f t="shared" si="1"/>
        <v>0</v>
      </c>
    </row>
    <row r="15" spans="1:29" ht="58.5" customHeight="1" x14ac:dyDescent="0.25">
      <c r="A15" s="14">
        <v>12</v>
      </c>
      <c r="B15" s="80"/>
      <c r="C15" s="5" t="s">
        <v>135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>
        <v>1</v>
      </c>
      <c r="W15" s="11"/>
      <c r="X15" s="11">
        <v>2</v>
      </c>
      <c r="Y15" s="11"/>
      <c r="Z15" s="11"/>
      <c r="AA15" s="11"/>
      <c r="AB15" s="26">
        <f t="shared" si="0"/>
        <v>3</v>
      </c>
      <c r="AC15" s="26">
        <f t="shared" si="1"/>
        <v>0</v>
      </c>
    </row>
    <row r="16" spans="1:29" ht="51" customHeight="1" x14ac:dyDescent="0.25">
      <c r="A16" s="14">
        <v>13</v>
      </c>
      <c r="B16" s="80"/>
      <c r="C16" s="5" t="s">
        <v>136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6">
        <f t="shared" si="0"/>
        <v>0</v>
      </c>
      <c r="AC16" s="26">
        <f t="shared" si="1"/>
        <v>0</v>
      </c>
    </row>
    <row r="17" spans="1:29" ht="50.25" customHeight="1" x14ac:dyDescent="0.25">
      <c r="A17" s="14">
        <v>14</v>
      </c>
      <c r="B17" s="80"/>
      <c r="C17" s="5" t="s">
        <v>137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26">
        <f t="shared" si="0"/>
        <v>0</v>
      </c>
      <c r="AC17" s="26">
        <f t="shared" si="1"/>
        <v>0</v>
      </c>
    </row>
    <row r="18" spans="1:29" ht="33.75" customHeight="1" x14ac:dyDescent="0.25">
      <c r="A18" s="14">
        <v>15</v>
      </c>
      <c r="B18" s="59"/>
      <c r="C18" s="5" t="s">
        <v>138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>
        <v>3</v>
      </c>
      <c r="W18" s="11"/>
      <c r="X18" s="11">
        <v>1</v>
      </c>
      <c r="Y18" s="11"/>
      <c r="Z18" s="11"/>
      <c r="AA18" s="11"/>
      <c r="AB18" s="26">
        <f t="shared" si="0"/>
        <v>4</v>
      </c>
      <c r="AC18" s="26">
        <f t="shared" si="1"/>
        <v>0</v>
      </c>
    </row>
    <row r="19" spans="1:29" ht="57.75" customHeight="1" x14ac:dyDescent="0.25">
      <c r="A19" s="14">
        <v>16</v>
      </c>
      <c r="B19" s="58" t="s">
        <v>139</v>
      </c>
      <c r="C19" s="5" t="s">
        <v>140</v>
      </c>
      <c r="D19" s="11"/>
      <c r="E19" s="11"/>
      <c r="F19" s="11">
        <v>1</v>
      </c>
      <c r="G19" s="11"/>
      <c r="H19" s="11"/>
      <c r="I19" s="11"/>
      <c r="J19" s="11"/>
      <c r="K19" s="11"/>
      <c r="L19" s="11"/>
      <c r="M19" s="11"/>
      <c r="N19" s="11"/>
      <c r="O19" s="11"/>
      <c r="P19" s="11">
        <v>2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26">
        <f t="shared" si="0"/>
        <v>3</v>
      </c>
      <c r="AC19" s="26">
        <f t="shared" si="1"/>
        <v>0</v>
      </c>
    </row>
    <row r="20" spans="1:29" ht="56.25" customHeight="1" x14ac:dyDescent="0.25">
      <c r="A20" s="14">
        <v>17</v>
      </c>
      <c r="B20" s="59"/>
      <c r="C20" s="5" t="s">
        <v>141</v>
      </c>
      <c r="D20" s="11"/>
      <c r="E20" s="11"/>
      <c r="F20" s="11">
        <v>1</v>
      </c>
      <c r="G20" s="11"/>
      <c r="H20" s="11"/>
      <c r="I20" s="11"/>
      <c r="J20" s="11"/>
      <c r="K20" s="11"/>
      <c r="L20" s="11"/>
      <c r="M20" s="11"/>
      <c r="N20" s="11"/>
      <c r="O20" s="11"/>
      <c r="P20" s="11">
        <v>2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26">
        <f t="shared" si="0"/>
        <v>3</v>
      </c>
      <c r="AC20" s="26">
        <f t="shared" si="1"/>
        <v>0</v>
      </c>
    </row>
    <row r="21" spans="1:29" ht="101.25" customHeight="1" x14ac:dyDescent="0.25">
      <c r="A21" s="14">
        <v>18</v>
      </c>
      <c r="B21" s="8" t="s">
        <v>142</v>
      </c>
      <c r="C21" s="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26">
        <f t="shared" si="0"/>
        <v>0</v>
      </c>
      <c r="AC21" s="26">
        <f t="shared" si="1"/>
        <v>0</v>
      </c>
    </row>
    <row r="22" spans="1:29" ht="21" x14ac:dyDescent="0.25">
      <c r="A22" s="28"/>
      <c r="B22" s="56" t="s">
        <v>2</v>
      </c>
      <c r="C22" s="79"/>
      <c r="D22" s="27">
        <f t="shared" ref="D22:AC22" si="2">D4+D5+D6+D7+D8+D9+D10+D11+D12+D13+D14+D15+D16+D17+D18+D19+D20+D21</f>
        <v>891</v>
      </c>
      <c r="E22" s="27">
        <f t="shared" si="2"/>
        <v>0</v>
      </c>
      <c r="F22" s="27">
        <f t="shared" si="2"/>
        <v>468</v>
      </c>
      <c r="G22" s="27">
        <f t="shared" si="2"/>
        <v>0</v>
      </c>
      <c r="H22" s="27">
        <f t="shared" si="2"/>
        <v>397</v>
      </c>
      <c r="I22" s="27">
        <f t="shared" si="2"/>
        <v>0</v>
      </c>
      <c r="J22" s="27">
        <f t="shared" si="2"/>
        <v>916</v>
      </c>
      <c r="K22" s="27">
        <f t="shared" si="2"/>
        <v>0</v>
      </c>
      <c r="L22" s="27">
        <f t="shared" si="2"/>
        <v>396</v>
      </c>
      <c r="M22" s="27">
        <f t="shared" si="2"/>
        <v>0</v>
      </c>
      <c r="N22" s="27">
        <f t="shared" si="2"/>
        <v>330</v>
      </c>
      <c r="O22" s="27">
        <f t="shared" si="2"/>
        <v>0</v>
      </c>
      <c r="P22" s="27">
        <f t="shared" si="2"/>
        <v>147</v>
      </c>
      <c r="Q22" s="27">
        <f t="shared" si="2"/>
        <v>0</v>
      </c>
      <c r="R22" s="27">
        <f t="shared" si="2"/>
        <v>419</v>
      </c>
      <c r="S22" s="27">
        <f t="shared" si="2"/>
        <v>0</v>
      </c>
      <c r="T22" s="27">
        <f t="shared" si="2"/>
        <v>1085</v>
      </c>
      <c r="U22" s="27">
        <f t="shared" si="2"/>
        <v>0</v>
      </c>
      <c r="V22" s="27">
        <f t="shared" si="2"/>
        <v>596</v>
      </c>
      <c r="W22" s="27">
        <f t="shared" si="2"/>
        <v>0</v>
      </c>
      <c r="X22" s="27">
        <f t="shared" si="2"/>
        <v>375</v>
      </c>
      <c r="Y22" s="27">
        <f t="shared" si="2"/>
        <v>0</v>
      </c>
      <c r="Z22" s="27">
        <f t="shared" si="2"/>
        <v>480</v>
      </c>
      <c r="AA22" s="27">
        <f t="shared" si="2"/>
        <v>0</v>
      </c>
      <c r="AB22" s="27">
        <f t="shared" si="2"/>
        <v>6500</v>
      </c>
      <c r="AC22" s="27">
        <f t="shared" si="2"/>
        <v>0</v>
      </c>
    </row>
  </sheetData>
  <mergeCells count="23">
    <mergeCell ref="B22:C22"/>
    <mergeCell ref="B4:B6"/>
    <mergeCell ref="B9:B18"/>
    <mergeCell ref="N1:O1"/>
    <mergeCell ref="B19:B20"/>
    <mergeCell ref="H1:I1"/>
    <mergeCell ref="J1:K1"/>
    <mergeCell ref="L1:M1"/>
    <mergeCell ref="F1:G1"/>
    <mergeCell ref="B1:B2"/>
    <mergeCell ref="C1:C2"/>
    <mergeCell ref="D1:E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2"/>
  <sheetViews>
    <sheetView view="pageBreakPreview" topLeftCell="E14" zoomScale="60" zoomScaleNormal="60" workbookViewId="0">
      <selection activeCell="N22" sqref="N22"/>
    </sheetView>
  </sheetViews>
  <sheetFormatPr defaultRowHeight="15" x14ac:dyDescent="0.25"/>
  <cols>
    <col min="1" max="1" width="7.7109375" customWidth="1"/>
    <col min="2" max="3" width="38.28515625" customWidth="1"/>
    <col min="4" max="4" width="15.85546875" customWidth="1"/>
    <col min="5" max="5" width="18.28515625" customWidth="1"/>
    <col min="6" max="6" width="16.5703125" customWidth="1"/>
    <col min="7" max="7" width="18" customWidth="1"/>
    <col min="8" max="8" width="16.42578125" customWidth="1"/>
    <col min="9" max="9" width="18.140625" customWidth="1"/>
    <col min="10" max="10" width="16.85546875" customWidth="1"/>
    <col min="11" max="11" width="19.140625" customWidth="1"/>
    <col min="12" max="12" width="17.140625" customWidth="1"/>
    <col min="13" max="13" width="19.140625" customWidth="1"/>
    <col min="14" max="14" width="16.85546875" customWidth="1"/>
    <col min="15" max="15" width="18.85546875" customWidth="1"/>
    <col min="16" max="16" width="17.42578125" customWidth="1"/>
    <col min="17" max="17" width="19.42578125" customWidth="1"/>
    <col min="18" max="18" width="16.5703125" customWidth="1"/>
    <col min="19" max="27" width="17.85546875" customWidth="1"/>
    <col min="28" max="28" width="16.85546875" customWidth="1"/>
    <col min="29" max="29" width="18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1" t="s">
        <v>223</v>
      </c>
      <c r="T2" s="21" t="s">
        <v>26</v>
      </c>
      <c r="U2" s="21" t="s">
        <v>223</v>
      </c>
      <c r="V2" s="21" t="s">
        <v>26</v>
      </c>
      <c r="W2" s="21" t="s">
        <v>223</v>
      </c>
      <c r="X2" s="21" t="s">
        <v>26</v>
      </c>
      <c r="Y2" s="21" t="s">
        <v>223</v>
      </c>
      <c r="Z2" s="21" t="s">
        <v>26</v>
      </c>
      <c r="AA2" s="21" t="s">
        <v>223</v>
      </c>
      <c r="AB2" s="54" t="s">
        <v>26</v>
      </c>
      <c r="AC2" s="54" t="s">
        <v>223</v>
      </c>
    </row>
    <row r="3" spans="1:29" ht="38.25" customHeight="1" x14ac:dyDescent="0.25">
      <c r="A3" s="60" t="s">
        <v>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84"/>
      <c r="AC3" s="84"/>
    </row>
    <row r="4" spans="1:29" ht="36.75" customHeight="1" x14ac:dyDescent="0.25">
      <c r="A4" s="4">
        <v>1</v>
      </c>
      <c r="B4" s="58" t="s">
        <v>143</v>
      </c>
      <c r="C4" s="5" t="s">
        <v>144</v>
      </c>
      <c r="D4" s="19">
        <v>305</v>
      </c>
      <c r="E4" s="19">
        <v>0</v>
      </c>
      <c r="F4" s="19">
        <v>301</v>
      </c>
      <c r="G4" s="19">
        <v>0</v>
      </c>
      <c r="H4" s="19">
        <v>388</v>
      </c>
      <c r="I4" s="19">
        <v>0</v>
      </c>
      <c r="J4" s="19">
        <v>598</v>
      </c>
      <c r="K4" s="19">
        <v>0</v>
      </c>
      <c r="L4" s="19">
        <v>458</v>
      </c>
      <c r="M4" s="19">
        <v>0</v>
      </c>
      <c r="N4" s="19">
        <v>892</v>
      </c>
      <c r="O4" s="19">
        <v>0</v>
      </c>
      <c r="P4" s="19">
        <v>686</v>
      </c>
      <c r="Q4" s="19">
        <v>4</v>
      </c>
      <c r="R4" s="19">
        <v>570</v>
      </c>
      <c r="S4" s="19">
        <v>0</v>
      </c>
      <c r="T4" s="4">
        <v>0</v>
      </c>
      <c r="U4" s="4">
        <v>0</v>
      </c>
      <c r="V4" s="4"/>
      <c r="W4" s="4">
        <v>1</v>
      </c>
      <c r="X4" s="4"/>
      <c r="Y4" s="4"/>
      <c r="Z4" s="4"/>
      <c r="AA4" s="4"/>
      <c r="AB4" s="29">
        <f>D4+F4+H4+J4+L4+N4+P4+R4+T4+V4+X4+Z4</f>
        <v>4198</v>
      </c>
      <c r="AC4" s="29">
        <f>E4+G4+I4+K4+M4+O4+Q4+S4+U4+W4+Y4+AA4</f>
        <v>5</v>
      </c>
    </row>
    <row r="5" spans="1:29" ht="97.5" customHeight="1" x14ac:dyDescent="0.25">
      <c r="A5" s="4">
        <v>2</v>
      </c>
      <c r="B5" s="80"/>
      <c r="C5" s="5" t="s">
        <v>145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4">
        <v>0</v>
      </c>
      <c r="U5" s="4">
        <v>0</v>
      </c>
      <c r="V5" s="4"/>
      <c r="W5" s="4"/>
      <c r="X5" s="4"/>
      <c r="Y5" s="4"/>
      <c r="Z5" s="4"/>
      <c r="AA5" s="4"/>
      <c r="AB5" s="29">
        <f t="shared" ref="AB5:AB21" si="0">D5+F5+H5+J5+L5+N5+P5+R5+T5+V5+X5+Z5</f>
        <v>0</v>
      </c>
      <c r="AC5" s="29">
        <f t="shared" ref="AC5:AC21" si="1">E5+G5+I5+K5+M5+O5+Q5+S5+U5+W5+Y5+AA5</f>
        <v>0</v>
      </c>
    </row>
    <row r="6" spans="1:29" ht="21" customHeight="1" x14ac:dyDescent="0.25">
      <c r="A6" s="4">
        <v>3</v>
      </c>
      <c r="B6" s="59"/>
      <c r="C6" s="5" t="s">
        <v>146</v>
      </c>
      <c r="D6" s="19">
        <v>70</v>
      </c>
      <c r="E6" s="19">
        <v>0</v>
      </c>
      <c r="F6" s="19">
        <v>82</v>
      </c>
      <c r="G6" s="19">
        <v>0</v>
      </c>
      <c r="H6" s="19">
        <v>86</v>
      </c>
      <c r="I6" s="19">
        <v>0</v>
      </c>
      <c r="J6" s="19">
        <v>315</v>
      </c>
      <c r="K6" s="19">
        <v>0</v>
      </c>
      <c r="L6" s="19">
        <v>78</v>
      </c>
      <c r="M6" s="19">
        <v>0</v>
      </c>
      <c r="N6" s="19">
        <v>263</v>
      </c>
      <c r="O6" s="19">
        <v>0</v>
      </c>
      <c r="P6" s="19">
        <v>1</v>
      </c>
      <c r="Q6" s="19">
        <v>1</v>
      </c>
      <c r="R6" s="19">
        <v>0</v>
      </c>
      <c r="S6" s="19">
        <v>0</v>
      </c>
      <c r="T6" s="4">
        <v>0</v>
      </c>
      <c r="U6" s="4">
        <v>0</v>
      </c>
      <c r="V6" s="4"/>
      <c r="W6" s="4"/>
      <c r="X6" s="4"/>
      <c r="Y6" s="4"/>
      <c r="Z6" s="4"/>
      <c r="AA6" s="4"/>
      <c r="AB6" s="29">
        <f t="shared" si="0"/>
        <v>895</v>
      </c>
      <c r="AC6" s="29">
        <f t="shared" si="1"/>
        <v>1</v>
      </c>
    </row>
    <row r="7" spans="1:29" ht="58.5" customHeight="1" x14ac:dyDescent="0.25">
      <c r="A7" s="4">
        <v>4</v>
      </c>
      <c r="B7" s="5" t="s">
        <v>147</v>
      </c>
      <c r="C7" s="7"/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36">
        <v>0</v>
      </c>
      <c r="U7" s="36">
        <v>0</v>
      </c>
      <c r="V7" s="36"/>
      <c r="W7" s="36"/>
      <c r="X7" s="36"/>
      <c r="Y7" s="36"/>
      <c r="Z7" s="36"/>
      <c r="AA7" s="36"/>
      <c r="AB7" s="29">
        <f t="shared" si="0"/>
        <v>0</v>
      </c>
      <c r="AC7" s="29">
        <f t="shared" si="1"/>
        <v>0</v>
      </c>
    </row>
    <row r="8" spans="1:29" ht="104.25" customHeight="1" x14ac:dyDescent="0.25">
      <c r="A8" s="4">
        <v>5</v>
      </c>
      <c r="B8" s="58" t="s">
        <v>148</v>
      </c>
      <c r="C8" s="5" t="s">
        <v>149</v>
      </c>
      <c r="D8" s="19">
        <v>4</v>
      </c>
      <c r="E8" s="19">
        <v>0</v>
      </c>
      <c r="F8" s="19">
        <v>14</v>
      </c>
      <c r="G8" s="19">
        <v>0</v>
      </c>
      <c r="H8" s="19">
        <v>70</v>
      </c>
      <c r="I8" s="19">
        <v>0</v>
      </c>
      <c r="J8" s="19">
        <v>34</v>
      </c>
      <c r="K8" s="19">
        <v>0</v>
      </c>
      <c r="L8" s="19">
        <v>28</v>
      </c>
      <c r="M8" s="19">
        <v>0</v>
      </c>
      <c r="N8" s="19">
        <v>13</v>
      </c>
      <c r="O8" s="19">
        <v>0</v>
      </c>
      <c r="P8" s="19">
        <v>11</v>
      </c>
      <c r="Q8" s="19">
        <v>0</v>
      </c>
      <c r="R8" s="19">
        <v>12</v>
      </c>
      <c r="S8" s="19">
        <v>0</v>
      </c>
      <c r="T8" s="36">
        <v>6</v>
      </c>
      <c r="U8" s="36">
        <v>0</v>
      </c>
      <c r="V8" s="36">
        <v>16</v>
      </c>
      <c r="W8" s="36"/>
      <c r="X8" s="36">
        <v>10</v>
      </c>
      <c r="Y8" s="36"/>
      <c r="Z8" s="36"/>
      <c r="AA8" s="36"/>
      <c r="AB8" s="29">
        <f t="shared" si="0"/>
        <v>218</v>
      </c>
      <c r="AC8" s="29">
        <f t="shared" si="1"/>
        <v>0</v>
      </c>
    </row>
    <row r="9" spans="1:29" ht="58.5" customHeight="1" x14ac:dyDescent="0.25">
      <c r="A9" s="4">
        <v>6</v>
      </c>
      <c r="B9" s="80"/>
      <c r="C9" s="5" t="s">
        <v>150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9</v>
      </c>
      <c r="S9" s="19">
        <v>0</v>
      </c>
      <c r="T9" s="36">
        <v>0</v>
      </c>
      <c r="U9" s="36">
        <v>0</v>
      </c>
      <c r="V9" s="36">
        <v>4</v>
      </c>
      <c r="W9" s="36"/>
      <c r="X9" s="36">
        <v>14</v>
      </c>
      <c r="Y9" s="36"/>
      <c r="Z9" s="36"/>
      <c r="AA9" s="36"/>
      <c r="AB9" s="29">
        <f t="shared" si="0"/>
        <v>28</v>
      </c>
      <c r="AC9" s="29">
        <f t="shared" si="1"/>
        <v>0</v>
      </c>
    </row>
    <row r="10" spans="1:29" ht="56.25" customHeight="1" x14ac:dyDescent="0.25">
      <c r="A10" s="4">
        <v>7</v>
      </c>
      <c r="B10" s="80"/>
      <c r="C10" s="5" t="s">
        <v>151</v>
      </c>
      <c r="D10" s="19">
        <v>5</v>
      </c>
      <c r="E10" s="19">
        <v>0</v>
      </c>
      <c r="F10" s="19">
        <v>8</v>
      </c>
      <c r="G10" s="19">
        <v>0</v>
      </c>
      <c r="H10" s="19">
        <v>4</v>
      </c>
      <c r="I10" s="19">
        <v>0</v>
      </c>
      <c r="J10" s="19">
        <v>16</v>
      </c>
      <c r="K10" s="19">
        <v>0</v>
      </c>
      <c r="L10" s="19">
        <v>8</v>
      </c>
      <c r="M10" s="19">
        <v>0</v>
      </c>
      <c r="N10" s="19">
        <v>3</v>
      </c>
      <c r="O10" s="19">
        <v>0</v>
      </c>
      <c r="P10" s="19">
        <v>5</v>
      </c>
      <c r="Q10" s="19">
        <v>0</v>
      </c>
      <c r="R10" s="19">
        <v>10</v>
      </c>
      <c r="S10" s="19">
        <v>0</v>
      </c>
      <c r="T10" s="36">
        <v>14</v>
      </c>
      <c r="U10" s="36">
        <v>0</v>
      </c>
      <c r="V10" s="36">
        <v>7</v>
      </c>
      <c r="W10" s="36"/>
      <c r="X10" s="36">
        <v>6</v>
      </c>
      <c r="Y10" s="36"/>
      <c r="Z10" s="36"/>
      <c r="AA10" s="36"/>
      <c r="AB10" s="29">
        <f t="shared" si="0"/>
        <v>86</v>
      </c>
      <c r="AC10" s="29">
        <f t="shared" si="1"/>
        <v>0</v>
      </c>
    </row>
    <row r="11" spans="1:29" ht="99" customHeight="1" x14ac:dyDescent="0.25">
      <c r="A11" s="4">
        <v>8</v>
      </c>
      <c r="B11" s="80"/>
      <c r="C11" s="5" t="s">
        <v>152</v>
      </c>
      <c r="D11" s="19">
        <v>0</v>
      </c>
      <c r="E11" s="19">
        <v>0</v>
      </c>
      <c r="F11" s="19">
        <v>10</v>
      </c>
      <c r="G11" s="19">
        <v>0</v>
      </c>
      <c r="H11" s="19">
        <v>13</v>
      </c>
      <c r="I11" s="19">
        <v>0</v>
      </c>
      <c r="J11" s="19">
        <v>22</v>
      </c>
      <c r="K11" s="19">
        <v>0</v>
      </c>
      <c r="L11" s="19">
        <v>32</v>
      </c>
      <c r="M11" s="19">
        <v>0</v>
      </c>
      <c r="N11" s="19">
        <v>53</v>
      </c>
      <c r="O11" s="19">
        <v>0</v>
      </c>
      <c r="P11" s="19">
        <v>29</v>
      </c>
      <c r="Q11" s="19">
        <v>0</v>
      </c>
      <c r="R11" s="19">
        <v>49</v>
      </c>
      <c r="S11" s="19">
        <v>0</v>
      </c>
      <c r="T11" s="36">
        <v>37</v>
      </c>
      <c r="U11" s="36">
        <v>0</v>
      </c>
      <c r="V11" s="36">
        <v>13</v>
      </c>
      <c r="W11" s="36"/>
      <c r="X11" s="36">
        <v>9</v>
      </c>
      <c r="Y11" s="36"/>
      <c r="Z11" s="36"/>
      <c r="AA11" s="36"/>
      <c r="AB11" s="29">
        <f t="shared" si="0"/>
        <v>267</v>
      </c>
      <c r="AC11" s="29">
        <f t="shared" si="1"/>
        <v>0</v>
      </c>
    </row>
    <row r="12" spans="1:29" ht="84.75" customHeight="1" x14ac:dyDescent="0.25">
      <c r="A12" s="4">
        <v>9</v>
      </c>
      <c r="B12" s="80"/>
      <c r="C12" s="5" t="s">
        <v>153</v>
      </c>
      <c r="D12" s="19">
        <v>0</v>
      </c>
      <c r="E12" s="19">
        <v>0</v>
      </c>
      <c r="F12" s="19">
        <v>0</v>
      </c>
      <c r="G12" s="19">
        <v>0</v>
      </c>
      <c r="H12" s="19">
        <v>5</v>
      </c>
      <c r="I12" s="19">
        <v>0</v>
      </c>
      <c r="J12" s="19">
        <v>3</v>
      </c>
      <c r="K12" s="19">
        <v>0</v>
      </c>
      <c r="L12" s="19">
        <v>0</v>
      </c>
      <c r="M12" s="19">
        <v>0</v>
      </c>
      <c r="N12" s="19">
        <v>4</v>
      </c>
      <c r="O12" s="19">
        <v>0</v>
      </c>
      <c r="P12" s="19">
        <v>4</v>
      </c>
      <c r="Q12" s="19">
        <v>0</v>
      </c>
      <c r="R12" s="19">
        <v>0</v>
      </c>
      <c r="S12" s="19">
        <v>0</v>
      </c>
      <c r="T12" s="36">
        <v>0</v>
      </c>
      <c r="U12" s="36">
        <v>0</v>
      </c>
      <c r="V12" s="36">
        <v>8</v>
      </c>
      <c r="W12" s="36"/>
      <c r="X12" s="36">
        <v>1</v>
      </c>
      <c r="Y12" s="36"/>
      <c r="Z12" s="36"/>
      <c r="AA12" s="36"/>
      <c r="AB12" s="29">
        <f t="shared" si="0"/>
        <v>25</v>
      </c>
      <c r="AC12" s="29">
        <f t="shared" si="1"/>
        <v>0</v>
      </c>
    </row>
    <row r="13" spans="1:29" ht="330.75" customHeight="1" x14ac:dyDescent="0.25">
      <c r="A13" s="4">
        <v>10</v>
      </c>
      <c r="B13" s="59"/>
      <c r="C13" s="5" t="s">
        <v>154</v>
      </c>
      <c r="D13" s="19">
        <v>6</v>
      </c>
      <c r="E13" s="19">
        <v>0</v>
      </c>
      <c r="F13" s="19">
        <v>6</v>
      </c>
      <c r="G13" s="19">
        <v>0</v>
      </c>
      <c r="H13" s="19">
        <v>2</v>
      </c>
      <c r="I13" s="19">
        <v>0</v>
      </c>
      <c r="J13" s="19">
        <v>0</v>
      </c>
      <c r="K13" s="19">
        <v>0</v>
      </c>
      <c r="L13" s="19">
        <v>1</v>
      </c>
      <c r="M13" s="19">
        <v>0</v>
      </c>
      <c r="N13" s="19">
        <v>1</v>
      </c>
      <c r="O13" s="19">
        <v>0</v>
      </c>
      <c r="P13" s="19">
        <v>1</v>
      </c>
      <c r="Q13" s="19">
        <v>0</v>
      </c>
      <c r="R13" s="19">
        <v>0</v>
      </c>
      <c r="S13" s="19">
        <v>0</v>
      </c>
      <c r="T13" s="36">
        <v>3</v>
      </c>
      <c r="U13" s="36">
        <v>0</v>
      </c>
      <c r="V13" s="36">
        <v>2</v>
      </c>
      <c r="W13" s="36"/>
      <c r="X13" s="36">
        <v>8</v>
      </c>
      <c r="Y13" s="36"/>
      <c r="Z13" s="36"/>
      <c r="AA13" s="36"/>
      <c r="AB13" s="29">
        <f t="shared" si="0"/>
        <v>30</v>
      </c>
      <c r="AC13" s="29">
        <f t="shared" si="1"/>
        <v>0</v>
      </c>
    </row>
    <row r="14" spans="1:29" ht="89.25" customHeight="1" x14ac:dyDescent="0.25">
      <c r="A14" s="4">
        <v>11</v>
      </c>
      <c r="B14" s="58" t="s">
        <v>155</v>
      </c>
      <c r="C14" s="5" t="s">
        <v>156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36">
        <v>0</v>
      </c>
      <c r="U14" s="36">
        <v>0</v>
      </c>
      <c r="V14" s="36"/>
      <c r="W14" s="36"/>
      <c r="X14" s="36"/>
      <c r="Y14" s="36"/>
      <c r="Z14" s="36"/>
      <c r="AA14" s="36"/>
      <c r="AB14" s="29">
        <f t="shared" si="0"/>
        <v>0</v>
      </c>
      <c r="AC14" s="29">
        <f t="shared" si="1"/>
        <v>0</v>
      </c>
    </row>
    <row r="15" spans="1:29" ht="105.75" customHeight="1" x14ac:dyDescent="0.25">
      <c r="A15" s="4">
        <v>12</v>
      </c>
      <c r="B15" s="80"/>
      <c r="C15" s="5" t="s">
        <v>157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36">
        <v>0</v>
      </c>
      <c r="U15" s="36">
        <v>0</v>
      </c>
      <c r="V15" s="36"/>
      <c r="W15" s="36"/>
      <c r="X15" s="36"/>
      <c r="Y15" s="36"/>
      <c r="Z15" s="36"/>
      <c r="AA15" s="36"/>
      <c r="AB15" s="29">
        <f t="shared" si="0"/>
        <v>0</v>
      </c>
      <c r="AC15" s="29">
        <f t="shared" si="1"/>
        <v>0</v>
      </c>
    </row>
    <row r="16" spans="1:29" ht="193.5" customHeight="1" x14ac:dyDescent="0.25">
      <c r="A16" s="4">
        <v>13</v>
      </c>
      <c r="B16" s="80"/>
      <c r="C16" s="5" t="s">
        <v>158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36">
        <v>0</v>
      </c>
      <c r="U16" s="36">
        <v>0</v>
      </c>
      <c r="V16" s="36"/>
      <c r="W16" s="36"/>
      <c r="X16" s="36"/>
      <c r="Y16" s="36"/>
      <c r="Z16" s="36"/>
      <c r="AA16" s="36"/>
      <c r="AB16" s="29">
        <f t="shared" si="0"/>
        <v>0</v>
      </c>
      <c r="AC16" s="29">
        <f t="shared" si="1"/>
        <v>0</v>
      </c>
    </row>
    <row r="17" spans="1:29" ht="119.25" customHeight="1" x14ac:dyDescent="0.25">
      <c r="A17" s="4">
        <v>14</v>
      </c>
      <c r="B17" s="59"/>
      <c r="C17" s="5" t="s">
        <v>159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36">
        <v>0</v>
      </c>
      <c r="U17" s="36">
        <v>0</v>
      </c>
      <c r="V17" s="36"/>
      <c r="W17" s="36"/>
      <c r="X17" s="36"/>
      <c r="Y17" s="36"/>
      <c r="Z17" s="36"/>
      <c r="AA17" s="36"/>
      <c r="AB17" s="29">
        <f t="shared" si="0"/>
        <v>0</v>
      </c>
      <c r="AC17" s="29">
        <f t="shared" si="1"/>
        <v>0</v>
      </c>
    </row>
    <row r="18" spans="1:29" ht="33.75" customHeight="1" x14ac:dyDescent="0.25">
      <c r="A18" s="4">
        <v>15</v>
      </c>
      <c r="B18" s="5" t="s">
        <v>160</v>
      </c>
      <c r="C18" s="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37">
        <v>2834</v>
      </c>
      <c r="Q18" s="37">
        <v>0</v>
      </c>
      <c r="R18" s="37">
        <v>4762</v>
      </c>
      <c r="S18" s="37">
        <v>0</v>
      </c>
      <c r="T18" s="37">
        <v>5945</v>
      </c>
      <c r="U18" s="37">
        <v>0</v>
      </c>
      <c r="V18" s="37">
        <v>3964</v>
      </c>
      <c r="W18" s="37"/>
      <c r="X18" s="37">
        <v>5007</v>
      </c>
      <c r="Y18" s="37"/>
      <c r="Z18" s="37"/>
      <c r="AA18" s="37"/>
      <c r="AB18" s="29">
        <f t="shared" si="0"/>
        <v>22512</v>
      </c>
      <c r="AC18" s="29">
        <f t="shared" si="1"/>
        <v>0</v>
      </c>
    </row>
    <row r="19" spans="1:29" ht="18.75" customHeight="1" x14ac:dyDescent="0.25">
      <c r="A19" s="4">
        <v>16</v>
      </c>
      <c r="B19" s="5" t="s">
        <v>161</v>
      </c>
      <c r="C19" s="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37">
        <v>1980</v>
      </c>
      <c r="Q19" s="37">
        <v>0</v>
      </c>
      <c r="R19" s="37">
        <v>2971</v>
      </c>
      <c r="S19" s="37">
        <v>0</v>
      </c>
      <c r="T19" s="37">
        <v>3349</v>
      </c>
      <c r="U19" s="37">
        <v>0</v>
      </c>
      <c r="V19" s="37">
        <v>2766</v>
      </c>
      <c r="W19" s="37"/>
      <c r="X19" s="37">
        <v>2479</v>
      </c>
      <c r="Y19" s="37"/>
      <c r="Z19" s="37"/>
      <c r="AA19" s="37"/>
      <c r="AB19" s="29">
        <f t="shared" si="0"/>
        <v>13545</v>
      </c>
      <c r="AC19" s="29">
        <f t="shared" si="1"/>
        <v>0</v>
      </c>
    </row>
    <row r="20" spans="1:29" ht="45" x14ac:dyDescent="0.25">
      <c r="A20" s="4">
        <v>17</v>
      </c>
      <c r="B20" s="5" t="s">
        <v>162</v>
      </c>
      <c r="C20" s="7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37">
        <v>885</v>
      </c>
      <c r="Q20" s="37">
        <v>0</v>
      </c>
      <c r="R20" s="37">
        <v>2204</v>
      </c>
      <c r="S20" s="37">
        <v>0</v>
      </c>
      <c r="T20" s="37">
        <v>2394</v>
      </c>
      <c r="U20" s="37">
        <v>0</v>
      </c>
      <c r="V20" s="37">
        <v>1499</v>
      </c>
      <c r="W20" s="37"/>
      <c r="X20" s="37">
        <v>990</v>
      </c>
      <c r="Y20" s="37"/>
      <c r="Z20" s="37"/>
      <c r="AA20" s="37"/>
      <c r="AB20" s="29">
        <f t="shared" si="0"/>
        <v>7972</v>
      </c>
      <c r="AC20" s="29">
        <f t="shared" si="1"/>
        <v>0</v>
      </c>
    </row>
    <row r="21" spans="1:29" ht="30" x14ac:dyDescent="0.25">
      <c r="A21" s="4">
        <v>18</v>
      </c>
      <c r="B21" s="5" t="s">
        <v>163</v>
      </c>
      <c r="C21" s="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37">
        <v>4</v>
      </c>
      <c r="Q21" s="37"/>
      <c r="R21" s="37">
        <v>7</v>
      </c>
      <c r="S21" s="37"/>
      <c r="T21" s="37"/>
      <c r="U21" s="37">
        <v>0</v>
      </c>
      <c r="V21" s="37"/>
      <c r="W21" s="37"/>
      <c r="X21" s="37"/>
      <c r="Y21" s="37"/>
      <c r="Z21" s="37"/>
      <c r="AA21" s="37"/>
      <c r="AB21" s="29">
        <f t="shared" si="0"/>
        <v>11</v>
      </c>
      <c r="AC21" s="29">
        <f t="shared" si="1"/>
        <v>0</v>
      </c>
    </row>
    <row r="22" spans="1:29" ht="21" x14ac:dyDescent="0.25">
      <c r="A22" s="28"/>
      <c r="B22" s="56" t="s">
        <v>2</v>
      </c>
      <c r="C22" s="79"/>
      <c r="D22" s="30">
        <f t="shared" ref="D22:AC22" si="2">D4+D5+D6+D7+D8+D9+D10+D11+D12+D13+D14+D15+D16+D17+D18+D19+D20+D21</f>
        <v>390</v>
      </c>
      <c r="E22" s="30">
        <f t="shared" si="2"/>
        <v>0</v>
      </c>
      <c r="F22" s="30">
        <f t="shared" si="2"/>
        <v>421</v>
      </c>
      <c r="G22" s="30">
        <f t="shared" si="2"/>
        <v>0</v>
      </c>
      <c r="H22" s="30">
        <f t="shared" si="2"/>
        <v>568</v>
      </c>
      <c r="I22" s="30">
        <f t="shared" si="2"/>
        <v>0</v>
      </c>
      <c r="J22" s="30">
        <f t="shared" si="2"/>
        <v>989</v>
      </c>
      <c r="K22" s="30">
        <f t="shared" si="2"/>
        <v>0</v>
      </c>
      <c r="L22" s="30">
        <f t="shared" si="2"/>
        <v>605</v>
      </c>
      <c r="M22" s="30">
        <f t="shared" si="2"/>
        <v>0</v>
      </c>
      <c r="N22" s="27">
        <f t="shared" si="2"/>
        <v>1229</v>
      </c>
      <c r="O22" s="30">
        <f t="shared" si="2"/>
        <v>0</v>
      </c>
      <c r="P22" s="27">
        <f t="shared" si="2"/>
        <v>6440</v>
      </c>
      <c r="Q22" s="30">
        <f t="shared" si="2"/>
        <v>5</v>
      </c>
      <c r="R22" s="27">
        <f t="shared" si="2"/>
        <v>10594</v>
      </c>
      <c r="S22" s="30">
        <f t="shared" si="2"/>
        <v>0</v>
      </c>
      <c r="T22" s="27">
        <f t="shared" si="2"/>
        <v>11748</v>
      </c>
      <c r="U22" s="30">
        <f t="shared" si="2"/>
        <v>0</v>
      </c>
      <c r="V22" s="27">
        <f t="shared" si="2"/>
        <v>8279</v>
      </c>
      <c r="W22" s="30">
        <f t="shared" si="2"/>
        <v>1</v>
      </c>
      <c r="X22" s="27">
        <f t="shared" si="2"/>
        <v>8524</v>
      </c>
      <c r="Y22" s="30">
        <f t="shared" si="2"/>
        <v>0</v>
      </c>
      <c r="Z22" s="30">
        <f t="shared" si="2"/>
        <v>0</v>
      </c>
      <c r="AA22" s="30">
        <f t="shared" si="2"/>
        <v>0</v>
      </c>
      <c r="AB22" s="27">
        <f t="shared" si="2"/>
        <v>49787</v>
      </c>
      <c r="AC22" s="30">
        <f t="shared" si="2"/>
        <v>6</v>
      </c>
    </row>
  </sheetData>
  <mergeCells count="23">
    <mergeCell ref="B22:C22"/>
    <mergeCell ref="B4:B6"/>
    <mergeCell ref="B8:B13"/>
    <mergeCell ref="N1:O1"/>
    <mergeCell ref="B14:B17"/>
    <mergeCell ref="H1:I1"/>
    <mergeCell ref="J1:K1"/>
    <mergeCell ref="L1:M1"/>
    <mergeCell ref="F1:G1"/>
    <mergeCell ref="B1:B2"/>
    <mergeCell ref="C1:C2"/>
    <mergeCell ref="D1:E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8"/>
  <sheetViews>
    <sheetView view="pageBreakPreview" topLeftCell="A10" zoomScale="60" zoomScaleNormal="60" workbookViewId="0">
      <selection activeCell="V11" sqref="V11"/>
    </sheetView>
  </sheetViews>
  <sheetFormatPr defaultRowHeight="15" x14ac:dyDescent="0.25"/>
  <cols>
    <col min="1" max="1" width="7.7109375" customWidth="1"/>
    <col min="2" max="3" width="38.28515625" customWidth="1"/>
    <col min="4" max="4" width="16.5703125" customWidth="1"/>
    <col min="5" max="5" width="19" customWidth="1"/>
    <col min="6" max="6" width="16" customWidth="1"/>
    <col min="7" max="7" width="18.5703125" customWidth="1"/>
    <col min="8" max="8" width="16.140625" customWidth="1"/>
    <col min="9" max="9" width="19.28515625" customWidth="1"/>
    <col min="10" max="10" width="17.5703125" customWidth="1"/>
    <col min="11" max="11" width="17.85546875" customWidth="1"/>
    <col min="12" max="12" width="16.42578125" customWidth="1"/>
    <col min="13" max="13" width="17.85546875" customWidth="1"/>
    <col min="14" max="14" width="16.140625" customWidth="1"/>
    <col min="15" max="15" width="18.5703125" customWidth="1"/>
    <col min="16" max="16" width="17.140625" customWidth="1"/>
    <col min="17" max="17" width="18.5703125" customWidth="1"/>
    <col min="18" max="18" width="16.85546875" customWidth="1"/>
    <col min="19" max="27" width="19.140625" customWidth="1"/>
    <col min="28" max="28" width="16.85546875" customWidth="1"/>
    <col min="29" max="29" width="18.4257812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2.5" customHeight="1" x14ac:dyDescent="0.25">
      <c r="A3" s="60" t="s">
        <v>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60" customHeight="1" x14ac:dyDescent="0.25">
      <c r="A4" s="4">
        <v>1</v>
      </c>
      <c r="B4" s="58" t="s">
        <v>164</v>
      </c>
      <c r="C4" s="5" t="s">
        <v>165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>
        <v>0</v>
      </c>
      <c r="U4" s="2"/>
      <c r="V4" s="2"/>
      <c r="W4" s="2"/>
      <c r="X4" s="44">
        <v>25</v>
      </c>
      <c r="Y4" s="2"/>
      <c r="Z4" s="2"/>
      <c r="AA4" s="2"/>
      <c r="AB4" s="26">
        <f>D4+F4+H4+J4+L4+N4+P4+R4+T4+V4+X4+Z4</f>
        <v>25</v>
      </c>
      <c r="AC4" s="26">
        <f>E4+G4+I4+K4+M4+O4+Q4+S4+U4+W4+Y4+AA4</f>
        <v>0</v>
      </c>
    </row>
    <row r="5" spans="1:29" ht="97.5" customHeight="1" x14ac:dyDescent="0.25">
      <c r="A5" s="4">
        <v>2</v>
      </c>
      <c r="B5" s="59"/>
      <c r="C5" s="5" t="s">
        <v>166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>
        <v>0</v>
      </c>
      <c r="U5" s="2"/>
      <c r="V5" s="2"/>
      <c r="W5" s="2"/>
      <c r="X5" s="44">
        <v>63</v>
      </c>
      <c r="Y5" s="2"/>
      <c r="Z5" s="2"/>
      <c r="AA5" s="2"/>
      <c r="AB5" s="26">
        <f t="shared" ref="AB5:AB17" si="0">D5+F5+H5+J5+L5+N5+P5+R5+T5+V5+X5+Z5</f>
        <v>63</v>
      </c>
      <c r="AC5" s="26">
        <f t="shared" ref="AC5:AC17" si="1">E5+G5+I5+K5+M5+O5+Q5+S5+U5+W5+Y5+AA5</f>
        <v>0</v>
      </c>
    </row>
    <row r="6" spans="1:29" ht="49.5" customHeight="1" x14ac:dyDescent="0.25">
      <c r="A6" s="4">
        <v>3</v>
      </c>
      <c r="B6" s="5" t="s">
        <v>167</v>
      </c>
      <c r="C6" s="7"/>
      <c r="D6" s="2"/>
      <c r="E6" s="2"/>
      <c r="F6" s="2"/>
      <c r="G6" s="2"/>
      <c r="H6" s="2"/>
      <c r="I6" s="2"/>
      <c r="J6" s="2"/>
      <c r="K6" s="2"/>
      <c r="L6" s="2">
        <v>165</v>
      </c>
      <c r="M6" s="2"/>
      <c r="N6" s="2">
        <v>119</v>
      </c>
      <c r="O6" s="2"/>
      <c r="P6" s="2">
        <v>250</v>
      </c>
      <c r="Q6" s="2"/>
      <c r="R6" s="2">
        <v>429</v>
      </c>
      <c r="S6" s="2"/>
      <c r="T6" s="2">
        <v>208</v>
      </c>
      <c r="U6" s="2"/>
      <c r="V6" s="2">
        <v>170</v>
      </c>
      <c r="W6" s="2"/>
      <c r="X6" s="44">
        <v>130</v>
      </c>
      <c r="Y6" s="2"/>
      <c r="Z6" s="2"/>
      <c r="AA6" s="2"/>
      <c r="AB6" s="26">
        <f t="shared" si="0"/>
        <v>1471</v>
      </c>
      <c r="AC6" s="26">
        <f t="shared" si="1"/>
        <v>0</v>
      </c>
    </row>
    <row r="7" spans="1:29" ht="30" x14ac:dyDescent="0.25">
      <c r="A7" s="4">
        <v>4</v>
      </c>
      <c r="B7" s="5" t="s">
        <v>168</v>
      </c>
      <c r="C7" s="7"/>
      <c r="D7" s="2"/>
      <c r="E7" s="2"/>
      <c r="F7" s="2"/>
      <c r="G7" s="2"/>
      <c r="H7" s="2"/>
      <c r="I7" s="2"/>
      <c r="J7" s="2"/>
      <c r="K7" s="2"/>
      <c r="L7" s="2">
        <v>14</v>
      </c>
      <c r="M7" s="2"/>
      <c r="N7" s="2">
        <v>285</v>
      </c>
      <c r="O7" s="2"/>
      <c r="P7" s="2">
        <v>431</v>
      </c>
      <c r="Q7" s="2"/>
      <c r="R7" s="2">
        <v>346</v>
      </c>
      <c r="S7" s="2"/>
      <c r="T7" s="2">
        <v>192</v>
      </c>
      <c r="U7" s="2"/>
      <c r="V7" s="2">
        <v>58</v>
      </c>
      <c r="W7" s="2"/>
      <c r="X7" s="44">
        <v>175</v>
      </c>
      <c r="Y7" s="2"/>
      <c r="Z7" s="2"/>
      <c r="AA7" s="2"/>
      <c r="AB7" s="26">
        <f t="shared" si="0"/>
        <v>1501</v>
      </c>
      <c r="AC7" s="26">
        <f t="shared" si="1"/>
        <v>0</v>
      </c>
    </row>
    <row r="8" spans="1:29" ht="60" x14ac:dyDescent="0.25">
      <c r="A8" s="4">
        <v>5</v>
      </c>
      <c r="B8" s="5" t="s">
        <v>169</v>
      </c>
      <c r="C8" s="7"/>
      <c r="D8" s="2"/>
      <c r="E8" s="2"/>
      <c r="F8" s="2"/>
      <c r="G8" s="2"/>
      <c r="H8" s="2"/>
      <c r="I8" s="2"/>
      <c r="J8" s="2"/>
      <c r="K8" s="2"/>
      <c r="L8" s="2"/>
      <c r="M8" s="2"/>
      <c r="N8" s="2">
        <v>160</v>
      </c>
      <c r="O8" s="2"/>
      <c r="P8" s="2">
        <v>145</v>
      </c>
      <c r="Q8" s="2"/>
      <c r="R8" s="2">
        <v>153</v>
      </c>
      <c r="S8" s="2"/>
      <c r="T8" s="2">
        <v>94</v>
      </c>
      <c r="U8" s="2"/>
      <c r="V8" s="2">
        <v>76</v>
      </c>
      <c r="W8" s="2"/>
      <c r="X8" s="44">
        <v>32</v>
      </c>
      <c r="Y8" s="2"/>
      <c r="Z8" s="2"/>
      <c r="AA8" s="2"/>
      <c r="AB8" s="26">
        <f t="shared" si="0"/>
        <v>660</v>
      </c>
      <c r="AC8" s="26">
        <f t="shared" si="1"/>
        <v>0</v>
      </c>
    </row>
    <row r="9" spans="1:29" ht="86.25" customHeight="1" x14ac:dyDescent="0.25">
      <c r="A9" s="4">
        <v>6</v>
      </c>
      <c r="B9" s="5" t="s">
        <v>170</v>
      </c>
      <c r="C9" s="7"/>
      <c r="D9" s="2">
        <v>639</v>
      </c>
      <c r="E9" s="2"/>
      <c r="F9" s="2">
        <v>788</v>
      </c>
      <c r="G9" s="2"/>
      <c r="H9" s="2">
        <v>565</v>
      </c>
      <c r="I9" s="2"/>
      <c r="J9" s="2">
        <v>493</v>
      </c>
      <c r="K9" s="2"/>
      <c r="L9" s="2">
        <v>646</v>
      </c>
      <c r="M9" s="2"/>
      <c r="N9" s="2">
        <v>595</v>
      </c>
      <c r="O9" s="2"/>
      <c r="P9" s="2">
        <v>485</v>
      </c>
      <c r="Q9" s="2"/>
      <c r="R9" s="2">
        <v>185</v>
      </c>
      <c r="S9" s="2"/>
      <c r="T9" s="2">
        <v>148</v>
      </c>
      <c r="U9" s="2"/>
      <c r="V9" s="2">
        <v>32</v>
      </c>
      <c r="W9" s="2"/>
      <c r="X9" s="44">
        <v>77</v>
      </c>
      <c r="Y9" s="2"/>
      <c r="Z9" s="2"/>
      <c r="AA9" s="2"/>
      <c r="AB9" s="26">
        <f t="shared" si="0"/>
        <v>4653</v>
      </c>
      <c r="AC9" s="26">
        <f t="shared" si="1"/>
        <v>0</v>
      </c>
    </row>
    <row r="10" spans="1:29" ht="176.25" customHeight="1" x14ac:dyDescent="0.25">
      <c r="A10" s="4">
        <v>7</v>
      </c>
      <c r="B10" s="5" t="s">
        <v>171</v>
      </c>
      <c r="C10" s="7"/>
      <c r="D10" s="2"/>
      <c r="E10" s="2"/>
      <c r="F10" s="2"/>
      <c r="G10" s="2"/>
      <c r="H10" s="2"/>
      <c r="I10" s="2"/>
      <c r="J10" s="2"/>
      <c r="K10" s="2"/>
      <c r="L10" s="2">
        <v>40</v>
      </c>
      <c r="M10" s="2"/>
      <c r="N10" s="2">
        <v>36</v>
      </c>
      <c r="O10" s="2"/>
      <c r="P10" s="2">
        <v>86</v>
      </c>
      <c r="Q10" s="2"/>
      <c r="R10" s="2">
        <v>139</v>
      </c>
      <c r="S10" s="2"/>
      <c r="T10" s="2">
        <v>20</v>
      </c>
      <c r="U10" s="2"/>
      <c r="V10" s="2">
        <v>136</v>
      </c>
      <c r="W10" s="2"/>
      <c r="X10" s="44">
        <v>20</v>
      </c>
      <c r="Y10" s="2"/>
      <c r="Z10" s="2"/>
      <c r="AA10" s="2"/>
      <c r="AB10" s="26">
        <f t="shared" si="0"/>
        <v>477</v>
      </c>
      <c r="AC10" s="26">
        <f t="shared" si="1"/>
        <v>0</v>
      </c>
    </row>
    <row r="11" spans="1:29" ht="132.75" customHeight="1" x14ac:dyDescent="0.25">
      <c r="A11" s="4">
        <v>8</v>
      </c>
      <c r="B11" s="5" t="s">
        <v>172</v>
      </c>
      <c r="C11" s="7"/>
      <c r="D11" s="2">
        <v>0</v>
      </c>
      <c r="E11" s="2"/>
      <c r="F11" s="2">
        <v>0</v>
      </c>
      <c r="G11" s="2"/>
      <c r="H11" s="2">
        <v>0</v>
      </c>
      <c r="I11" s="2"/>
      <c r="J11" s="2">
        <v>87</v>
      </c>
      <c r="K11" s="2"/>
      <c r="L11" s="2">
        <v>92</v>
      </c>
      <c r="M11" s="2"/>
      <c r="N11" s="2">
        <v>45</v>
      </c>
      <c r="O11" s="2"/>
      <c r="P11" s="2">
        <v>102</v>
      </c>
      <c r="Q11" s="2"/>
      <c r="R11" s="2">
        <v>109</v>
      </c>
      <c r="S11" s="2"/>
      <c r="T11" s="2">
        <v>40</v>
      </c>
      <c r="U11" s="2"/>
      <c r="V11" s="2"/>
      <c r="W11" s="2"/>
      <c r="X11" s="44">
        <v>128</v>
      </c>
      <c r="Y11" s="2"/>
      <c r="Z11" s="2"/>
      <c r="AA11" s="2"/>
      <c r="AB11" s="26">
        <f t="shared" si="0"/>
        <v>603</v>
      </c>
      <c r="AC11" s="26">
        <f t="shared" si="1"/>
        <v>0</v>
      </c>
    </row>
    <row r="12" spans="1:29" ht="102.75" customHeight="1" x14ac:dyDescent="0.25">
      <c r="A12" s="4">
        <v>9</v>
      </c>
      <c r="B12" s="5" t="s">
        <v>173</v>
      </c>
      <c r="C12" s="7"/>
      <c r="D12" s="2"/>
      <c r="E12" s="2"/>
      <c r="F12" s="2"/>
      <c r="G12" s="2"/>
      <c r="H12" s="2">
        <v>254</v>
      </c>
      <c r="I12" s="2"/>
      <c r="J12" s="2">
        <v>240</v>
      </c>
      <c r="K12" s="2"/>
      <c r="L12" s="2">
        <v>271</v>
      </c>
      <c r="M12" s="2"/>
      <c r="N12" s="2">
        <v>440</v>
      </c>
      <c r="O12" s="2"/>
      <c r="P12" s="2">
        <v>314</v>
      </c>
      <c r="Q12" s="2"/>
      <c r="R12" s="2">
        <v>445</v>
      </c>
      <c r="S12" s="2"/>
      <c r="T12" s="2">
        <v>10</v>
      </c>
      <c r="U12" s="2"/>
      <c r="V12" s="2">
        <v>68</v>
      </c>
      <c r="W12" s="2"/>
      <c r="X12" s="44"/>
      <c r="Y12" s="2"/>
      <c r="Z12" s="2"/>
      <c r="AA12" s="2"/>
      <c r="AB12" s="26">
        <f t="shared" si="0"/>
        <v>2042</v>
      </c>
      <c r="AC12" s="26">
        <f t="shared" si="1"/>
        <v>0</v>
      </c>
    </row>
    <row r="13" spans="1:29" ht="112.5" customHeight="1" x14ac:dyDescent="0.25">
      <c r="A13" s="4">
        <v>10</v>
      </c>
      <c r="B13" s="5" t="s">
        <v>174</v>
      </c>
      <c r="C13" s="7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10</v>
      </c>
      <c r="O13" s="2"/>
      <c r="P13" s="2"/>
      <c r="Q13" s="2"/>
      <c r="R13" s="2">
        <v>7</v>
      </c>
      <c r="S13" s="2"/>
      <c r="T13" s="2">
        <v>0</v>
      </c>
      <c r="U13" s="2"/>
      <c r="V13" s="2"/>
      <c r="W13" s="2"/>
      <c r="X13" s="44">
        <v>2</v>
      </c>
      <c r="Y13" s="2"/>
      <c r="Z13" s="2"/>
      <c r="AA13" s="2"/>
      <c r="AB13" s="26">
        <f t="shared" si="0"/>
        <v>19</v>
      </c>
      <c r="AC13" s="26">
        <f t="shared" si="1"/>
        <v>0</v>
      </c>
    </row>
    <row r="14" spans="1:29" ht="111.75" customHeight="1" x14ac:dyDescent="0.25">
      <c r="A14" s="4">
        <v>11</v>
      </c>
      <c r="B14" s="5" t="s">
        <v>175</v>
      </c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403</v>
      </c>
      <c r="O14" s="2"/>
      <c r="P14" s="2">
        <v>23</v>
      </c>
      <c r="Q14" s="2"/>
      <c r="R14" s="2"/>
      <c r="S14" s="2"/>
      <c r="T14" s="2">
        <v>2</v>
      </c>
      <c r="U14" s="2"/>
      <c r="V14" s="2">
        <v>117</v>
      </c>
      <c r="W14" s="2"/>
      <c r="X14" s="44">
        <v>0</v>
      </c>
      <c r="Y14" s="2"/>
      <c r="Z14" s="2"/>
      <c r="AA14" s="2"/>
      <c r="AB14" s="26">
        <f t="shared" si="0"/>
        <v>545</v>
      </c>
      <c r="AC14" s="26">
        <f t="shared" si="1"/>
        <v>0</v>
      </c>
    </row>
    <row r="15" spans="1:29" ht="88.5" customHeight="1" x14ac:dyDescent="0.25">
      <c r="A15" s="4">
        <v>12</v>
      </c>
      <c r="B15" s="5" t="s">
        <v>176</v>
      </c>
      <c r="C15" s="7"/>
      <c r="D15" s="2"/>
      <c r="E15" s="2"/>
      <c r="F15" s="2"/>
      <c r="G15" s="2"/>
      <c r="H15" s="2"/>
      <c r="I15" s="2"/>
      <c r="J15" s="2">
        <v>4</v>
      </c>
      <c r="K15" s="2"/>
      <c r="L15" s="2">
        <v>2</v>
      </c>
      <c r="M15" s="2"/>
      <c r="N15" s="2">
        <v>1</v>
      </c>
      <c r="O15" s="2"/>
      <c r="P15" s="2"/>
      <c r="Q15" s="2"/>
      <c r="R15" s="2">
        <v>1</v>
      </c>
      <c r="S15" s="2"/>
      <c r="T15" s="2">
        <v>1</v>
      </c>
      <c r="U15" s="2"/>
      <c r="V15" s="2">
        <v>1</v>
      </c>
      <c r="W15" s="2"/>
      <c r="X15" s="44">
        <v>0</v>
      </c>
      <c r="Y15" s="2"/>
      <c r="Z15" s="2"/>
      <c r="AA15" s="2"/>
      <c r="AB15" s="26">
        <f t="shared" si="0"/>
        <v>10</v>
      </c>
      <c r="AC15" s="26">
        <f t="shared" si="1"/>
        <v>0</v>
      </c>
    </row>
    <row r="16" spans="1:29" ht="118.5" customHeight="1" x14ac:dyDescent="0.25">
      <c r="A16" s="4">
        <v>13</v>
      </c>
      <c r="B16" s="5" t="s">
        <v>177</v>
      </c>
      <c r="C16" s="7"/>
      <c r="D16" s="2"/>
      <c r="E16" s="2"/>
      <c r="F16" s="2">
        <v>1</v>
      </c>
      <c r="G16" s="2"/>
      <c r="H16" s="2">
        <v>1</v>
      </c>
      <c r="I16" s="2"/>
      <c r="J16" s="2">
        <v>2</v>
      </c>
      <c r="K16" s="2"/>
      <c r="L16" s="2">
        <v>1</v>
      </c>
      <c r="M16" s="2"/>
      <c r="N16" s="2"/>
      <c r="O16" s="2"/>
      <c r="P16" s="2"/>
      <c r="Q16" s="2"/>
      <c r="R16" s="2">
        <v>1</v>
      </c>
      <c r="S16" s="2"/>
      <c r="T16" s="2"/>
      <c r="U16" s="2"/>
      <c r="V16" s="2"/>
      <c r="W16" s="2"/>
      <c r="X16" s="44">
        <v>0</v>
      </c>
      <c r="Y16" s="2"/>
      <c r="Z16" s="2"/>
      <c r="AA16" s="2"/>
      <c r="AB16" s="26">
        <f t="shared" si="0"/>
        <v>6</v>
      </c>
      <c r="AC16" s="26">
        <f t="shared" si="1"/>
        <v>0</v>
      </c>
    </row>
    <row r="17" spans="1:29" ht="75.75" customHeight="1" x14ac:dyDescent="0.25">
      <c r="A17" s="4">
        <v>14</v>
      </c>
      <c r="B17" s="5" t="s">
        <v>178</v>
      </c>
      <c r="C17" s="7"/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/>
      <c r="U17" s="2"/>
      <c r="V17" s="2"/>
      <c r="W17" s="2"/>
      <c r="X17" s="44">
        <v>0</v>
      </c>
      <c r="Y17" s="2"/>
      <c r="Z17" s="2"/>
      <c r="AA17" s="2"/>
      <c r="AB17" s="26">
        <f t="shared" si="0"/>
        <v>0</v>
      </c>
      <c r="AC17" s="26">
        <f t="shared" si="1"/>
        <v>0</v>
      </c>
    </row>
    <row r="18" spans="1:29" ht="38.25" customHeight="1" x14ac:dyDescent="0.25">
      <c r="A18" s="28"/>
      <c r="B18" s="56" t="s">
        <v>2</v>
      </c>
      <c r="C18" s="79"/>
      <c r="D18" s="27">
        <f>SUM(D4:D17)</f>
        <v>639</v>
      </c>
      <c r="E18" s="27">
        <f t="shared" ref="E18:AC18" si="2">SUM(E4:E17)</f>
        <v>0</v>
      </c>
      <c r="F18" s="27">
        <f t="shared" si="2"/>
        <v>789</v>
      </c>
      <c r="G18" s="27">
        <f t="shared" si="2"/>
        <v>0</v>
      </c>
      <c r="H18" s="27">
        <f t="shared" si="2"/>
        <v>820</v>
      </c>
      <c r="I18" s="27">
        <f t="shared" si="2"/>
        <v>0</v>
      </c>
      <c r="J18" s="27">
        <f t="shared" si="2"/>
        <v>826</v>
      </c>
      <c r="K18" s="27">
        <f t="shared" si="2"/>
        <v>0</v>
      </c>
      <c r="L18" s="27">
        <f t="shared" si="2"/>
        <v>1231</v>
      </c>
      <c r="M18" s="27">
        <f t="shared" si="2"/>
        <v>0</v>
      </c>
      <c r="N18" s="27">
        <f t="shared" si="2"/>
        <v>2094</v>
      </c>
      <c r="O18" s="27">
        <f t="shared" si="2"/>
        <v>0</v>
      </c>
      <c r="P18" s="27">
        <f t="shared" si="2"/>
        <v>1836</v>
      </c>
      <c r="Q18" s="27">
        <f t="shared" si="2"/>
        <v>0</v>
      </c>
      <c r="R18" s="27">
        <f t="shared" si="2"/>
        <v>1815</v>
      </c>
      <c r="S18" s="27">
        <f t="shared" si="2"/>
        <v>0</v>
      </c>
      <c r="T18" s="27">
        <f t="shared" si="2"/>
        <v>715</v>
      </c>
      <c r="U18" s="27">
        <f t="shared" si="2"/>
        <v>0</v>
      </c>
      <c r="V18" s="27">
        <f t="shared" si="2"/>
        <v>658</v>
      </c>
      <c r="W18" s="27">
        <f t="shared" si="2"/>
        <v>0</v>
      </c>
      <c r="X18" s="27">
        <f t="shared" si="2"/>
        <v>652</v>
      </c>
      <c r="Y18" s="27">
        <f t="shared" si="2"/>
        <v>0</v>
      </c>
      <c r="Z18" s="27">
        <f t="shared" si="2"/>
        <v>0</v>
      </c>
      <c r="AA18" s="27">
        <f t="shared" si="2"/>
        <v>0</v>
      </c>
      <c r="AB18" s="27">
        <f t="shared" si="2"/>
        <v>12075</v>
      </c>
      <c r="AC18" s="27">
        <f t="shared" si="2"/>
        <v>0</v>
      </c>
    </row>
  </sheetData>
  <mergeCells count="21">
    <mergeCell ref="B18:C18"/>
    <mergeCell ref="B4:B5"/>
    <mergeCell ref="H1:I1"/>
    <mergeCell ref="J1:K1"/>
    <mergeCell ref="L1:M1"/>
    <mergeCell ref="F1:G1"/>
    <mergeCell ref="B1:B2"/>
    <mergeCell ref="C1:C2"/>
    <mergeCell ref="D1:E1"/>
    <mergeCell ref="N1:O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1"/>
  <sheetViews>
    <sheetView view="pageBreakPreview" zoomScale="60" zoomScaleNormal="60" workbookViewId="0">
      <selection activeCell="AC6" sqref="AC6"/>
    </sheetView>
  </sheetViews>
  <sheetFormatPr defaultRowHeight="15" x14ac:dyDescent="0.25"/>
  <cols>
    <col min="1" max="1" width="7.7109375" customWidth="1"/>
    <col min="2" max="3" width="38.28515625" customWidth="1"/>
    <col min="4" max="4" width="17" customWidth="1"/>
    <col min="5" max="5" width="18" customWidth="1"/>
    <col min="6" max="6" width="17" customWidth="1"/>
    <col min="7" max="7" width="19.140625" customWidth="1"/>
    <col min="8" max="8" width="16" customWidth="1"/>
    <col min="9" max="9" width="18.140625" customWidth="1"/>
    <col min="10" max="10" width="17" customWidth="1"/>
    <col min="11" max="11" width="18.140625" customWidth="1"/>
    <col min="12" max="12" width="16.42578125" customWidth="1"/>
    <col min="13" max="13" width="18.5703125" customWidth="1"/>
    <col min="14" max="14" width="16.85546875" customWidth="1"/>
    <col min="15" max="15" width="18.7109375" customWidth="1"/>
    <col min="16" max="16" width="17.7109375" customWidth="1"/>
    <col min="17" max="17" width="18.5703125" customWidth="1"/>
    <col min="18" max="18" width="16.28515625" customWidth="1"/>
    <col min="19" max="27" width="18.5703125" customWidth="1"/>
    <col min="28" max="28" width="16.140625" customWidth="1"/>
    <col min="29" max="29" width="18.85546875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4" customHeight="1" x14ac:dyDescent="0.25">
      <c r="A3" s="60" t="s">
        <v>10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45" x14ac:dyDescent="0.25">
      <c r="A4" s="4">
        <v>1</v>
      </c>
      <c r="B4" s="5" t="s">
        <v>179</v>
      </c>
      <c r="C4" s="7"/>
      <c r="D4" s="11">
        <v>7</v>
      </c>
      <c r="E4" s="11"/>
      <c r="F4" s="11">
        <v>5</v>
      </c>
      <c r="G4" s="11"/>
      <c r="H4" s="11">
        <v>3</v>
      </c>
      <c r="I4" s="11"/>
      <c r="J4" s="11">
        <v>8</v>
      </c>
      <c r="K4" s="11"/>
      <c r="L4" s="11">
        <v>13</v>
      </c>
      <c r="M4" s="11"/>
      <c r="N4" s="11">
        <v>16</v>
      </c>
      <c r="O4" s="11"/>
      <c r="P4" s="11">
        <v>8</v>
      </c>
      <c r="Q4" s="11"/>
      <c r="R4" s="11">
        <v>10</v>
      </c>
      <c r="S4" s="11"/>
      <c r="T4" s="11">
        <v>4</v>
      </c>
      <c r="U4" s="11"/>
      <c r="V4" s="11">
        <v>10</v>
      </c>
      <c r="W4" s="11"/>
      <c r="X4" s="11">
        <v>8</v>
      </c>
      <c r="Y4" s="11"/>
      <c r="Z4" s="11"/>
      <c r="AA4" s="11"/>
      <c r="AB4" s="26">
        <f>D4+F4+H4+J4+L4+N4+P4+R4+T4+V4+X4+Z4</f>
        <v>92</v>
      </c>
      <c r="AC4" s="26">
        <f>E4+G4+I4+K4+M4+O4+Q4+S4+U4+W4+Y4+AA4</f>
        <v>0</v>
      </c>
    </row>
    <row r="5" spans="1:29" ht="97.5" customHeight="1" x14ac:dyDescent="0.25">
      <c r="A5" s="4">
        <v>2</v>
      </c>
      <c r="B5" s="5" t="s">
        <v>180</v>
      </c>
      <c r="C5" s="7"/>
      <c r="D5" s="11">
        <v>22</v>
      </c>
      <c r="E5" s="11"/>
      <c r="F5" s="11">
        <v>27</v>
      </c>
      <c r="G5" s="11"/>
      <c r="H5" s="11">
        <v>17</v>
      </c>
      <c r="I5" s="11"/>
      <c r="J5" s="11">
        <v>23</v>
      </c>
      <c r="K5" s="11"/>
      <c r="L5" s="11">
        <v>50</v>
      </c>
      <c r="M5" s="11"/>
      <c r="N5" s="11">
        <v>25</v>
      </c>
      <c r="O5" s="11"/>
      <c r="P5" s="11">
        <v>31</v>
      </c>
      <c r="Q5" s="11"/>
      <c r="R5" s="11">
        <v>36</v>
      </c>
      <c r="S5" s="11"/>
      <c r="T5" s="11">
        <v>25</v>
      </c>
      <c r="U5" s="11"/>
      <c r="V5" s="11">
        <v>35</v>
      </c>
      <c r="W5" s="11"/>
      <c r="X5" s="11">
        <v>43</v>
      </c>
      <c r="Y5" s="11"/>
      <c r="Z5" s="11"/>
      <c r="AA5" s="11"/>
      <c r="AB5" s="26">
        <f t="shared" ref="AB5:AB10" si="0">D5+F5+H5+J5+L5+N5+P5+R5+T5+V5+X5+Z5</f>
        <v>334</v>
      </c>
      <c r="AC5" s="26">
        <f t="shared" ref="AC5:AC10" si="1">E5+G5+I5+K5+M5+O5+Q5+S5+U5+W5+Y5+AA5</f>
        <v>0</v>
      </c>
    </row>
    <row r="6" spans="1:29" ht="44.25" customHeight="1" x14ac:dyDescent="0.25">
      <c r="A6" s="4">
        <v>3</v>
      </c>
      <c r="B6" s="9" t="s">
        <v>181</v>
      </c>
      <c r="C6" s="10"/>
      <c r="D6" s="11">
        <v>268</v>
      </c>
      <c r="E6" s="11"/>
      <c r="F6" s="11">
        <v>272</v>
      </c>
      <c r="G6" s="11"/>
      <c r="H6" s="11">
        <v>178</v>
      </c>
      <c r="I6" s="11"/>
      <c r="J6" s="11">
        <v>178</v>
      </c>
      <c r="K6" s="11"/>
      <c r="L6" s="11">
        <v>250</v>
      </c>
      <c r="M6" s="11"/>
      <c r="N6" s="11">
        <v>320</v>
      </c>
      <c r="O6" s="11"/>
      <c r="P6" s="11">
        <v>195</v>
      </c>
      <c r="Q6" s="11"/>
      <c r="R6" s="11">
        <v>142</v>
      </c>
      <c r="S6" s="11"/>
      <c r="T6" s="11">
        <v>66</v>
      </c>
      <c r="U6" s="11"/>
      <c r="V6" s="11"/>
      <c r="W6" s="11"/>
      <c r="X6" s="11">
        <v>59</v>
      </c>
      <c r="Y6" s="11"/>
      <c r="Z6" s="11"/>
      <c r="AA6" s="11"/>
      <c r="AB6" s="26">
        <f t="shared" si="0"/>
        <v>1928</v>
      </c>
      <c r="AC6" s="26">
        <f t="shared" si="1"/>
        <v>0</v>
      </c>
    </row>
    <row r="7" spans="1:29" ht="20.25" customHeight="1" x14ac:dyDescent="0.25">
      <c r="A7" s="4">
        <v>4</v>
      </c>
      <c r="B7" s="58" t="s">
        <v>182</v>
      </c>
      <c r="C7" s="5" t="s">
        <v>183</v>
      </c>
      <c r="D7" s="11">
        <v>3</v>
      </c>
      <c r="E7" s="11"/>
      <c r="F7" s="11">
        <v>0</v>
      </c>
      <c r="G7" s="11"/>
      <c r="H7" s="11">
        <v>18</v>
      </c>
      <c r="I7" s="11"/>
      <c r="J7" s="11">
        <v>20</v>
      </c>
      <c r="K7" s="11"/>
      <c r="L7" s="11">
        <v>50</v>
      </c>
      <c r="M7" s="11"/>
      <c r="N7" s="11">
        <v>65</v>
      </c>
      <c r="O7" s="11"/>
      <c r="P7" s="11">
        <v>115</v>
      </c>
      <c r="Q7" s="11"/>
      <c r="R7" s="11">
        <v>265</v>
      </c>
      <c r="S7" s="11"/>
      <c r="T7" s="11">
        <v>170</v>
      </c>
      <c r="U7" s="11"/>
      <c r="V7" s="11">
        <v>47</v>
      </c>
      <c r="W7" s="11"/>
      <c r="X7" s="11">
        <v>94</v>
      </c>
      <c r="Y7" s="11"/>
      <c r="Z7" s="11"/>
      <c r="AA7" s="11"/>
      <c r="AB7" s="26">
        <f t="shared" si="0"/>
        <v>847</v>
      </c>
      <c r="AC7" s="26">
        <f t="shared" si="1"/>
        <v>0</v>
      </c>
    </row>
    <row r="8" spans="1:29" ht="88.5" customHeight="1" x14ac:dyDescent="0.25">
      <c r="A8" s="4">
        <v>5</v>
      </c>
      <c r="B8" s="80"/>
      <c r="C8" s="5" t="s">
        <v>184</v>
      </c>
      <c r="D8" s="11">
        <v>3</v>
      </c>
      <c r="E8" s="11"/>
      <c r="F8" s="11">
        <v>0</v>
      </c>
      <c r="G8" s="11"/>
      <c r="H8" s="11">
        <v>8</v>
      </c>
      <c r="I8" s="11"/>
      <c r="J8" s="11">
        <v>10</v>
      </c>
      <c r="K8" s="11"/>
      <c r="L8" s="11">
        <v>1</v>
      </c>
      <c r="M8" s="11"/>
      <c r="N8" s="11">
        <v>22</v>
      </c>
      <c r="O8" s="11"/>
      <c r="P8" s="11">
        <v>50</v>
      </c>
      <c r="Q8" s="11">
        <v>0</v>
      </c>
      <c r="R8" s="11">
        <v>8</v>
      </c>
      <c r="S8" s="11">
        <v>0</v>
      </c>
      <c r="T8" s="11">
        <v>6</v>
      </c>
      <c r="U8" s="11"/>
      <c r="V8" s="11">
        <v>12</v>
      </c>
      <c r="W8" s="11"/>
      <c r="X8" s="11"/>
      <c r="Y8" s="11"/>
      <c r="Z8" s="11"/>
      <c r="AA8" s="11"/>
      <c r="AB8" s="26">
        <f t="shared" si="0"/>
        <v>120</v>
      </c>
      <c r="AC8" s="26">
        <f t="shared" si="1"/>
        <v>0</v>
      </c>
    </row>
    <row r="9" spans="1:29" ht="106.5" customHeight="1" x14ac:dyDescent="0.25">
      <c r="A9" s="4">
        <v>6</v>
      </c>
      <c r="B9" s="80"/>
      <c r="C9" s="5" t="s">
        <v>185</v>
      </c>
      <c r="D9" s="11">
        <v>0</v>
      </c>
      <c r="E9" s="11"/>
      <c r="F9" s="11">
        <v>0</v>
      </c>
      <c r="G9" s="11"/>
      <c r="H9" s="11">
        <v>0</v>
      </c>
      <c r="I9" s="11"/>
      <c r="J9" s="11">
        <v>0</v>
      </c>
      <c r="K9" s="11"/>
      <c r="L9" s="11">
        <v>0</v>
      </c>
      <c r="M9" s="11"/>
      <c r="N9" s="11">
        <v>0</v>
      </c>
      <c r="O9" s="11"/>
      <c r="P9" s="11">
        <v>0</v>
      </c>
      <c r="Q9" s="11"/>
      <c r="R9" s="11">
        <v>1</v>
      </c>
      <c r="S9" s="11">
        <v>0</v>
      </c>
      <c r="T9" s="11">
        <v>0</v>
      </c>
      <c r="U9" s="11"/>
      <c r="V9" s="11">
        <v>0</v>
      </c>
      <c r="W9" s="11"/>
      <c r="X9" s="11"/>
      <c r="Y9" s="11"/>
      <c r="Z9" s="11"/>
      <c r="AA9" s="11"/>
      <c r="AB9" s="26">
        <f t="shared" si="0"/>
        <v>1</v>
      </c>
      <c r="AC9" s="26">
        <f t="shared" si="1"/>
        <v>0</v>
      </c>
    </row>
    <row r="10" spans="1:29" ht="176.25" customHeight="1" x14ac:dyDescent="0.25">
      <c r="A10" s="4">
        <v>7</v>
      </c>
      <c r="B10" s="59"/>
      <c r="C10" s="5" t="s">
        <v>186</v>
      </c>
      <c r="D10" s="11">
        <v>0</v>
      </c>
      <c r="E10" s="11"/>
      <c r="F10" s="11">
        <v>0</v>
      </c>
      <c r="G10" s="11"/>
      <c r="H10" s="11">
        <v>0</v>
      </c>
      <c r="I10" s="11"/>
      <c r="J10" s="11">
        <v>0</v>
      </c>
      <c r="K10" s="11"/>
      <c r="L10" s="11">
        <v>0</v>
      </c>
      <c r="M10" s="11"/>
      <c r="N10" s="11">
        <v>0</v>
      </c>
      <c r="O10" s="11"/>
      <c r="P10" s="11">
        <v>0</v>
      </c>
      <c r="Q10" s="11"/>
      <c r="R10" s="11">
        <v>0</v>
      </c>
      <c r="S10" s="11">
        <v>0</v>
      </c>
      <c r="T10" s="11">
        <v>0</v>
      </c>
      <c r="U10" s="11"/>
      <c r="V10" s="11">
        <v>0</v>
      </c>
      <c r="W10" s="11"/>
      <c r="X10" s="11"/>
      <c r="Y10" s="11"/>
      <c r="Z10" s="11"/>
      <c r="AA10" s="11"/>
      <c r="AB10" s="26">
        <f t="shared" si="0"/>
        <v>0</v>
      </c>
      <c r="AC10" s="26">
        <f t="shared" si="1"/>
        <v>0</v>
      </c>
    </row>
    <row r="11" spans="1:29" ht="38.25" customHeight="1" x14ac:dyDescent="0.25">
      <c r="A11" s="28"/>
      <c r="B11" s="56" t="s">
        <v>2</v>
      </c>
      <c r="C11" s="79"/>
      <c r="D11" s="27">
        <f t="shared" ref="D11:AC11" si="2">D4+D5+D6+D7+D8+D9+D10</f>
        <v>303</v>
      </c>
      <c r="E11" s="27">
        <f t="shared" si="2"/>
        <v>0</v>
      </c>
      <c r="F11" s="27">
        <f t="shared" si="2"/>
        <v>304</v>
      </c>
      <c r="G11" s="27">
        <f t="shared" si="2"/>
        <v>0</v>
      </c>
      <c r="H11" s="27">
        <f t="shared" si="2"/>
        <v>224</v>
      </c>
      <c r="I11" s="27">
        <f t="shared" si="2"/>
        <v>0</v>
      </c>
      <c r="J11" s="27">
        <f t="shared" si="2"/>
        <v>239</v>
      </c>
      <c r="K11" s="27">
        <f t="shared" si="2"/>
        <v>0</v>
      </c>
      <c r="L11" s="27">
        <f t="shared" si="2"/>
        <v>364</v>
      </c>
      <c r="M11" s="27">
        <f t="shared" si="2"/>
        <v>0</v>
      </c>
      <c r="N11" s="27">
        <f t="shared" si="2"/>
        <v>448</v>
      </c>
      <c r="O11" s="27">
        <f t="shared" si="2"/>
        <v>0</v>
      </c>
      <c r="P11" s="27">
        <f t="shared" si="2"/>
        <v>399</v>
      </c>
      <c r="Q11" s="27">
        <f t="shared" si="2"/>
        <v>0</v>
      </c>
      <c r="R11" s="27">
        <f t="shared" si="2"/>
        <v>462</v>
      </c>
      <c r="S11" s="27">
        <f t="shared" si="2"/>
        <v>0</v>
      </c>
      <c r="T11" s="27">
        <f t="shared" si="2"/>
        <v>271</v>
      </c>
      <c r="U11" s="27">
        <f t="shared" si="2"/>
        <v>0</v>
      </c>
      <c r="V11" s="27">
        <f t="shared" si="2"/>
        <v>104</v>
      </c>
      <c r="W11" s="27">
        <f t="shared" si="2"/>
        <v>0</v>
      </c>
      <c r="X11" s="27">
        <f t="shared" si="2"/>
        <v>204</v>
      </c>
      <c r="Y11" s="27">
        <f t="shared" si="2"/>
        <v>0</v>
      </c>
      <c r="Z11" s="27">
        <f t="shared" si="2"/>
        <v>0</v>
      </c>
      <c r="AA11" s="27">
        <f t="shared" si="2"/>
        <v>0</v>
      </c>
      <c r="AB11" s="27">
        <f t="shared" si="2"/>
        <v>3322</v>
      </c>
      <c r="AC11" s="27">
        <f t="shared" si="2"/>
        <v>0</v>
      </c>
    </row>
  </sheetData>
  <mergeCells count="21">
    <mergeCell ref="B11:C11"/>
    <mergeCell ref="B7:B10"/>
    <mergeCell ref="H1:I1"/>
    <mergeCell ref="J1:K1"/>
    <mergeCell ref="L1:M1"/>
    <mergeCell ref="F1:G1"/>
    <mergeCell ref="B1:B2"/>
    <mergeCell ref="C1:C2"/>
    <mergeCell ref="D1:E1"/>
    <mergeCell ref="N1:O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9"/>
  <sheetViews>
    <sheetView view="pageBreakPreview" topLeftCell="O1" zoomScale="60" zoomScaleNormal="60" workbookViewId="0">
      <selection activeCell="Y9" sqref="Y9:AA9"/>
    </sheetView>
  </sheetViews>
  <sheetFormatPr defaultRowHeight="15" x14ac:dyDescent="0.25"/>
  <cols>
    <col min="1" max="1" width="7.7109375" customWidth="1"/>
    <col min="2" max="3" width="38.28515625" customWidth="1"/>
    <col min="4" max="4" width="18.7109375" customWidth="1"/>
    <col min="5" max="5" width="20.42578125" customWidth="1"/>
    <col min="6" max="6" width="16.7109375" customWidth="1"/>
    <col min="7" max="7" width="18.5703125" customWidth="1"/>
    <col min="8" max="8" width="16.85546875" customWidth="1"/>
    <col min="9" max="9" width="18.28515625" customWidth="1"/>
    <col min="10" max="10" width="17.28515625" customWidth="1"/>
    <col min="11" max="11" width="18.28515625" customWidth="1"/>
    <col min="12" max="12" width="15.85546875" customWidth="1"/>
    <col min="13" max="13" width="19" customWidth="1"/>
    <col min="14" max="14" width="17.42578125" customWidth="1"/>
    <col min="15" max="15" width="18" customWidth="1"/>
    <col min="16" max="16" width="16.7109375" customWidth="1"/>
    <col min="17" max="17" width="19.28515625" customWidth="1"/>
    <col min="18" max="18" width="18.140625" customWidth="1"/>
    <col min="19" max="27" width="18.7109375" customWidth="1"/>
    <col min="28" max="28" width="17.28515625" customWidth="1"/>
    <col min="29" max="29" width="18" customWidth="1"/>
  </cols>
  <sheetData>
    <row r="1" spans="1:29" ht="21" customHeight="1" x14ac:dyDescent="0.25">
      <c r="A1" s="50" t="s">
        <v>0</v>
      </c>
      <c r="B1" s="50" t="s">
        <v>110</v>
      </c>
      <c r="C1" s="50" t="s">
        <v>111</v>
      </c>
      <c r="D1" s="52" t="s">
        <v>18</v>
      </c>
      <c r="E1" s="53"/>
      <c r="F1" s="52" t="s">
        <v>19</v>
      </c>
      <c r="G1" s="53"/>
      <c r="H1" s="52" t="s">
        <v>20</v>
      </c>
      <c r="I1" s="53"/>
      <c r="J1" s="52" t="s">
        <v>21</v>
      </c>
      <c r="K1" s="53"/>
      <c r="L1" s="52" t="s">
        <v>22</v>
      </c>
      <c r="M1" s="53"/>
      <c r="N1" s="52" t="s">
        <v>23</v>
      </c>
      <c r="O1" s="53"/>
      <c r="P1" s="52" t="s">
        <v>24</v>
      </c>
      <c r="Q1" s="53"/>
      <c r="R1" s="52" t="s">
        <v>25</v>
      </c>
      <c r="S1" s="53"/>
      <c r="T1" s="52" t="s">
        <v>224</v>
      </c>
      <c r="U1" s="53"/>
      <c r="V1" s="52" t="s">
        <v>229</v>
      </c>
      <c r="W1" s="53"/>
      <c r="X1" s="52" t="s">
        <v>230</v>
      </c>
      <c r="Y1" s="53"/>
      <c r="Z1" s="52" t="s">
        <v>231</v>
      </c>
      <c r="AA1" s="53"/>
      <c r="AB1" s="48" t="s">
        <v>222</v>
      </c>
      <c r="AC1" s="49"/>
    </row>
    <row r="2" spans="1:29" ht="60.75" x14ac:dyDescent="0.25">
      <c r="A2" s="51"/>
      <c r="B2" s="51"/>
      <c r="C2" s="51"/>
      <c r="D2" s="21" t="s">
        <v>26</v>
      </c>
      <c r="E2" s="21" t="s">
        <v>223</v>
      </c>
      <c r="F2" s="21" t="s">
        <v>26</v>
      </c>
      <c r="G2" s="21" t="s">
        <v>223</v>
      </c>
      <c r="H2" s="21" t="s">
        <v>26</v>
      </c>
      <c r="I2" s="21" t="s">
        <v>223</v>
      </c>
      <c r="J2" s="21" t="s">
        <v>26</v>
      </c>
      <c r="K2" s="21" t="s">
        <v>223</v>
      </c>
      <c r="L2" s="21" t="s">
        <v>26</v>
      </c>
      <c r="M2" s="21" t="s">
        <v>223</v>
      </c>
      <c r="N2" s="21" t="s">
        <v>26</v>
      </c>
      <c r="O2" s="21" t="s">
        <v>223</v>
      </c>
      <c r="P2" s="21" t="s">
        <v>26</v>
      </c>
      <c r="Q2" s="21" t="s">
        <v>223</v>
      </c>
      <c r="R2" s="21" t="s">
        <v>26</v>
      </c>
      <c r="S2" s="22" t="s">
        <v>223</v>
      </c>
      <c r="T2" s="21" t="s">
        <v>26</v>
      </c>
      <c r="U2" s="34" t="s">
        <v>223</v>
      </c>
      <c r="V2" s="21" t="s">
        <v>26</v>
      </c>
      <c r="W2" s="41" t="s">
        <v>223</v>
      </c>
      <c r="X2" s="21" t="s">
        <v>26</v>
      </c>
      <c r="Y2" s="43" t="s">
        <v>223</v>
      </c>
      <c r="Z2" s="21" t="s">
        <v>26</v>
      </c>
      <c r="AA2" s="45" t="s">
        <v>223</v>
      </c>
      <c r="AB2" s="54" t="s">
        <v>26</v>
      </c>
      <c r="AC2" s="54" t="s">
        <v>223</v>
      </c>
    </row>
    <row r="3" spans="1:29" ht="24.75" customHeight="1" x14ac:dyDescent="0.25">
      <c r="A3" s="60" t="s">
        <v>12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55"/>
      <c r="AC3" s="55"/>
    </row>
    <row r="4" spans="1:29" ht="129" customHeight="1" x14ac:dyDescent="0.25">
      <c r="A4" s="4">
        <v>1</v>
      </c>
      <c r="B4" s="5" t="s">
        <v>193</v>
      </c>
      <c r="C4" s="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26">
        <f>D4+F4+H4+J4+L4+N4+P4+R4+T4+V4+X4+Z4</f>
        <v>0</v>
      </c>
      <c r="AC4" s="26">
        <f>E4+G4+I4+K4+M4+O4+Q4+S4+U4+W4+Y4+AA4</f>
        <v>0</v>
      </c>
    </row>
    <row r="5" spans="1:29" ht="82.5" customHeight="1" x14ac:dyDescent="0.25">
      <c r="A5" s="4">
        <v>2</v>
      </c>
      <c r="B5" s="5" t="s">
        <v>189</v>
      </c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26">
        <f t="shared" ref="AB5:AB8" si="0">D5+F5+H5+J5+L5+N5+P5+R5+T5+V5+X5+Z5</f>
        <v>0</v>
      </c>
      <c r="AC5" s="26">
        <f t="shared" ref="AC5:AC8" si="1">E5+G5+I5+K5+M5+O5+Q5+S5+U5+W5+Y5+AA5</f>
        <v>0</v>
      </c>
    </row>
    <row r="6" spans="1:29" ht="94.5" customHeight="1" x14ac:dyDescent="0.25">
      <c r="A6" s="4">
        <v>3</v>
      </c>
      <c r="B6" s="5" t="s">
        <v>190</v>
      </c>
      <c r="C6" s="7"/>
      <c r="D6" s="11">
        <v>6</v>
      </c>
      <c r="E6" s="11"/>
      <c r="F6" s="11">
        <v>2</v>
      </c>
      <c r="G6" s="11">
        <v>0</v>
      </c>
      <c r="H6" s="11"/>
      <c r="I6" s="11"/>
      <c r="J6" s="11">
        <v>1</v>
      </c>
      <c r="K6" s="11">
        <v>1</v>
      </c>
      <c r="L6" s="11">
        <v>4</v>
      </c>
      <c r="M6" s="11">
        <v>1</v>
      </c>
      <c r="N6" s="11"/>
      <c r="O6" s="11"/>
      <c r="P6" s="11">
        <v>1</v>
      </c>
      <c r="Q6" s="11">
        <v>0</v>
      </c>
      <c r="R6" s="11">
        <v>9</v>
      </c>
      <c r="S6" s="11">
        <v>0</v>
      </c>
      <c r="T6" s="11">
        <v>1</v>
      </c>
      <c r="U6" s="11"/>
      <c r="V6" s="11">
        <v>2</v>
      </c>
      <c r="W6" s="11"/>
      <c r="X6" s="11">
        <v>10</v>
      </c>
      <c r="Y6" s="11"/>
      <c r="Z6" s="11"/>
      <c r="AA6" s="11"/>
      <c r="AB6" s="26">
        <f t="shared" si="0"/>
        <v>36</v>
      </c>
      <c r="AC6" s="26">
        <f t="shared" si="1"/>
        <v>2</v>
      </c>
    </row>
    <row r="7" spans="1:29" ht="69" customHeight="1" x14ac:dyDescent="0.25">
      <c r="A7" s="4">
        <v>4</v>
      </c>
      <c r="B7" s="5" t="s">
        <v>191</v>
      </c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26">
        <f t="shared" si="0"/>
        <v>0</v>
      </c>
      <c r="AC7" s="26">
        <f t="shared" si="1"/>
        <v>0</v>
      </c>
    </row>
    <row r="8" spans="1:29" ht="37.5" customHeight="1" x14ac:dyDescent="0.25">
      <c r="A8" s="4">
        <v>5</v>
      </c>
      <c r="B8" s="5" t="s">
        <v>192</v>
      </c>
      <c r="C8" s="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>
        <v>4</v>
      </c>
      <c r="S8" s="11">
        <v>0</v>
      </c>
      <c r="T8" s="11">
        <v>3</v>
      </c>
      <c r="U8" s="11"/>
      <c r="V8" s="11">
        <v>1</v>
      </c>
      <c r="W8" s="11"/>
      <c r="X8" s="11"/>
      <c r="Y8" s="11"/>
      <c r="Z8" s="11"/>
      <c r="AA8" s="11"/>
      <c r="AB8" s="26">
        <f t="shared" si="0"/>
        <v>8</v>
      </c>
      <c r="AC8" s="26">
        <f t="shared" si="1"/>
        <v>0</v>
      </c>
    </row>
    <row r="9" spans="1:29" ht="38.25" customHeight="1" x14ac:dyDescent="0.25">
      <c r="A9" s="28"/>
      <c r="B9" s="56" t="s">
        <v>2</v>
      </c>
      <c r="C9" s="79"/>
      <c r="D9" s="27">
        <f t="shared" ref="D9:AC9" si="2">D4+D5+D6+D7+D8</f>
        <v>6</v>
      </c>
      <c r="E9" s="27">
        <f t="shared" si="2"/>
        <v>0</v>
      </c>
      <c r="F9" s="27">
        <f t="shared" si="2"/>
        <v>2</v>
      </c>
      <c r="G9" s="27">
        <f t="shared" si="2"/>
        <v>0</v>
      </c>
      <c r="H9" s="27">
        <f t="shared" si="2"/>
        <v>0</v>
      </c>
      <c r="I9" s="27">
        <f t="shared" si="2"/>
        <v>0</v>
      </c>
      <c r="J9" s="27">
        <f t="shared" si="2"/>
        <v>1</v>
      </c>
      <c r="K9" s="27">
        <f t="shared" si="2"/>
        <v>1</v>
      </c>
      <c r="L9" s="27">
        <f t="shared" si="2"/>
        <v>4</v>
      </c>
      <c r="M9" s="27">
        <f t="shared" si="2"/>
        <v>1</v>
      </c>
      <c r="N9" s="27">
        <f t="shared" si="2"/>
        <v>0</v>
      </c>
      <c r="O9" s="27">
        <f t="shared" si="2"/>
        <v>0</v>
      </c>
      <c r="P9" s="27">
        <f t="shared" si="2"/>
        <v>1</v>
      </c>
      <c r="Q9" s="27">
        <f t="shared" si="2"/>
        <v>0</v>
      </c>
      <c r="R9" s="27">
        <f t="shared" si="2"/>
        <v>13</v>
      </c>
      <c r="S9" s="27">
        <f t="shared" si="2"/>
        <v>0</v>
      </c>
      <c r="T9" s="27">
        <f t="shared" si="2"/>
        <v>4</v>
      </c>
      <c r="U9" s="27">
        <f t="shared" si="2"/>
        <v>0</v>
      </c>
      <c r="V9" s="27">
        <f t="shared" si="2"/>
        <v>3</v>
      </c>
      <c r="W9" s="27">
        <f t="shared" si="2"/>
        <v>0</v>
      </c>
      <c r="X9" s="27">
        <f t="shared" si="2"/>
        <v>10</v>
      </c>
      <c r="Y9" s="27">
        <f t="shared" si="2"/>
        <v>0</v>
      </c>
      <c r="Z9" s="27">
        <f t="shared" si="2"/>
        <v>0</v>
      </c>
      <c r="AA9" s="27">
        <f t="shared" si="2"/>
        <v>0</v>
      </c>
      <c r="AB9" s="27">
        <f t="shared" si="2"/>
        <v>44</v>
      </c>
      <c r="AC9" s="27">
        <f t="shared" si="2"/>
        <v>2</v>
      </c>
    </row>
  </sheetData>
  <mergeCells count="20">
    <mergeCell ref="B9:C9"/>
    <mergeCell ref="H1:I1"/>
    <mergeCell ref="J1:K1"/>
    <mergeCell ref="L1:M1"/>
    <mergeCell ref="N1:O1"/>
    <mergeCell ref="F1:G1"/>
    <mergeCell ref="B1:B2"/>
    <mergeCell ref="C1:C2"/>
    <mergeCell ref="D1:E1"/>
    <mergeCell ref="A1:A2"/>
    <mergeCell ref="A3:AA3"/>
    <mergeCell ref="AB1:AC1"/>
    <mergeCell ref="AB2:AB3"/>
    <mergeCell ref="AC2:AC3"/>
    <mergeCell ref="P1:Q1"/>
    <mergeCell ref="R1:S1"/>
    <mergeCell ref="V1:W1"/>
    <mergeCell ref="T1:U1"/>
    <mergeCell ref="X1:Y1"/>
    <mergeCell ref="Z1:AA1"/>
  </mergeCells>
  <pageMargins left="0" right="0" top="0.35433070866141736" bottom="0" header="0.31496062992125984" footer="0.31496062992125984"/>
  <pageSetup paperSize="9" scale="2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свод</vt:lpstr>
      <vt:lpstr>Образ.</vt:lpstr>
      <vt:lpstr>ГАСК</vt:lpstr>
      <vt:lpstr>Здрав</vt:lpstr>
      <vt:lpstr>Физкультура</vt:lpstr>
      <vt:lpstr>УКЗСП</vt:lpstr>
      <vt:lpstr>УСХ</vt:lpstr>
      <vt:lpstr>УПРиПП</vt:lpstr>
      <vt:lpstr>УПИИР</vt:lpstr>
      <vt:lpstr>УПиАД</vt:lpstr>
      <vt:lpstr>Культуры</vt:lpstr>
      <vt:lpstr>УВ</vt:lpstr>
      <vt:lpstr>УЗО</vt:lpstr>
      <vt:lpstr>УДР</vt:lpstr>
      <vt:lpstr>УАиГ</vt:lpstr>
      <vt:lpstr>УТ</vt:lpstr>
      <vt:lpstr>УЭЖКХ</vt:lpstr>
      <vt:lpstr>Здрав!Область_печати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2023-10-27T02:58:55Z</cp:lastPrinted>
  <dcterms:created xsi:type="dcterms:W3CDTF">2023-09-12T03:21:46Z</dcterms:created>
  <dcterms:modified xsi:type="dcterms:W3CDTF">2024-01-03T12:56:47Z</dcterms:modified>
</cp:coreProperties>
</file>