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6392" windowHeight="5304"/>
  </bookViews>
  <sheets>
    <sheet name="КАЗ. 1243031июнь 2023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0" l="1"/>
  <c r="L54" i="10"/>
  <c r="N54" i="10"/>
  <c r="J54" i="10"/>
  <c r="O57" i="10"/>
  <c r="M57" i="10"/>
  <c r="K57" i="10"/>
  <c r="I57" i="10"/>
  <c r="H57" i="10"/>
  <c r="O24" i="10"/>
  <c r="F7" i="10" l="1"/>
  <c r="M10" i="10"/>
  <c r="L13" i="10"/>
  <c r="O16" i="10"/>
  <c r="O10" i="10" l="1"/>
  <c r="K8" i="10" l="1"/>
  <c r="K9" i="10"/>
  <c r="K10" i="10"/>
  <c r="K11" i="10"/>
  <c r="K13" i="10"/>
  <c r="K14" i="10"/>
  <c r="K15" i="10"/>
  <c r="K16" i="10"/>
  <c r="K17" i="10"/>
  <c r="K18" i="10"/>
  <c r="K19" i="10"/>
  <c r="K20" i="10"/>
  <c r="K22" i="10"/>
  <c r="K23" i="10"/>
  <c r="K24" i="10"/>
  <c r="K25" i="10"/>
  <c r="K26" i="10"/>
  <c r="K27" i="10"/>
  <c r="K28" i="10"/>
  <c r="K30" i="10"/>
  <c r="K31" i="10"/>
  <c r="K33" i="10"/>
  <c r="K34" i="10"/>
  <c r="K35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5" i="10"/>
  <c r="K54" i="10" s="1"/>
  <c r="K56" i="10"/>
  <c r="E60" i="10"/>
  <c r="E6" i="10"/>
  <c r="I8" i="10"/>
  <c r="I9" i="10"/>
  <c r="I10" i="10"/>
  <c r="I11" i="10"/>
  <c r="I13" i="10"/>
  <c r="I14" i="10"/>
  <c r="I15" i="10"/>
  <c r="I16" i="10"/>
  <c r="I17" i="10"/>
  <c r="I18" i="10"/>
  <c r="I19" i="10"/>
  <c r="I20" i="10"/>
  <c r="I22" i="10"/>
  <c r="I23" i="10"/>
  <c r="I24" i="10"/>
  <c r="I25" i="10"/>
  <c r="I26" i="10"/>
  <c r="I27" i="10"/>
  <c r="I28" i="10"/>
  <c r="I30" i="10"/>
  <c r="I31" i="10"/>
  <c r="I33" i="10"/>
  <c r="I34" i="10"/>
  <c r="I35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H8" i="10"/>
  <c r="H9" i="10"/>
  <c r="H10" i="10"/>
  <c r="H11" i="10"/>
  <c r="H13" i="10"/>
  <c r="H14" i="10"/>
  <c r="H15" i="10"/>
  <c r="H16" i="10"/>
  <c r="H17" i="10"/>
  <c r="H18" i="10"/>
  <c r="H19" i="10"/>
  <c r="H20" i="10"/>
  <c r="H22" i="10"/>
  <c r="H23" i="10"/>
  <c r="H24" i="10"/>
  <c r="H25" i="10"/>
  <c r="H26" i="10"/>
  <c r="H27" i="10"/>
  <c r="H28" i="10"/>
  <c r="H30" i="10"/>
  <c r="H31" i="10"/>
  <c r="H33" i="10"/>
  <c r="H34" i="10"/>
  <c r="H35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F21" i="10"/>
  <c r="G21" i="10"/>
  <c r="I21" i="10" s="1"/>
  <c r="J21" i="10"/>
  <c r="L21" i="10"/>
  <c r="N21" i="10"/>
  <c r="E21" i="10"/>
  <c r="E36" i="10"/>
  <c r="E40" i="10"/>
  <c r="E35" i="10"/>
  <c r="E30" i="10"/>
  <c r="H21" i="10" l="1"/>
  <c r="K21" i="10"/>
  <c r="O8" i="10"/>
  <c r="O9" i="10"/>
  <c r="O11" i="10"/>
  <c r="O14" i="10"/>
  <c r="O15" i="10"/>
  <c r="O18" i="10"/>
  <c r="O19" i="10"/>
  <c r="O20" i="10"/>
  <c r="O22" i="10"/>
  <c r="O23" i="10"/>
  <c r="O26" i="10"/>
  <c r="O27" i="10"/>
  <c r="O28" i="10"/>
  <c r="O30" i="10"/>
  <c r="O31" i="10"/>
  <c r="O33" i="10"/>
  <c r="O34" i="10"/>
  <c r="O35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5" i="10"/>
  <c r="O56" i="10"/>
  <c r="J41" i="10"/>
  <c r="L41" i="10"/>
  <c r="N41" i="10"/>
  <c r="M8" i="10"/>
  <c r="M9" i="10"/>
  <c r="M11" i="10"/>
  <c r="M14" i="10"/>
  <c r="M15" i="10"/>
  <c r="M16" i="10"/>
  <c r="M17" i="10"/>
  <c r="M18" i="10"/>
  <c r="M19" i="10"/>
  <c r="M20" i="10"/>
  <c r="M22" i="10"/>
  <c r="M23" i="10"/>
  <c r="M24" i="10"/>
  <c r="M26" i="10"/>
  <c r="M27" i="10"/>
  <c r="M28" i="10"/>
  <c r="M30" i="10"/>
  <c r="M31" i="10"/>
  <c r="M33" i="10"/>
  <c r="M34" i="10"/>
  <c r="M35" i="10"/>
  <c r="M37" i="10"/>
  <c r="M38" i="10"/>
  <c r="M39" i="10"/>
  <c r="M40" i="10"/>
  <c r="M42" i="10"/>
  <c r="M41" i="10" s="1"/>
  <c r="M43" i="10"/>
  <c r="M44" i="10"/>
  <c r="M45" i="10"/>
  <c r="M46" i="10"/>
  <c r="M47" i="10"/>
  <c r="M48" i="10"/>
  <c r="M49" i="10"/>
  <c r="M50" i="10"/>
  <c r="M51" i="10"/>
  <c r="M52" i="10"/>
  <c r="M53" i="10"/>
  <c r="M55" i="10"/>
  <c r="M54" i="10" s="1"/>
  <c r="M56" i="10"/>
  <c r="M13" i="10"/>
  <c r="G41" i="10"/>
  <c r="G32" i="10"/>
  <c r="O32" i="10" s="1"/>
  <c r="F32" i="10"/>
  <c r="H32" i="10" s="1"/>
  <c r="E32" i="10"/>
  <c r="F54" i="10"/>
  <c r="F41" i="10"/>
  <c r="E41" i="10"/>
  <c r="O54" i="10" l="1"/>
  <c r="I32" i="10"/>
  <c r="K32" i="10"/>
  <c r="M32" i="10"/>
  <c r="M21" i="10"/>
  <c r="O21" i="10"/>
  <c r="J52" i="10" l="1"/>
  <c r="J48" i="10"/>
  <c r="J45" i="10"/>
  <c r="J43" i="10"/>
  <c r="J36" i="10"/>
  <c r="J32" i="10"/>
  <c r="J29" i="10"/>
  <c r="J25" i="10"/>
  <c r="J17" i="10"/>
  <c r="J13" i="10"/>
  <c r="J7" i="10"/>
  <c r="J60" i="10" l="1"/>
  <c r="J6" i="10"/>
  <c r="E49" i="10"/>
  <c r="F52" i="10"/>
  <c r="G52" i="10"/>
  <c r="L52" i="10"/>
  <c r="N52" i="10"/>
  <c r="G36" i="10"/>
  <c r="I36" i="10" s="1"/>
  <c r="G54" i="10"/>
  <c r="E54" i="10"/>
  <c r="E52" i="10"/>
  <c r="E47" i="10"/>
  <c r="E45" i="10"/>
  <c r="E43" i="10"/>
  <c r="E29" i="10"/>
  <c r="E25" i="10"/>
  <c r="E17" i="10"/>
  <c r="E13" i="10"/>
  <c r="E7" i="10"/>
  <c r="N45" i="10"/>
  <c r="N43" i="10"/>
  <c r="N36" i="10"/>
  <c r="N32" i="10"/>
  <c r="N29" i="10"/>
  <c r="N25" i="10"/>
  <c r="O25" i="10" s="1"/>
  <c r="N17" i="10"/>
  <c r="O17" i="10" s="1"/>
  <c r="N13" i="10"/>
  <c r="O13" i="10" s="1"/>
  <c r="N7" i="10"/>
  <c r="L45" i="10"/>
  <c r="L43" i="10"/>
  <c r="L36" i="10"/>
  <c r="L32" i="10"/>
  <c r="L29" i="10"/>
  <c r="L25" i="10"/>
  <c r="M25" i="10" s="1"/>
  <c r="L17" i="10"/>
  <c r="L7" i="10"/>
  <c r="K36" i="10" l="1"/>
  <c r="N60" i="10"/>
  <c r="L60" i="10"/>
  <c r="M36" i="10"/>
  <c r="O36" i="10"/>
  <c r="N6" i="10"/>
  <c r="L6" i="10"/>
  <c r="F48" i="10" l="1"/>
  <c r="G45" i="10"/>
  <c r="F45" i="10"/>
  <c r="G43" i="10"/>
  <c r="F43" i="10"/>
  <c r="F36" i="10"/>
  <c r="H36" i="10" s="1"/>
  <c r="G29" i="10"/>
  <c r="F29" i="10"/>
  <c r="G25" i="10"/>
  <c r="F25" i="10"/>
  <c r="G17" i="10"/>
  <c r="F17" i="10"/>
  <c r="G13" i="10"/>
  <c r="F13" i="10"/>
  <c r="G7" i="10"/>
  <c r="K29" i="10" l="1"/>
  <c r="I29" i="10"/>
  <c r="O29" i="10"/>
  <c r="M29" i="10"/>
  <c r="H7" i="10"/>
  <c r="G60" i="10"/>
  <c r="I7" i="10"/>
  <c r="I60" i="10" s="1"/>
  <c r="G6" i="10"/>
  <c r="M6" i="10" s="1"/>
  <c r="K7" i="10"/>
  <c r="K60" i="10" s="1"/>
  <c r="H29" i="10"/>
  <c r="F60" i="10"/>
  <c r="O7" i="10"/>
  <c r="M7" i="10"/>
  <c r="F6" i="10"/>
  <c r="M60" i="10" l="1"/>
  <c r="K6" i="10"/>
  <c r="I6" i="10"/>
  <c r="H60" i="10"/>
  <c r="O6" i="10"/>
  <c r="O60" i="10"/>
  <c r="G48" i="10"/>
  <c r="L48" i="10" l="1"/>
  <c r="N48" i="10" l="1"/>
</calcChain>
</file>

<file path=xl/sharedStrings.xml><?xml version="1.0" encoding="utf-8"?>
<sst xmlns="http://schemas.openxmlformats.org/spreadsheetml/2006/main" count="144" uniqueCount="60">
  <si>
    <t xml:space="preserve">Факт </t>
  </si>
  <si>
    <t xml:space="preserve">Факт  </t>
  </si>
  <si>
    <t/>
  </si>
  <si>
    <t>001</t>
  </si>
  <si>
    <t>015</t>
  </si>
  <si>
    <t>003</t>
  </si>
  <si>
    <t>008</t>
  </si>
  <si>
    <t>013</t>
  </si>
  <si>
    <t>011</t>
  </si>
  <si>
    <t>124</t>
  </si>
  <si>
    <t>005</t>
  </si>
  <si>
    <t>009</t>
  </si>
  <si>
    <t>014</t>
  </si>
  <si>
    <t>022</t>
  </si>
  <si>
    <t>040</t>
  </si>
  <si>
    <t>029</t>
  </si>
  <si>
    <t>000</t>
  </si>
  <si>
    <t>028</t>
  </si>
  <si>
    <t>051</t>
  </si>
  <si>
    <t>057</t>
  </si>
  <si>
    <t>045</t>
  </si>
  <si>
    <t>048</t>
  </si>
  <si>
    <t>044</t>
  </si>
  <si>
    <t>итого</t>
  </si>
  <si>
    <t>055</t>
  </si>
  <si>
    <t>мың теңге</t>
  </si>
  <si>
    <t xml:space="preserve">    "Ақсу қаласы Мәмәйіт Омаров атындағы ауылдық округі әкімінің аппараты" мемлекеттік мекемесінің 2023 жылғы 1 шілдеге  арналған бюджетінің шығыстарын орындау</t>
  </si>
  <si>
    <t>Бюджеттік сыныптама кодтары</t>
  </si>
  <si>
    <t>Атауы</t>
  </si>
  <si>
    <t xml:space="preserve"> 2023 жылға арналған жоспар</t>
  </si>
  <si>
    <t>Ауытқу</t>
  </si>
  <si>
    <t>2021 жылғы 01 маусым</t>
  </si>
  <si>
    <t>2020 жылғы 01маусым</t>
  </si>
  <si>
    <t>Жоспар</t>
  </si>
  <si>
    <t>кезеңнен</t>
  </si>
  <si>
    <t>жылдан</t>
  </si>
  <si>
    <t>2022 жылғы 01шілде</t>
  </si>
  <si>
    <t>2023 жылғы 01 шілдедегі жағдай бойынша фактіден ауытқу</t>
  </si>
  <si>
    <t>2023 ж.01 шілдеге арналған жоспар</t>
  </si>
  <si>
    <t>Қазақстан Республикасының Ұлттық Қорынан кепілдік берілген трансферт есебінен</t>
  </si>
  <si>
    <t>Аудандық маңызы бар қала, ауыл, кент, ауылдық округ әкімінің қызметін қамтамасыз ету жөніндегі қызметтер</t>
  </si>
  <si>
    <t>Республикалық бюджеттен берілетін трансферттер есебінен</t>
  </si>
  <si>
    <t>Жергілікті бюджет қаражаты есебінен</t>
  </si>
  <si>
    <t>Аудандық бюджеттен берілетін трансферттер есебінен</t>
  </si>
  <si>
    <t>Мұқтаж азаматтарға үйде әлеуметтік көмек көрсету</t>
  </si>
  <si>
    <t>Ауылдық жерлерде оқушыларды жақын жердегі мектепке дейін тегін алып баруды және кері алып келуді ұйымдастыру</t>
  </si>
  <si>
    <t>Елді мекендерде көшелерді жарықтандыру</t>
  </si>
  <si>
    <t>Елді мекендердің санитариясын қамтамасыз ету</t>
  </si>
  <si>
    <t>Елді мекендерді абаттандыру мен көгалдандыру</t>
  </si>
  <si>
    <t>Аудандық маңызы бар қалаларда, кенттерде, ауылдарда, ауылдық округтерде автомобиль жолдарының жұмыс істеуін қамтамасыз ету</t>
  </si>
  <si>
    <t>Елді мекендерді сумен жабдықтауды ұйымдастыру</t>
  </si>
  <si>
    <t>Облыстық бюджеттен берілетін трансферттер есебінен</t>
  </si>
  <si>
    <t>Қазақстан Республикасының Ұлттық қорынан берілетін нысаналы трансферт есебінен республикалық бюджеттен бөлінген пайдаланылмаған (түгел пайдаланылмаған) нысаналы трансферттердің сомасын қайтару</t>
  </si>
  <si>
    <t>Аудандық маңызы бар қалаларда, ауылдарда, кенттерде, ауылдық округтерде автомобиль жолдарын күрделі және орташа жөндеу</t>
  </si>
  <si>
    <t>Пайдаланылмаған (толық пайдаланылмаған)нысаналы трансферттерді қайтару</t>
  </si>
  <si>
    <t>Заңнаманың өзгеруіне байланысты жоғары тұрған бюджеттің шығындарын өтеуге төмен тұрған бюджеттен берілетін ағымдағы нысаналы трансферттер</t>
  </si>
  <si>
    <t>Мемлекеттік органның күрделі шығыстары</t>
  </si>
  <si>
    <t>"Өңірлерді дамыту" Бағдарламасы шеңберінде өңірлердің экономикалық дамуына жәрдемдесу жөніндегі шараларды іске асыру</t>
  </si>
  <si>
    <t>"Ауыл-Ел-бесігі" жобасы шеңберінде ауылдық елді мекендердегі әлеуметтік және инженерлік инфрақұрылым бойынша іс-шараларды іске асыру</t>
  </si>
  <si>
    <t>Шығындар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</si>
</sst>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3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3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 wrapText="1"/>
    </xf>
    <xf numFmtId="1" fontId="4" fillId="0" borderId="1" xfId="3" applyNumberFormat="1" applyFont="1" applyFill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1" fontId="4" fillId="0" borderId="1" xfId="3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workbookViewId="0">
      <selection activeCell="L66" sqref="L66"/>
    </sheetView>
  </sheetViews>
  <sheetFormatPr defaultColWidth="9.109375" defaultRowHeight="15.6" x14ac:dyDescent="0.3"/>
  <cols>
    <col min="1" max="3" width="9.109375" style="1"/>
    <col min="4" max="4" width="20.44140625" style="11" customWidth="1"/>
    <col min="5" max="5" width="14.33203125" style="16" customWidth="1"/>
    <col min="6" max="6" width="14.109375" style="12" customWidth="1"/>
    <col min="7" max="7" width="14.109375" style="16" customWidth="1"/>
    <col min="8" max="8" width="13.33203125" style="21" customWidth="1"/>
    <col min="9" max="9" width="12.5546875" style="21" customWidth="1"/>
    <col min="10" max="10" width="14.109375" style="16" customWidth="1"/>
    <col min="11" max="11" width="14.109375" style="12" customWidth="1"/>
    <col min="12" max="12" width="15.88671875" style="16" customWidth="1"/>
    <col min="13" max="13" width="13.88671875" style="12" customWidth="1"/>
    <col min="14" max="14" width="15.88671875" style="16" customWidth="1"/>
    <col min="15" max="15" width="14.5546875" style="12" customWidth="1"/>
    <col min="16" max="16" width="14.33203125" style="1" customWidth="1"/>
    <col min="17" max="16384" width="9.109375" style="1"/>
  </cols>
  <sheetData>
    <row r="2" spans="1:15" ht="18.75" customHeight="1" x14ac:dyDescent="0.3">
      <c r="A2" s="38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3">
      <c r="N3" s="40" t="s">
        <v>25</v>
      </c>
      <c r="O3" s="40"/>
    </row>
    <row r="4" spans="1:15" s="26" customFormat="1" ht="27" customHeight="1" x14ac:dyDescent="0.3">
      <c r="A4" s="41" t="s">
        <v>27</v>
      </c>
      <c r="B4" s="41"/>
      <c r="C4" s="41"/>
      <c r="D4" s="42" t="s">
        <v>28</v>
      </c>
      <c r="E4" s="43" t="s">
        <v>29</v>
      </c>
      <c r="F4" s="43" t="s">
        <v>38</v>
      </c>
      <c r="G4" s="43"/>
      <c r="H4" s="43" t="s">
        <v>30</v>
      </c>
      <c r="I4" s="43"/>
      <c r="J4" s="44" t="s">
        <v>36</v>
      </c>
      <c r="K4" s="44"/>
      <c r="L4" s="44" t="s">
        <v>31</v>
      </c>
      <c r="M4" s="44"/>
      <c r="N4" s="44" t="s">
        <v>32</v>
      </c>
      <c r="O4" s="44"/>
    </row>
    <row r="5" spans="1:15" s="26" customFormat="1" ht="115.2" customHeight="1" x14ac:dyDescent="0.3">
      <c r="A5" s="41"/>
      <c r="B5" s="41"/>
      <c r="C5" s="41"/>
      <c r="D5" s="42"/>
      <c r="E5" s="43"/>
      <c r="F5" s="25" t="s">
        <v>33</v>
      </c>
      <c r="G5" s="25" t="s">
        <v>0</v>
      </c>
      <c r="H5" s="25" t="s">
        <v>34</v>
      </c>
      <c r="I5" s="25" t="s">
        <v>35</v>
      </c>
      <c r="J5" s="37" t="s">
        <v>1</v>
      </c>
      <c r="K5" s="24" t="s">
        <v>37</v>
      </c>
      <c r="L5" s="25" t="s">
        <v>1</v>
      </c>
      <c r="M5" s="24" t="s">
        <v>37</v>
      </c>
      <c r="N5" s="25" t="s">
        <v>1</v>
      </c>
      <c r="O5" s="24" t="s">
        <v>37</v>
      </c>
    </row>
    <row r="6" spans="1:15" s="14" customFormat="1" x14ac:dyDescent="0.3">
      <c r="A6" s="13" t="s">
        <v>9</v>
      </c>
      <c r="B6" s="6" t="s">
        <v>2</v>
      </c>
      <c r="C6" s="6" t="s">
        <v>2</v>
      </c>
      <c r="D6" s="36" t="s">
        <v>59</v>
      </c>
      <c r="E6" s="10">
        <f>E7+E13+E17+E21+E25+E29+E32+E36+E41+E43+E45+E47+E49+E52+E54</f>
        <v>131055</v>
      </c>
      <c r="F6" s="10">
        <f t="shared" ref="F6:N6" si="0">F7+F13+F17+F21+F25+F29+F32+F36+F41+F43+F45+F47+F49+F54</f>
        <v>63403</v>
      </c>
      <c r="G6" s="10">
        <f>G7+G13+G17+G21+G25+G29+G32+G36+G41+G43+G45+G47+G49+G54</f>
        <v>63393.799999999996</v>
      </c>
      <c r="H6" s="10">
        <f>G6-F6</f>
        <v>-9.2000000000043656</v>
      </c>
      <c r="I6" s="22">
        <f>G6-E6</f>
        <v>-67661.200000000012</v>
      </c>
      <c r="J6" s="10">
        <f t="shared" si="0"/>
        <v>136549.79999999999</v>
      </c>
      <c r="K6" s="10">
        <f>G6-J6</f>
        <v>-73156</v>
      </c>
      <c r="L6" s="10">
        <f t="shared" si="0"/>
        <v>43894.700000000004</v>
      </c>
      <c r="M6" s="10">
        <f>G6-L6</f>
        <v>19499.099999999991</v>
      </c>
      <c r="N6" s="10">
        <f t="shared" si="0"/>
        <v>26538.399999999998</v>
      </c>
      <c r="O6" s="10">
        <f>O7+O13+O17+O21+O25+O29+O32+O36+O41+O43+O45+O47+O49+O54</f>
        <v>36855.4</v>
      </c>
    </row>
    <row r="7" spans="1:15" ht="124.8" x14ac:dyDescent="0.3">
      <c r="A7" s="6"/>
      <c r="B7" s="6" t="s">
        <v>3</v>
      </c>
      <c r="C7" s="6" t="s">
        <v>2</v>
      </c>
      <c r="D7" s="28" t="s">
        <v>40</v>
      </c>
      <c r="E7" s="10">
        <f>E8+E9+E10+E11</f>
        <v>60573</v>
      </c>
      <c r="F7" s="9">
        <f>F8+F9+F10+F11</f>
        <v>33229</v>
      </c>
      <c r="G7" s="10">
        <f t="shared" ref="G7:J7" si="1">G8+G9+G10+G11</f>
        <v>33222.400000000001</v>
      </c>
      <c r="H7" s="22">
        <f t="shared" ref="H7:H56" si="2">G7-F7</f>
        <v>-6.5999999999985448</v>
      </c>
      <c r="I7" s="22">
        <f t="shared" ref="I7:I56" si="3">G7-E7</f>
        <v>-27350.6</v>
      </c>
      <c r="J7" s="10">
        <f t="shared" si="1"/>
        <v>26160.9</v>
      </c>
      <c r="K7" s="10">
        <f t="shared" ref="K7:K56" si="4">G7-J7</f>
        <v>7061.5</v>
      </c>
      <c r="L7" s="10">
        <f t="shared" ref="L7:N7" si="5">L8+L9+L10+L11</f>
        <v>27887.9</v>
      </c>
      <c r="M7" s="9">
        <f>G7-L7</f>
        <v>5334.5</v>
      </c>
      <c r="N7" s="10">
        <f t="shared" si="5"/>
        <v>18793.599999999999</v>
      </c>
      <c r="O7" s="10">
        <f t="shared" ref="O7:O56" si="6">G7-N7</f>
        <v>14428.800000000003</v>
      </c>
    </row>
    <row r="8" spans="1:15" s="5" customFormat="1" ht="78" x14ac:dyDescent="0.3">
      <c r="A8" s="3"/>
      <c r="B8" s="3"/>
      <c r="C8" s="3" t="s">
        <v>8</v>
      </c>
      <c r="D8" s="29" t="s">
        <v>41</v>
      </c>
      <c r="E8" s="4">
        <v>0</v>
      </c>
      <c r="F8" s="4">
        <v>0</v>
      </c>
      <c r="G8" s="4">
        <v>0</v>
      </c>
      <c r="H8" s="22">
        <f t="shared" si="2"/>
        <v>0</v>
      </c>
      <c r="I8" s="22">
        <f t="shared" si="3"/>
        <v>0</v>
      </c>
      <c r="J8" s="4">
        <v>1813</v>
      </c>
      <c r="K8" s="10">
        <f t="shared" si="4"/>
        <v>-1813</v>
      </c>
      <c r="L8" s="4">
        <v>0</v>
      </c>
      <c r="M8" s="9">
        <f t="shared" ref="M8:M56" si="7">G8-L8</f>
        <v>0</v>
      </c>
      <c r="N8" s="4">
        <v>0</v>
      </c>
      <c r="O8" s="10">
        <f t="shared" si="6"/>
        <v>0</v>
      </c>
    </row>
    <row r="9" spans="1:15" s="5" customFormat="1" x14ac:dyDescent="0.3">
      <c r="A9" s="3"/>
      <c r="B9" s="3"/>
      <c r="C9" s="3" t="s">
        <v>16</v>
      </c>
      <c r="D9" s="29"/>
      <c r="E9" s="4">
        <v>0</v>
      </c>
      <c r="F9" s="4">
        <v>0</v>
      </c>
      <c r="G9" s="4">
        <v>0</v>
      </c>
      <c r="H9" s="22">
        <f t="shared" si="2"/>
        <v>0</v>
      </c>
      <c r="I9" s="22">
        <f t="shared" si="3"/>
        <v>0</v>
      </c>
      <c r="J9" s="4">
        <v>0</v>
      </c>
      <c r="K9" s="10">
        <f t="shared" si="4"/>
        <v>0</v>
      </c>
      <c r="L9" s="4">
        <v>0</v>
      </c>
      <c r="M9" s="9">
        <f t="shared" si="7"/>
        <v>0</v>
      </c>
      <c r="N9" s="4">
        <v>0</v>
      </c>
      <c r="O9" s="10">
        <f t="shared" si="6"/>
        <v>0</v>
      </c>
    </row>
    <row r="10" spans="1:15" s="5" customFormat="1" ht="31.2" x14ac:dyDescent="0.3">
      <c r="A10" s="3" t="s">
        <v>2</v>
      </c>
      <c r="B10" s="3" t="s">
        <v>2</v>
      </c>
      <c r="C10" s="3" t="s">
        <v>4</v>
      </c>
      <c r="D10" s="30" t="s">
        <v>42</v>
      </c>
      <c r="E10" s="4">
        <v>55882</v>
      </c>
      <c r="F10" s="4">
        <v>28838</v>
      </c>
      <c r="G10" s="4">
        <v>28831.4</v>
      </c>
      <c r="H10" s="22">
        <f t="shared" si="2"/>
        <v>-6.5999999999985448</v>
      </c>
      <c r="I10" s="22">
        <f t="shared" si="3"/>
        <v>-27050.6</v>
      </c>
      <c r="J10" s="4">
        <v>24347.9</v>
      </c>
      <c r="K10" s="10">
        <f t="shared" si="4"/>
        <v>4483.5</v>
      </c>
      <c r="L10" s="4">
        <v>13217.9</v>
      </c>
      <c r="M10" s="9">
        <f>G10-L10</f>
        <v>15613.500000000002</v>
      </c>
      <c r="N10" s="4">
        <v>17401.599999999999</v>
      </c>
      <c r="O10" s="10">
        <f>G10-N10</f>
        <v>11429.800000000003</v>
      </c>
    </row>
    <row r="11" spans="1:15" s="5" customFormat="1" ht="78" x14ac:dyDescent="0.3">
      <c r="A11" s="3"/>
      <c r="B11" s="3"/>
      <c r="C11" s="3" t="s">
        <v>15</v>
      </c>
      <c r="D11" s="30" t="s">
        <v>43</v>
      </c>
      <c r="E11" s="4">
        <v>4691</v>
      </c>
      <c r="F11" s="4">
        <v>4391</v>
      </c>
      <c r="G11" s="4">
        <v>4391</v>
      </c>
      <c r="H11" s="22">
        <f t="shared" si="2"/>
        <v>0</v>
      </c>
      <c r="I11" s="22">
        <f t="shared" si="3"/>
        <v>-300</v>
      </c>
      <c r="J11" s="4">
        <v>0</v>
      </c>
      <c r="K11" s="10">
        <f t="shared" si="4"/>
        <v>4391</v>
      </c>
      <c r="L11" s="4">
        <v>14670</v>
      </c>
      <c r="M11" s="9">
        <f t="shared" si="7"/>
        <v>-10279</v>
      </c>
      <c r="N11" s="4">
        <v>1392</v>
      </c>
      <c r="O11" s="10">
        <f t="shared" si="6"/>
        <v>2999</v>
      </c>
    </row>
    <row r="12" spans="1:15" s="5" customFormat="1" x14ac:dyDescent="0.3">
      <c r="A12" s="3"/>
      <c r="B12" s="3"/>
      <c r="C12" s="3"/>
      <c r="D12" s="30"/>
      <c r="E12" s="4"/>
      <c r="F12" s="4"/>
      <c r="G12" s="4"/>
      <c r="H12" s="22"/>
      <c r="I12" s="22"/>
      <c r="J12" s="4"/>
      <c r="K12" s="10"/>
      <c r="L12" s="4"/>
      <c r="M12" s="9"/>
      <c r="N12" s="4"/>
      <c r="O12" s="10"/>
    </row>
    <row r="13" spans="1:15" ht="62.4" x14ac:dyDescent="0.3">
      <c r="A13" s="6"/>
      <c r="B13" s="6" t="s">
        <v>5</v>
      </c>
      <c r="C13" s="6" t="s">
        <v>2</v>
      </c>
      <c r="D13" s="28" t="s">
        <v>44</v>
      </c>
      <c r="E13" s="10">
        <f>E14+E15+E16</f>
        <v>0</v>
      </c>
      <c r="F13" s="9">
        <f t="shared" ref="F13:J13" si="8">F14+F15+F16</f>
        <v>0</v>
      </c>
      <c r="G13" s="10">
        <f t="shared" si="8"/>
        <v>0</v>
      </c>
      <c r="H13" s="22">
        <f t="shared" si="2"/>
        <v>0</v>
      </c>
      <c r="I13" s="22">
        <f t="shared" si="3"/>
        <v>0</v>
      </c>
      <c r="J13" s="10">
        <f t="shared" si="8"/>
        <v>0</v>
      </c>
      <c r="K13" s="10">
        <f t="shared" si="4"/>
        <v>0</v>
      </c>
      <c r="L13" s="10">
        <f>L14+L15+L16</f>
        <v>2525.6</v>
      </c>
      <c r="M13" s="9">
        <f t="shared" si="7"/>
        <v>-2525.6</v>
      </c>
      <c r="N13" s="10">
        <f t="shared" ref="N13" si="9">N14+N15+N16</f>
        <v>2011.2</v>
      </c>
      <c r="O13" s="10">
        <f t="shared" si="6"/>
        <v>-2011.2</v>
      </c>
    </row>
    <row r="14" spans="1:15" ht="78" x14ac:dyDescent="0.3">
      <c r="A14" s="6"/>
      <c r="B14" s="6"/>
      <c r="C14" s="6" t="s">
        <v>8</v>
      </c>
      <c r="D14" s="29" t="s">
        <v>41</v>
      </c>
      <c r="E14" s="4">
        <v>0</v>
      </c>
      <c r="F14" s="8">
        <v>0</v>
      </c>
      <c r="G14" s="4">
        <v>0</v>
      </c>
      <c r="H14" s="22">
        <f t="shared" si="2"/>
        <v>0</v>
      </c>
      <c r="I14" s="22">
        <f t="shared" si="3"/>
        <v>0</v>
      </c>
      <c r="J14" s="4">
        <v>0</v>
      </c>
      <c r="K14" s="10">
        <f t="shared" si="4"/>
        <v>0</v>
      </c>
      <c r="L14" s="4">
        <v>0</v>
      </c>
      <c r="M14" s="9">
        <f t="shared" si="7"/>
        <v>0</v>
      </c>
      <c r="N14" s="4"/>
      <c r="O14" s="10">
        <f t="shared" si="6"/>
        <v>0</v>
      </c>
    </row>
    <row r="15" spans="1:15" x14ac:dyDescent="0.3">
      <c r="A15" s="6"/>
      <c r="B15" s="6"/>
      <c r="C15" s="6" t="s">
        <v>16</v>
      </c>
      <c r="D15" s="29"/>
      <c r="E15" s="4">
        <v>0</v>
      </c>
      <c r="F15" s="8">
        <v>0</v>
      </c>
      <c r="G15" s="4">
        <v>0</v>
      </c>
      <c r="H15" s="22">
        <f t="shared" si="2"/>
        <v>0</v>
      </c>
      <c r="I15" s="22">
        <f t="shared" si="3"/>
        <v>0</v>
      </c>
      <c r="J15" s="4">
        <v>0</v>
      </c>
      <c r="K15" s="10">
        <f t="shared" si="4"/>
        <v>0</v>
      </c>
      <c r="L15" s="4"/>
      <c r="M15" s="9">
        <f t="shared" si="7"/>
        <v>0</v>
      </c>
      <c r="N15" s="4">
        <v>0</v>
      </c>
      <c r="O15" s="10">
        <f t="shared" si="6"/>
        <v>0</v>
      </c>
    </row>
    <row r="16" spans="1:15" ht="31.2" x14ac:dyDescent="0.3">
      <c r="A16" s="6" t="s">
        <v>2</v>
      </c>
      <c r="B16" s="6" t="s">
        <v>2</v>
      </c>
      <c r="C16" s="6" t="s">
        <v>4</v>
      </c>
      <c r="D16" s="30" t="s">
        <v>42</v>
      </c>
      <c r="E16" s="4">
        <v>0</v>
      </c>
      <c r="F16" s="8">
        <v>0</v>
      </c>
      <c r="G16" s="4">
        <v>0</v>
      </c>
      <c r="H16" s="22">
        <f t="shared" si="2"/>
        <v>0</v>
      </c>
      <c r="I16" s="22">
        <f t="shared" si="3"/>
        <v>0</v>
      </c>
      <c r="J16" s="4">
        <v>0</v>
      </c>
      <c r="K16" s="10">
        <f t="shared" si="4"/>
        <v>0</v>
      </c>
      <c r="L16" s="4">
        <v>2525.6</v>
      </c>
      <c r="M16" s="9">
        <f t="shared" si="7"/>
        <v>-2525.6</v>
      </c>
      <c r="N16" s="4">
        <v>2011.2</v>
      </c>
      <c r="O16" s="10">
        <f>G16-N16</f>
        <v>-2011.2</v>
      </c>
    </row>
    <row r="17" spans="1:15" ht="140.4" x14ac:dyDescent="0.3">
      <c r="A17" s="6" t="s">
        <v>2</v>
      </c>
      <c r="B17" s="6" t="s">
        <v>10</v>
      </c>
      <c r="C17" s="6" t="s">
        <v>2</v>
      </c>
      <c r="D17" s="28" t="s">
        <v>45</v>
      </c>
      <c r="E17" s="10">
        <f>E18+E19+E20</f>
        <v>0</v>
      </c>
      <c r="F17" s="9">
        <f t="shared" ref="F17:G17" si="10">F18+F19+F20</f>
        <v>0</v>
      </c>
      <c r="G17" s="10">
        <f t="shared" si="10"/>
        <v>0</v>
      </c>
      <c r="H17" s="22">
        <f t="shared" si="2"/>
        <v>0</v>
      </c>
      <c r="I17" s="22">
        <f t="shared" si="3"/>
        <v>0</v>
      </c>
      <c r="J17" s="10">
        <f t="shared" ref="J17" si="11">J18+J19+J20</f>
        <v>0</v>
      </c>
      <c r="K17" s="10">
        <f t="shared" si="4"/>
        <v>0</v>
      </c>
      <c r="L17" s="10">
        <f>L18+L19+L20</f>
        <v>0</v>
      </c>
      <c r="M17" s="9">
        <f t="shared" si="7"/>
        <v>0</v>
      </c>
      <c r="N17" s="10">
        <f>N18+N19+N20</f>
        <v>1917.6</v>
      </c>
      <c r="O17" s="10">
        <f t="shared" si="6"/>
        <v>-1917.6</v>
      </c>
    </row>
    <row r="18" spans="1:15" x14ac:dyDescent="0.3">
      <c r="A18" s="6"/>
      <c r="B18" s="6"/>
      <c r="C18" s="6" t="s">
        <v>16</v>
      </c>
      <c r="D18" s="31"/>
      <c r="E18" s="4">
        <v>0</v>
      </c>
      <c r="F18" s="8">
        <v>0</v>
      </c>
      <c r="G18" s="4">
        <v>0</v>
      </c>
      <c r="H18" s="22">
        <f t="shared" si="2"/>
        <v>0</v>
      </c>
      <c r="I18" s="22">
        <f t="shared" si="3"/>
        <v>0</v>
      </c>
      <c r="J18" s="4">
        <v>0</v>
      </c>
      <c r="K18" s="10">
        <f t="shared" si="4"/>
        <v>0</v>
      </c>
      <c r="L18" s="4">
        <v>0</v>
      </c>
      <c r="M18" s="9">
        <f t="shared" si="7"/>
        <v>0</v>
      </c>
      <c r="N18" s="4">
        <v>0</v>
      </c>
      <c r="O18" s="10">
        <f t="shared" si="6"/>
        <v>0</v>
      </c>
    </row>
    <row r="19" spans="1:15" ht="78" x14ac:dyDescent="0.3">
      <c r="A19" s="6"/>
      <c r="B19" s="6"/>
      <c r="C19" s="6" t="s">
        <v>8</v>
      </c>
      <c r="D19" s="29" t="s">
        <v>41</v>
      </c>
      <c r="E19" s="4">
        <v>0</v>
      </c>
      <c r="F19" s="8">
        <v>0</v>
      </c>
      <c r="G19" s="4">
        <v>0</v>
      </c>
      <c r="H19" s="22">
        <f t="shared" si="2"/>
        <v>0</v>
      </c>
      <c r="I19" s="22">
        <f t="shared" si="3"/>
        <v>0</v>
      </c>
      <c r="J19" s="4">
        <v>0</v>
      </c>
      <c r="K19" s="10">
        <f t="shared" si="4"/>
        <v>0</v>
      </c>
      <c r="L19" s="4">
        <v>0</v>
      </c>
      <c r="M19" s="9">
        <f t="shared" si="7"/>
        <v>0</v>
      </c>
      <c r="N19" s="4">
        <v>0</v>
      </c>
      <c r="O19" s="10">
        <f t="shared" si="6"/>
        <v>0</v>
      </c>
    </row>
    <row r="20" spans="1:15" ht="31.2" x14ac:dyDescent="0.3">
      <c r="A20" s="6" t="s">
        <v>2</v>
      </c>
      <c r="B20" s="6" t="s">
        <v>2</v>
      </c>
      <c r="C20" s="6" t="s">
        <v>4</v>
      </c>
      <c r="D20" s="30" t="s">
        <v>42</v>
      </c>
      <c r="E20" s="4">
        <v>0</v>
      </c>
      <c r="F20" s="8">
        <v>0</v>
      </c>
      <c r="G20" s="4">
        <v>0</v>
      </c>
      <c r="H20" s="22">
        <f t="shared" si="2"/>
        <v>0</v>
      </c>
      <c r="I20" s="22">
        <f t="shared" si="3"/>
        <v>0</v>
      </c>
      <c r="J20" s="4">
        <v>0</v>
      </c>
      <c r="K20" s="10">
        <f t="shared" si="4"/>
        <v>0</v>
      </c>
      <c r="L20" s="4"/>
      <c r="M20" s="9">
        <f t="shared" si="7"/>
        <v>0</v>
      </c>
      <c r="N20" s="4">
        <v>1917.6</v>
      </c>
      <c r="O20" s="10">
        <f t="shared" si="6"/>
        <v>-1917.6</v>
      </c>
    </row>
    <row r="21" spans="1:15" ht="46.8" x14ac:dyDescent="0.3">
      <c r="A21" s="6" t="s">
        <v>2</v>
      </c>
      <c r="B21" s="6" t="s">
        <v>6</v>
      </c>
      <c r="C21" s="6" t="s">
        <v>2</v>
      </c>
      <c r="D21" s="28" t="s">
        <v>46</v>
      </c>
      <c r="E21" s="10">
        <f>E22+E23+E24</f>
        <v>11000</v>
      </c>
      <c r="F21" s="10">
        <f t="shared" ref="F21:O21" si="12">F22+F23+F24</f>
        <v>6422</v>
      </c>
      <c r="G21" s="10">
        <f t="shared" si="12"/>
        <v>6421.7</v>
      </c>
      <c r="H21" s="22">
        <f t="shared" si="2"/>
        <v>-0.3000000000001819</v>
      </c>
      <c r="I21" s="22">
        <f t="shared" si="3"/>
        <v>-4578.3</v>
      </c>
      <c r="J21" s="10">
        <f t="shared" si="12"/>
        <v>4091</v>
      </c>
      <c r="K21" s="10">
        <f t="shared" si="4"/>
        <v>2330.6999999999998</v>
      </c>
      <c r="L21" s="10">
        <f t="shared" si="12"/>
        <v>1215.4000000000001</v>
      </c>
      <c r="M21" s="10">
        <f t="shared" si="12"/>
        <v>5206.2999999999993</v>
      </c>
      <c r="N21" s="10">
        <f t="shared" si="12"/>
        <v>316</v>
      </c>
      <c r="O21" s="10">
        <f t="shared" si="12"/>
        <v>6105.7</v>
      </c>
    </row>
    <row r="22" spans="1:15" x14ac:dyDescent="0.3">
      <c r="A22" s="6"/>
      <c r="B22" s="6"/>
      <c r="C22" s="6" t="s">
        <v>16</v>
      </c>
      <c r="D22" s="2"/>
      <c r="E22" s="4">
        <v>0</v>
      </c>
      <c r="F22" s="8">
        <v>0</v>
      </c>
      <c r="G22" s="4">
        <v>0</v>
      </c>
      <c r="H22" s="22">
        <f t="shared" si="2"/>
        <v>0</v>
      </c>
      <c r="I22" s="22">
        <f t="shared" si="3"/>
        <v>0</v>
      </c>
      <c r="J22" s="4">
        <v>0</v>
      </c>
      <c r="K22" s="10">
        <f t="shared" si="4"/>
        <v>0</v>
      </c>
      <c r="L22" s="4">
        <v>0</v>
      </c>
      <c r="M22" s="9">
        <f t="shared" si="7"/>
        <v>0</v>
      </c>
      <c r="N22" s="4">
        <v>0</v>
      </c>
      <c r="O22" s="10">
        <f t="shared" si="6"/>
        <v>0</v>
      </c>
    </row>
    <row r="23" spans="1:15" ht="31.2" x14ac:dyDescent="0.3">
      <c r="A23" s="6" t="s">
        <v>2</v>
      </c>
      <c r="B23" s="6" t="s">
        <v>2</v>
      </c>
      <c r="C23" s="6" t="s">
        <v>4</v>
      </c>
      <c r="D23" s="30" t="s">
        <v>42</v>
      </c>
      <c r="E23" s="4">
        <v>9000</v>
      </c>
      <c r="F23" s="8">
        <v>5635</v>
      </c>
      <c r="G23" s="4">
        <v>5634.7</v>
      </c>
      <c r="H23" s="22">
        <f t="shared" si="2"/>
        <v>-0.3000000000001819</v>
      </c>
      <c r="I23" s="22">
        <f t="shared" si="3"/>
        <v>-3365.3</v>
      </c>
      <c r="J23" s="4">
        <v>4091</v>
      </c>
      <c r="K23" s="10">
        <f t="shared" si="4"/>
        <v>1543.6999999999998</v>
      </c>
      <c r="L23" s="4">
        <v>1215.4000000000001</v>
      </c>
      <c r="M23" s="9">
        <f t="shared" si="7"/>
        <v>4419.2999999999993</v>
      </c>
      <c r="N23" s="4">
        <v>316</v>
      </c>
      <c r="O23" s="10">
        <f t="shared" si="6"/>
        <v>5318.7</v>
      </c>
    </row>
    <row r="24" spans="1:15" ht="78" x14ac:dyDescent="0.3">
      <c r="A24" s="6"/>
      <c r="B24" s="6"/>
      <c r="C24" s="6" t="s">
        <v>15</v>
      </c>
      <c r="D24" s="30" t="s">
        <v>43</v>
      </c>
      <c r="E24" s="4">
        <v>2000</v>
      </c>
      <c r="F24" s="8">
        <v>787</v>
      </c>
      <c r="G24" s="4">
        <v>787</v>
      </c>
      <c r="H24" s="22">
        <f t="shared" si="2"/>
        <v>0</v>
      </c>
      <c r="I24" s="22">
        <f t="shared" si="3"/>
        <v>-1213</v>
      </c>
      <c r="J24" s="4">
        <v>0</v>
      </c>
      <c r="K24" s="10">
        <f t="shared" si="4"/>
        <v>787</v>
      </c>
      <c r="L24" s="4">
        <v>0</v>
      </c>
      <c r="M24" s="9">
        <f t="shared" si="7"/>
        <v>787</v>
      </c>
      <c r="N24" s="4">
        <v>0</v>
      </c>
      <c r="O24" s="10">
        <f>G24-N24</f>
        <v>787</v>
      </c>
    </row>
    <row r="25" spans="1:15" ht="46.8" x14ac:dyDescent="0.3">
      <c r="A25" s="6" t="s">
        <v>2</v>
      </c>
      <c r="B25" s="6" t="s">
        <v>11</v>
      </c>
      <c r="C25" s="6" t="s">
        <v>2</v>
      </c>
      <c r="D25" s="28" t="s">
        <v>47</v>
      </c>
      <c r="E25" s="10">
        <f>E26+E27</f>
        <v>3000</v>
      </c>
      <c r="F25" s="9">
        <f>F26+F27</f>
        <v>0</v>
      </c>
      <c r="G25" s="10">
        <f>G26+G27</f>
        <v>0</v>
      </c>
      <c r="H25" s="22">
        <f t="shared" si="2"/>
        <v>0</v>
      </c>
      <c r="I25" s="22">
        <f t="shared" si="3"/>
        <v>-3000</v>
      </c>
      <c r="J25" s="10">
        <f>J26+J27</f>
        <v>0</v>
      </c>
      <c r="K25" s="10">
        <f t="shared" si="4"/>
        <v>0</v>
      </c>
      <c r="L25" s="10">
        <f>L26+L27+L28</f>
        <v>2875</v>
      </c>
      <c r="M25" s="9">
        <f t="shared" si="7"/>
        <v>-2875</v>
      </c>
      <c r="N25" s="10">
        <f>N26+N27+N28</f>
        <v>500</v>
      </c>
      <c r="O25" s="10">
        <f t="shared" si="6"/>
        <v>-500</v>
      </c>
    </row>
    <row r="26" spans="1:15" x14ac:dyDescent="0.3">
      <c r="A26" s="6"/>
      <c r="B26" s="6"/>
      <c r="C26" s="6" t="s">
        <v>16</v>
      </c>
      <c r="D26" s="2"/>
      <c r="E26" s="10"/>
      <c r="F26" s="9"/>
      <c r="G26" s="10">
        <v>0</v>
      </c>
      <c r="H26" s="22">
        <f t="shared" si="2"/>
        <v>0</v>
      </c>
      <c r="I26" s="22">
        <f t="shared" si="3"/>
        <v>0</v>
      </c>
      <c r="J26" s="10">
        <v>0</v>
      </c>
      <c r="K26" s="10">
        <f t="shared" si="4"/>
        <v>0</v>
      </c>
      <c r="L26" s="10">
        <v>0</v>
      </c>
      <c r="M26" s="9">
        <f t="shared" si="7"/>
        <v>0</v>
      </c>
      <c r="N26" s="10">
        <v>0</v>
      </c>
      <c r="O26" s="10">
        <f t="shared" si="6"/>
        <v>0</v>
      </c>
    </row>
    <row r="27" spans="1:15" ht="31.2" x14ac:dyDescent="0.3">
      <c r="A27" s="6" t="s">
        <v>2</v>
      </c>
      <c r="B27" s="6" t="s">
        <v>2</v>
      </c>
      <c r="C27" s="6" t="s">
        <v>4</v>
      </c>
      <c r="D27" s="30" t="s">
        <v>42</v>
      </c>
      <c r="E27" s="4">
        <v>3000</v>
      </c>
      <c r="F27" s="8">
        <v>0</v>
      </c>
      <c r="G27" s="4">
        <v>0</v>
      </c>
      <c r="H27" s="22">
        <f t="shared" si="2"/>
        <v>0</v>
      </c>
      <c r="I27" s="22">
        <f t="shared" si="3"/>
        <v>-3000</v>
      </c>
      <c r="J27" s="4">
        <v>0</v>
      </c>
      <c r="K27" s="10">
        <f t="shared" si="4"/>
        <v>0</v>
      </c>
      <c r="L27" s="4">
        <v>2875</v>
      </c>
      <c r="M27" s="9">
        <f t="shared" si="7"/>
        <v>-2875</v>
      </c>
      <c r="N27" s="4">
        <v>500</v>
      </c>
      <c r="O27" s="10">
        <f t="shared" si="6"/>
        <v>-500</v>
      </c>
    </row>
    <row r="28" spans="1:15" ht="78" x14ac:dyDescent="0.3">
      <c r="A28" s="6"/>
      <c r="B28" s="6"/>
      <c r="C28" s="6" t="s">
        <v>15</v>
      </c>
      <c r="D28" s="30" t="s">
        <v>43</v>
      </c>
      <c r="E28" s="4">
        <v>0</v>
      </c>
      <c r="F28" s="8">
        <v>0</v>
      </c>
      <c r="G28" s="4">
        <v>0</v>
      </c>
      <c r="H28" s="22">
        <f t="shared" si="2"/>
        <v>0</v>
      </c>
      <c r="I28" s="22">
        <f t="shared" si="3"/>
        <v>0</v>
      </c>
      <c r="J28" s="4">
        <v>0</v>
      </c>
      <c r="K28" s="10">
        <f t="shared" si="4"/>
        <v>0</v>
      </c>
      <c r="L28" s="4">
        <v>0</v>
      </c>
      <c r="M28" s="9">
        <f t="shared" si="7"/>
        <v>0</v>
      </c>
      <c r="N28" s="4">
        <v>0</v>
      </c>
      <c r="O28" s="10">
        <f t="shared" si="6"/>
        <v>0</v>
      </c>
    </row>
    <row r="29" spans="1:15" ht="46.8" x14ac:dyDescent="0.3">
      <c r="A29" s="6"/>
      <c r="B29" s="6" t="s">
        <v>8</v>
      </c>
      <c r="C29" s="6"/>
      <c r="D29" s="32" t="s">
        <v>48</v>
      </c>
      <c r="E29" s="10">
        <f>E30+E31</f>
        <v>15400</v>
      </c>
      <c r="F29" s="9">
        <f t="shared" ref="F29:G29" si="13">F30+F31</f>
        <v>1051</v>
      </c>
      <c r="G29" s="10">
        <f t="shared" si="13"/>
        <v>1050.5999999999999</v>
      </c>
      <c r="H29" s="22">
        <f t="shared" si="2"/>
        <v>-0.40000000000009095</v>
      </c>
      <c r="I29" s="22">
        <f t="shared" si="3"/>
        <v>-14349.4</v>
      </c>
      <c r="J29" s="10">
        <f t="shared" ref="J29" si="14">J30+J31</f>
        <v>0</v>
      </c>
      <c r="K29" s="10">
        <f t="shared" si="4"/>
        <v>1050.5999999999999</v>
      </c>
      <c r="L29" s="10">
        <f>L30+L31</f>
        <v>4994</v>
      </c>
      <c r="M29" s="9">
        <f t="shared" si="7"/>
        <v>-3943.4</v>
      </c>
      <c r="N29" s="10">
        <f>N30+N31</f>
        <v>500</v>
      </c>
      <c r="O29" s="10">
        <f t="shared" si="6"/>
        <v>550.59999999999991</v>
      </c>
    </row>
    <row r="30" spans="1:15" ht="31.2" x14ac:dyDescent="0.3">
      <c r="A30" s="6"/>
      <c r="B30" s="6"/>
      <c r="C30" s="6" t="s">
        <v>4</v>
      </c>
      <c r="D30" s="30" t="s">
        <v>42</v>
      </c>
      <c r="E30" s="4">
        <f>2287+2546</f>
        <v>4833</v>
      </c>
      <c r="F30" s="8">
        <v>0</v>
      </c>
      <c r="G30" s="4">
        <v>0</v>
      </c>
      <c r="H30" s="22">
        <f t="shared" si="2"/>
        <v>0</v>
      </c>
      <c r="I30" s="22">
        <f t="shared" si="3"/>
        <v>-4833</v>
      </c>
      <c r="J30" s="4">
        <v>0</v>
      </c>
      <c r="K30" s="10">
        <f t="shared" si="4"/>
        <v>0</v>
      </c>
      <c r="L30" s="4">
        <v>0</v>
      </c>
      <c r="M30" s="9">
        <f t="shared" si="7"/>
        <v>0</v>
      </c>
      <c r="N30" s="4">
        <v>500</v>
      </c>
      <c r="O30" s="10">
        <f t="shared" si="6"/>
        <v>-500</v>
      </c>
    </row>
    <row r="31" spans="1:15" ht="78" x14ac:dyDescent="0.3">
      <c r="A31" s="6"/>
      <c r="B31" s="6"/>
      <c r="C31" s="6" t="s">
        <v>15</v>
      </c>
      <c r="D31" s="30" t="s">
        <v>43</v>
      </c>
      <c r="E31" s="4">
        <v>10567</v>
      </c>
      <c r="F31" s="8">
        <v>1051</v>
      </c>
      <c r="G31" s="4">
        <v>1050.5999999999999</v>
      </c>
      <c r="H31" s="22">
        <f t="shared" si="2"/>
        <v>-0.40000000000009095</v>
      </c>
      <c r="I31" s="22">
        <f t="shared" si="3"/>
        <v>-9516.4</v>
      </c>
      <c r="J31" s="4">
        <v>0</v>
      </c>
      <c r="K31" s="10">
        <f t="shared" si="4"/>
        <v>1050.5999999999999</v>
      </c>
      <c r="L31" s="4">
        <v>4994</v>
      </c>
      <c r="M31" s="9">
        <f t="shared" si="7"/>
        <v>-3943.4</v>
      </c>
      <c r="N31" s="4">
        <v>0</v>
      </c>
      <c r="O31" s="10">
        <f t="shared" si="6"/>
        <v>1050.5999999999999</v>
      </c>
    </row>
    <row r="32" spans="1:15" ht="171.6" x14ac:dyDescent="0.3">
      <c r="A32" s="6" t="s">
        <v>2</v>
      </c>
      <c r="B32" s="6" t="s">
        <v>7</v>
      </c>
      <c r="C32" s="6" t="s">
        <v>2</v>
      </c>
      <c r="D32" s="32" t="s">
        <v>49</v>
      </c>
      <c r="E32" s="10">
        <f>E34+E35</f>
        <v>7500</v>
      </c>
      <c r="F32" s="10">
        <f>F34+F35</f>
        <v>2841</v>
      </c>
      <c r="G32" s="10">
        <f>G34+G35</f>
        <v>2840</v>
      </c>
      <c r="H32" s="22">
        <f t="shared" si="2"/>
        <v>-1</v>
      </c>
      <c r="I32" s="22">
        <f t="shared" si="3"/>
        <v>-4660</v>
      </c>
      <c r="J32" s="10">
        <f t="shared" ref="J32" si="15">J34</f>
        <v>1414</v>
      </c>
      <c r="K32" s="10">
        <f t="shared" si="4"/>
        <v>1426</v>
      </c>
      <c r="L32" s="10">
        <f>L33+L34+L35</f>
        <v>2400</v>
      </c>
      <c r="M32" s="9">
        <f t="shared" si="7"/>
        <v>440</v>
      </c>
      <c r="N32" s="10">
        <f>N33+N34+N35</f>
        <v>2500</v>
      </c>
      <c r="O32" s="10">
        <f t="shared" si="6"/>
        <v>340</v>
      </c>
    </row>
    <row r="33" spans="1:15" x14ac:dyDescent="0.3">
      <c r="A33" s="6"/>
      <c r="B33" s="6"/>
      <c r="C33" s="6" t="s">
        <v>16</v>
      </c>
      <c r="D33" s="2"/>
      <c r="E33" s="4"/>
      <c r="F33" s="8">
        <v>0</v>
      </c>
      <c r="G33" s="4">
        <v>0</v>
      </c>
      <c r="H33" s="22">
        <f t="shared" si="2"/>
        <v>0</v>
      </c>
      <c r="I33" s="22">
        <f t="shared" si="3"/>
        <v>0</v>
      </c>
      <c r="J33" s="4">
        <v>0</v>
      </c>
      <c r="K33" s="10">
        <f t="shared" si="4"/>
        <v>0</v>
      </c>
      <c r="L33" s="4">
        <v>0</v>
      </c>
      <c r="M33" s="9">
        <f t="shared" si="7"/>
        <v>0</v>
      </c>
      <c r="N33" s="4">
        <v>0</v>
      </c>
      <c r="O33" s="10">
        <f t="shared" si="6"/>
        <v>0</v>
      </c>
    </row>
    <row r="34" spans="1:15" ht="31.2" x14ac:dyDescent="0.3">
      <c r="A34" s="6" t="s">
        <v>2</v>
      </c>
      <c r="B34" s="6" t="s">
        <v>2</v>
      </c>
      <c r="C34" s="6" t="s">
        <v>4</v>
      </c>
      <c r="D34" s="30" t="s">
        <v>42</v>
      </c>
      <c r="E34" s="4">
        <v>1000</v>
      </c>
      <c r="F34" s="8">
        <v>541</v>
      </c>
      <c r="G34" s="4">
        <v>540.6</v>
      </c>
      <c r="H34" s="22">
        <f t="shared" si="2"/>
        <v>-0.39999999999997726</v>
      </c>
      <c r="I34" s="22">
        <f t="shared" si="3"/>
        <v>-459.4</v>
      </c>
      <c r="J34" s="4">
        <v>1414</v>
      </c>
      <c r="K34" s="10">
        <f t="shared" si="4"/>
        <v>-873.4</v>
      </c>
      <c r="L34" s="4">
        <v>2400</v>
      </c>
      <c r="M34" s="9">
        <f t="shared" si="7"/>
        <v>-1859.4</v>
      </c>
      <c r="N34" s="4">
        <v>2500</v>
      </c>
      <c r="O34" s="10">
        <f t="shared" si="6"/>
        <v>-1959.4</v>
      </c>
    </row>
    <row r="35" spans="1:15" ht="78" x14ac:dyDescent="0.3">
      <c r="A35" s="6"/>
      <c r="B35" s="6"/>
      <c r="C35" s="6" t="s">
        <v>15</v>
      </c>
      <c r="D35" s="30" t="s">
        <v>43</v>
      </c>
      <c r="E35" s="4">
        <f>5000+1500</f>
        <v>6500</v>
      </c>
      <c r="F35" s="8">
        <v>2300</v>
      </c>
      <c r="G35" s="4">
        <v>2299.4</v>
      </c>
      <c r="H35" s="22">
        <f t="shared" si="2"/>
        <v>-0.59999999999990905</v>
      </c>
      <c r="I35" s="22">
        <f t="shared" si="3"/>
        <v>-4200.6000000000004</v>
      </c>
      <c r="J35" s="4">
        <v>0</v>
      </c>
      <c r="K35" s="10">
        <f t="shared" si="4"/>
        <v>2299.4</v>
      </c>
      <c r="L35" s="4">
        <v>0</v>
      </c>
      <c r="M35" s="9">
        <f t="shared" si="7"/>
        <v>2299.4</v>
      </c>
      <c r="N35" s="4">
        <v>0</v>
      </c>
      <c r="O35" s="10">
        <f t="shared" si="6"/>
        <v>2299.4</v>
      </c>
    </row>
    <row r="36" spans="1:15" ht="62.4" x14ac:dyDescent="0.3">
      <c r="A36" s="6" t="s">
        <v>2</v>
      </c>
      <c r="B36" s="6" t="s">
        <v>12</v>
      </c>
      <c r="C36" s="6" t="s">
        <v>2</v>
      </c>
      <c r="D36" s="32" t="s">
        <v>50</v>
      </c>
      <c r="E36" s="10">
        <f>E38+E39+E40</f>
        <v>27000</v>
      </c>
      <c r="F36" s="9">
        <f t="shared" ref="F36:G36" si="16">F38+F39+F40</f>
        <v>13278</v>
      </c>
      <c r="G36" s="9">
        <f t="shared" si="16"/>
        <v>13277.1</v>
      </c>
      <c r="H36" s="22">
        <f t="shared" si="2"/>
        <v>-0.8999999999996362</v>
      </c>
      <c r="I36" s="22">
        <f t="shared" si="3"/>
        <v>-13722.9</v>
      </c>
      <c r="J36" s="10">
        <f t="shared" ref="J36" si="17">J38+J39+J40</f>
        <v>3184.5</v>
      </c>
      <c r="K36" s="10">
        <f t="shared" si="4"/>
        <v>10092.6</v>
      </c>
      <c r="L36" s="10">
        <f>L37+L38+L39+L40</f>
        <v>1996.8</v>
      </c>
      <c r="M36" s="9">
        <f t="shared" si="7"/>
        <v>11280.300000000001</v>
      </c>
      <c r="N36" s="10">
        <f>N37+N38+N39+N40</f>
        <v>0</v>
      </c>
      <c r="O36" s="10">
        <f t="shared" si="6"/>
        <v>13277.1</v>
      </c>
    </row>
    <row r="37" spans="1:15" x14ac:dyDescent="0.3">
      <c r="A37" s="6"/>
      <c r="B37" s="6"/>
      <c r="C37" s="6" t="s">
        <v>16</v>
      </c>
      <c r="D37" s="32"/>
      <c r="E37" s="4"/>
      <c r="F37" s="8">
        <v>0</v>
      </c>
      <c r="G37" s="4">
        <v>0</v>
      </c>
      <c r="H37" s="22">
        <f t="shared" si="2"/>
        <v>0</v>
      </c>
      <c r="I37" s="22">
        <f t="shared" si="3"/>
        <v>0</v>
      </c>
      <c r="J37" s="4">
        <v>0</v>
      </c>
      <c r="K37" s="10">
        <f t="shared" si="4"/>
        <v>0</v>
      </c>
      <c r="L37" s="4">
        <v>0</v>
      </c>
      <c r="M37" s="9">
        <f t="shared" si="7"/>
        <v>0</v>
      </c>
      <c r="N37" s="4">
        <v>0</v>
      </c>
      <c r="O37" s="10">
        <f t="shared" si="6"/>
        <v>0</v>
      </c>
    </row>
    <row r="38" spans="1:15" ht="31.2" x14ac:dyDescent="0.3">
      <c r="A38" s="6" t="s">
        <v>2</v>
      </c>
      <c r="B38" s="6" t="s">
        <v>2</v>
      </c>
      <c r="C38" s="6" t="s">
        <v>4</v>
      </c>
      <c r="D38" s="30" t="s">
        <v>42</v>
      </c>
      <c r="E38" s="4">
        <v>1000</v>
      </c>
      <c r="F38" s="8">
        <v>0</v>
      </c>
      <c r="G38" s="4">
        <v>0</v>
      </c>
      <c r="H38" s="22">
        <f t="shared" si="2"/>
        <v>0</v>
      </c>
      <c r="I38" s="22">
        <f t="shared" si="3"/>
        <v>-1000</v>
      </c>
      <c r="J38" s="4">
        <v>3184.5</v>
      </c>
      <c r="K38" s="10">
        <f t="shared" si="4"/>
        <v>-3184.5</v>
      </c>
      <c r="L38" s="4">
        <v>82.8</v>
      </c>
      <c r="M38" s="9">
        <f t="shared" si="7"/>
        <v>-82.8</v>
      </c>
      <c r="N38" s="4">
        <v>0</v>
      </c>
      <c r="O38" s="10">
        <f t="shared" si="6"/>
        <v>0</v>
      </c>
    </row>
    <row r="39" spans="1:15" ht="78" x14ac:dyDescent="0.3">
      <c r="A39" s="6"/>
      <c r="B39" s="6"/>
      <c r="C39" s="6" t="s">
        <v>17</v>
      </c>
      <c r="D39" s="31" t="s">
        <v>51</v>
      </c>
      <c r="E39" s="4">
        <v>0</v>
      </c>
      <c r="F39" s="8">
        <v>0</v>
      </c>
      <c r="G39" s="4">
        <v>0</v>
      </c>
      <c r="H39" s="22">
        <f t="shared" si="2"/>
        <v>0</v>
      </c>
      <c r="I39" s="22">
        <f t="shared" si="3"/>
        <v>0</v>
      </c>
      <c r="J39" s="4">
        <v>0</v>
      </c>
      <c r="K39" s="10">
        <f t="shared" si="4"/>
        <v>0</v>
      </c>
      <c r="L39" s="4">
        <v>0</v>
      </c>
      <c r="M39" s="9">
        <f t="shared" si="7"/>
        <v>0</v>
      </c>
      <c r="N39" s="4">
        <v>0</v>
      </c>
      <c r="O39" s="10">
        <f t="shared" si="6"/>
        <v>0</v>
      </c>
    </row>
    <row r="40" spans="1:15" ht="78" x14ac:dyDescent="0.3">
      <c r="A40" s="6"/>
      <c r="B40" s="6"/>
      <c r="C40" s="6" t="s">
        <v>15</v>
      </c>
      <c r="D40" s="30" t="s">
        <v>43</v>
      </c>
      <c r="E40" s="4">
        <f>5000+21000</f>
        <v>26000</v>
      </c>
      <c r="F40" s="8">
        <v>13278</v>
      </c>
      <c r="G40" s="4">
        <v>13277.1</v>
      </c>
      <c r="H40" s="22">
        <f t="shared" si="2"/>
        <v>-0.8999999999996362</v>
      </c>
      <c r="I40" s="22">
        <f t="shared" si="3"/>
        <v>-12722.9</v>
      </c>
      <c r="J40" s="4">
        <v>0</v>
      </c>
      <c r="K40" s="10">
        <f t="shared" si="4"/>
        <v>13277.1</v>
      </c>
      <c r="L40" s="4">
        <v>1914</v>
      </c>
      <c r="M40" s="9">
        <f t="shared" si="7"/>
        <v>11363.1</v>
      </c>
      <c r="N40" s="4">
        <v>0</v>
      </c>
      <c r="O40" s="10">
        <f t="shared" si="6"/>
        <v>13277.1</v>
      </c>
    </row>
    <row r="41" spans="1:15" ht="249.6" x14ac:dyDescent="0.3">
      <c r="A41" s="6"/>
      <c r="B41" s="6" t="s">
        <v>22</v>
      </c>
      <c r="C41" s="6"/>
      <c r="D41" s="32" t="s">
        <v>52</v>
      </c>
      <c r="E41" s="10">
        <f>E42</f>
        <v>1</v>
      </c>
      <c r="F41" s="8">
        <f>F42</f>
        <v>1</v>
      </c>
      <c r="G41" s="8">
        <f>G42</f>
        <v>1</v>
      </c>
      <c r="H41" s="22">
        <f t="shared" si="2"/>
        <v>0</v>
      </c>
      <c r="I41" s="22">
        <f t="shared" si="3"/>
        <v>0</v>
      </c>
      <c r="J41" s="4">
        <f t="shared" ref="J41:N41" si="18">J42</f>
        <v>0</v>
      </c>
      <c r="K41" s="10">
        <f t="shared" si="4"/>
        <v>1</v>
      </c>
      <c r="L41" s="4">
        <f t="shared" si="18"/>
        <v>0</v>
      </c>
      <c r="M41" s="8">
        <f t="shared" si="18"/>
        <v>1</v>
      </c>
      <c r="N41" s="8">
        <f t="shared" si="18"/>
        <v>0</v>
      </c>
      <c r="O41" s="10">
        <f t="shared" si="6"/>
        <v>1</v>
      </c>
    </row>
    <row r="42" spans="1:15" ht="31.2" x14ac:dyDescent="0.3">
      <c r="A42" s="6"/>
      <c r="B42" s="6"/>
      <c r="C42" s="6" t="s">
        <v>4</v>
      </c>
      <c r="D42" s="30" t="s">
        <v>42</v>
      </c>
      <c r="E42" s="4">
        <v>1</v>
      </c>
      <c r="F42" s="8">
        <v>1</v>
      </c>
      <c r="G42" s="4">
        <v>1</v>
      </c>
      <c r="H42" s="22">
        <f t="shared" si="2"/>
        <v>0</v>
      </c>
      <c r="I42" s="22">
        <f t="shared" si="3"/>
        <v>0</v>
      </c>
      <c r="J42" s="4">
        <v>0</v>
      </c>
      <c r="K42" s="10">
        <f t="shared" si="4"/>
        <v>1</v>
      </c>
      <c r="L42" s="4">
        <v>0</v>
      </c>
      <c r="M42" s="9">
        <f t="shared" si="7"/>
        <v>1</v>
      </c>
      <c r="N42" s="4">
        <v>0</v>
      </c>
      <c r="O42" s="10">
        <f t="shared" si="6"/>
        <v>1</v>
      </c>
    </row>
    <row r="43" spans="1:15" ht="171.6" x14ac:dyDescent="0.3">
      <c r="A43" s="6"/>
      <c r="B43" s="6" t="s">
        <v>20</v>
      </c>
      <c r="C43" s="6"/>
      <c r="D43" s="32" t="s">
        <v>53</v>
      </c>
      <c r="E43" s="10">
        <f>E44</f>
        <v>0</v>
      </c>
      <c r="F43" s="9">
        <f t="shared" ref="F43:N43" si="19">F44</f>
        <v>0</v>
      </c>
      <c r="G43" s="10">
        <f t="shared" si="19"/>
        <v>0</v>
      </c>
      <c r="H43" s="22">
        <f t="shared" si="2"/>
        <v>0</v>
      </c>
      <c r="I43" s="22">
        <f t="shared" si="3"/>
        <v>0</v>
      </c>
      <c r="J43" s="10">
        <f t="shared" si="19"/>
        <v>0</v>
      </c>
      <c r="K43" s="10">
        <f t="shared" si="4"/>
        <v>0</v>
      </c>
      <c r="L43" s="10">
        <f t="shared" si="19"/>
        <v>0</v>
      </c>
      <c r="M43" s="9">
        <f t="shared" si="7"/>
        <v>0</v>
      </c>
      <c r="N43" s="10">
        <f t="shared" si="19"/>
        <v>0</v>
      </c>
      <c r="O43" s="10">
        <f t="shared" si="6"/>
        <v>0</v>
      </c>
    </row>
    <row r="44" spans="1:15" ht="78" x14ac:dyDescent="0.3">
      <c r="A44" s="6"/>
      <c r="B44" s="6"/>
      <c r="C44" s="6" t="s">
        <v>15</v>
      </c>
      <c r="D44" s="30" t="s">
        <v>43</v>
      </c>
      <c r="E44" s="4">
        <v>0</v>
      </c>
      <c r="F44" s="8">
        <v>0</v>
      </c>
      <c r="G44" s="4">
        <v>0</v>
      </c>
      <c r="H44" s="22">
        <f t="shared" si="2"/>
        <v>0</v>
      </c>
      <c r="I44" s="22">
        <f t="shared" si="3"/>
        <v>0</v>
      </c>
      <c r="J44" s="4">
        <v>0</v>
      </c>
      <c r="K44" s="10">
        <f t="shared" si="4"/>
        <v>0</v>
      </c>
      <c r="L44" s="4">
        <v>0</v>
      </c>
      <c r="M44" s="9">
        <f t="shared" si="7"/>
        <v>0</v>
      </c>
      <c r="N44" s="4">
        <v>0</v>
      </c>
      <c r="O44" s="10">
        <f t="shared" si="6"/>
        <v>0</v>
      </c>
    </row>
    <row r="45" spans="1:15" ht="93.6" x14ac:dyDescent="0.3">
      <c r="A45" s="6"/>
      <c r="B45" s="6" t="s">
        <v>21</v>
      </c>
      <c r="C45" s="6"/>
      <c r="D45" s="32" t="s">
        <v>54</v>
      </c>
      <c r="E45" s="10">
        <f>E46</f>
        <v>6581</v>
      </c>
      <c r="F45" s="10">
        <f t="shared" ref="F45:J45" si="20">F46+F47</f>
        <v>6581</v>
      </c>
      <c r="G45" s="10">
        <f t="shared" si="20"/>
        <v>6581</v>
      </c>
      <c r="H45" s="22">
        <f t="shared" si="2"/>
        <v>0</v>
      </c>
      <c r="I45" s="22">
        <f t="shared" si="3"/>
        <v>0</v>
      </c>
      <c r="J45" s="10">
        <f t="shared" si="20"/>
        <v>33</v>
      </c>
      <c r="K45" s="10">
        <f t="shared" si="4"/>
        <v>6548</v>
      </c>
      <c r="L45" s="10">
        <f t="shared" ref="L45:N45" si="21">L46+L47</f>
        <v>0</v>
      </c>
      <c r="M45" s="9">
        <f t="shared" si="7"/>
        <v>6581</v>
      </c>
      <c r="N45" s="10">
        <f t="shared" si="21"/>
        <v>0</v>
      </c>
      <c r="O45" s="10">
        <f t="shared" si="6"/>
        <v>6581</v>
      </c>
    </row>
    <row r="46" spans="1:15" ht="31.2" x14ac:dyDescent="0.3">
      <c r="A46" s="6"/>
      <c r="B46" s="6"/>
      <c r="C46" s="6" t="s">
        <v>4</v>
      </c>
      <c r="D46" s="30" t="s">
        <v>42</v>
      </c>
      <c r="E46" s="4">
        <v>6581</v>
      </c>
      <c r="F46" s="4">
        <v>6581</v>
      </c>
      <c r="G46" s="4">
        <v>6581</v>
      </c>
      <c r="H46" s="22">
        <f t="shared" si="2"/>
        <v>0</v>
      </c>
      <c r="I46" s="22">
        <f t="shared" si="3"/>
        <v>0</v>
      </c>
      <c r="J46" s="4">
        <v>33</v>
      </c>
      <c r="K46" s="10">
        <f t="shared" si="4"/>
        <v>6548</v>
      </c>
      <c r="L46" s="4">
        <v>0</v>
      </c>
      <c r="M46" s="9">
        <f t="shared" si="7"/>
        <v>6581</v>
      </c>
      <c r="N46" s="4">
        <v>0</v>
      </c>
      <c r="O46" s="10">
        <f t="shared" si="6"/>
        <v>6581</v>
      </c>
    </row>
    <row r="47" spans="1:15" ht="187.2" x14ac:dyDescent="0.3">
      <c r="A47" s="6"/>
      <c r="B47" s="6" t="s">
        <v>18</v>
      </c>
      <c r="C47" s="6"/>
      <c r="D47" s="32" t="s">
        <v>55</v>
      </c>
      <c r="E47" s="10">
        <f>E48</f>
        <v>0</v>
      </c>
      <c r="F47" s="4">
        <v>0</v>
      </c>
      <c r="G47" s="4">
        <v>0</v>
      </c>
      <c r="H47" s="22">
        <f t="shared" si="2"/>
        <v>0</v>
      </c>
      <c r="I47" s="22">
        <f t="shared" si="3"/>
        <v>0</v>
      </c>
      <c r="J47" s="4">
        <v>0</v>
      </c>
      <c r="K47" s="10">
        <f t="shared" si="4"/>
        <v>0</v>
      </c>
      <c r="L47" s="4">
        <v>0</v>
      </c>
      <c r="M47" s="9">
        <f t="shared" si="7"/>
        <v>0</v>
      </c>
      <c r="N47" s="4">
        <v>0</v>
      </c>
      <c r="O47" s="10">
        <f t="shared" si="6"/>
        <v>0</v>
      </c>
    </row>
    <row r="48" spans="1:15" ht="31.2" x14ac:dyDescent="0.3">
      <c r="A48" s="6"/>
      <c r="B48" s="6"/>
      <c r="C48" s="6" t="s">
        <v>4</v>
      </c>
      <c r="D48" s="30" t="s">
        <v>42</v>
      </c>
      <c r="E48" s="4">
        <v>0</v>
      </c>
      <c r="F48" s="10">
        <f t="shared" ref="F48:G48" si="22">F49</f>
        <v>0</v>
      </c>
      <c r="G48" s="10">
        <f t="shared" si="22"/>
        <v>0</v>
      </c>
      <c r="H48" s="22">
        <f t="shared" si="2"/>
        <v>0</v>
      </c>
      <c r="I48" s="22">
        <f t="shared" si="3"/>
        <v>0</v>
      </c>
      <c r="J48" s="10">
        <f t="shared" ref="J48" si="23">J49</f>
        <v>0</v>
      </c>
      <c r="K48" s="10">
        <f t="shared" si="4"/>
        <v>0</v>
      </c>
      <c r="L48" s="10">
        <f>L49</f>
        <v>0</v>
      </c>
      <c r="M48" s="9">
        <f t="shared" si="7"/>
        <v>0</v>
      </c>
      <c r="N48" s="10">
        <f>N49</f>
        <v>0</v>
      </c>
      <c r="O48" s="10">
        <f t="shared" si="6"/>
        <v>0</v>
      </c>
    </row>
    <row r="49" spans="1:15" ht="46.8" x14ac:dyDescent="0.3">
      <c r="A49" s="3"/>
      <c r="B49" s="3" t="s">
        <v>13</v>
      </c>
      <c r="C49" s="33"/>
      <c r="D49" s="33" t="s">
        <v>56</v>
      </c>
      <c r="E49" s="10">
        <f>E50+E51</f>
        <v>0</v>
      </c>
      <c r="F49" s="8">
        <v>0</v>
      </c>
      <c r="G49" s="4">
        <v>0</v>
      </c>
      <c r="H49" s="22">
        <f t="shared" si="2"/>
        <v>0</v>
      </c>
      <c r="I49" s="22">
        <f t="shared" si="3"/>
        <v>0</v>
      </c>
      <c r="J49" s="4">
        <v>0</v>
      </c>
      <c r="K49" s="10">
        <f t="shared" si="4"/>
        <v>0</v>
      </c>
      <c r="L49" s="10">
        <v>0</v>
      </c>
      <c r="M49" s="9">
        <f t="shared" si="7"/>
        <v>0</v>
      </c>
      <c r="N49" s="10">
        <v>0</v>
      </c>
      <c r="O49" s="10">
        <f t="shared" si="6"/>
        <v>0</v>
      </c>
    </row>
    <row r="50" spans="1:15" x14ac:dyDescent="0.3">
      <c r="A50" s="3"/>
      <c r="B50" s="3"/>
      <c r="C50" s="3" t="s">
        <v>16</v>
      </c>
      <c r="D50" s="34"/>
      <c r="E50" s="4">
        <v>0</v>
      </c>
      <c r="F50" s="4">
        <v>0</v>
      </c>
      <c r="G50" s="4">
        <v>0</v>
      </c>
      <c r="H50" s="22">
        <f t="shared" si="2"/>
        <v>0</v>
      </c>
      <c r="I50" s="22">
        <f t="shared" si="3"/>
        <v>0</v>
      </c>
      <c r="J50" s="4">
        <v>0</v>
      </c>
      <c r="K50" s="10">
        <f t="shared" si="4"/>
        <v>0</v>
      </c>
      <c r="L50" s="4">
        <v>0</v>
      </c>
      <c r="M50" s="9">
        <f t="shared" si="7"/>
        <v>0</v>
      </c>
      <c r="N50" s="4">
        <v>0</v>
      </c>
      <c r="O50" s="10">
        <f t="shared" si="6"/>
        <v>0</v>
      </c>
    </row>
    <row r="51" spans="1:15" ht="31.2" x14ac:dyDescent="0.3">
      <c r="A51" s="3"/>
      <c r="B51" s="3"/>
      <c r="C51" s="3" t="s">
        <v>4</v>
      </c>
      <c r="D51" s="30" t="s">
        <v>42</v>
      </c>
      <c r="E51" s="4">
        <v>0</v>
      </c>
      <c r="F51" s="20">
        <v>0</v>
      </c>
      <c r="G51" s="19">
        <v>0</v>
      </c>
      <c r="H51" s="22">
        <f t="shared" si="2"/>
        <v>0</v>
      </c>
      <c r="I51" s="22">
        <f t="shared" si="3"/>
        <v>0</v>
      </c>
      <c r="J51" s="19">
        <v>0</v>
      </c>
      <c r="K51" s="10">
        <f t="shared" si="4"/>
        <v>0</v>
      </c>
      <c r="L51" s="19">
        <v>0</v>
      </c>
      <c r="M51" s="9">
        <f t="shared" si="7"/>
        <v>0</v>
      </c>
      <c r="N51" s="19">
        <v>0</v>
      </c>
      <c r="O51" s="10">
        <f t="shared" si="6"/>
        <v>0</v>
      </c>
    </row>
    <row r="52" spans="1:15" ht="171.6" x14ac:dyDescent="0.3">
      <c r="A52" s="3" t="s">
        <v>2</v>
      </c>
      <c r="B52" s="3" t="s">
        <v>14</v>
      </c>
      <c r="C52" s="3" t="s">
        <v>2</v>
      </c>
      <c r="D52" s="33" t="s">
        <v>57</v>
      </c>
      <c r="E52" s="10">
        <f>E53</f>
        <v>0</v>
      </c>
      <c r="F52" s="10">
        <f t="shared" ref="F52:N52" si="24">F53</f>
        <v>0</v>
      </c>
      <c r="G52" s="10">
        <f t="shared" si="24"/>
        <v>0</v>
      </c>
      <c r="H52" s="22">
        <f t="shared" si="2"/>
        <v>0</v>
      </c>
      <c r="I52" s="22">
        <f t="shared" si="3"/>
        <v>0</v>
      </c>
      <c r="J52" s="10">
        <f t="shared" si="24"/>
        <v>0</v>
      </c>
      <c r="K52" s="10">
        <f t="shared" si="4"/>
        <v>0</v>
      </c>
      <c r="L52" s="10">
        <f t="shared" si="24"/>
        <v>0</v>
      </c>
      <c r="M52" s="9">
        <f t="shared" si="7"/>
        <v>0</v>
      </c>
      <c r="N52" s="10">
        <f t="shared" si="24"/>
        <v>0</v>
      </c>
      <c r="O52" s="10">
        <f t="shared" si="6"/>
        <v>0</v>
      </c>
    </row>
    <row r="53" spans="1:15" x14ac:dyDescent="0.3">
      <c r="A53" s="6"/>
      <c r="B53" s="6"/>
      <c r="C53" s="6" t="s">
        <v>16</v>
      </c>
      <c r="D53" s="35"/>
      <c r="E53" s="4">
        <v>0</v>
      </c>
      <c r="F53" s="4">
        <v>0</v>
      </c>
      <c r="G53" s="4">
        <v>0</v>
      </c>
      <c r="H53" s="22">
        <f t="shared" si="2"/>
        <v>0</v>
      </c>
      <c r="I53" s="22">
        <f t="shared" si="3"/>
        <v>0</v>
      </c>
      <c r="J53" s="4">
        <v>0</v>
      </c>
      <c r="K53" s="10">
        <f t="shared" si="4"/>
        <v>0</v>
      </c>
      <c r="L53" s="4">
        <v>0</v>
      </c>
      <c r="M53" s="9">
        <f t="shared" si="7"/>
        <v>0</v>
      </c>
      <c r="N53" s="4">
        <v>0</v>
      </c>
      <c r="O53" s="10">
        <f t="shared" si="6"/>
        <v>0</v>
      </c>
    </row>
    <row r="54" spans="1:15" ht="171.6" x14ac:dyDescent="0.3">
      <c r="A54" s="6"/>
      <c r="B54" s="6" t="s">
        <v>19</v>
      </c>
      <c r="C54" s="6"/>
      <c r="D54" s="32" t="s">
        <v>58</v>
      </c>
      <c r="E54" s="10">
        <f>E55+E56</f>
        <v>0</v>
      </c>
      <c r="F54" s="10">
        <f>F55+F56</f>
        <v>0</v>
      </c>
      <c r="G54" s="10">
        <f t="shared" ref="G54" si="25">G55+G56</f>
        <v>0</v>
      </c>
      <c r="H54" s="22">
        <f t="shared" si="2"/>
        <v>0</v>
      </c>
      <c r="I54" s="22">
        <f t="shared" si="3"/>
        <v>0</v>
      </c>
      <c r="J54" s="10">
        <f>J55+J56+J57</f>
        <v>101666.4</v>
      </c>
      <c r="K54" s="10">
        <f t="shared" ref="K54:O54" si="26">K55+K56+K57</f>
        <v>-101666.4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</row>
    <row r="55" spans="1:15" ht="78" x14ac:dyDescent="0.3">
      <c r="A55" s="18"/>
      <c r="B55" s="18"/>
      <c r="C55" s="6" t="s">
        <v>8</v>
      </c>
      <c r="D55" s="29" t="s">
        <v>41</v>
      </c>
      <c r="E55" s="4">
        <v>0</v>
      </c>
      <c r="F55" s="4">
        <v>0</v>
      </c>
      <c r="G55" s="4">
        <v>0</v>
      </c>
      <c r="H55" s="22">
        <f t="shared" si="2"/>
        <v>0</v>
      </c>
      <c r="I55" s="22">
        <f t="shared" si="3"/>
        <v>0</v>
      </c>
      <c r="J55" s="4">
        <v>0</v>
      </c>
      <c r="K55" s="10">
        <f t="shared" si="4"/>
        <v>0</v>
      </c>
      <c r="L55" s="4">
        <v>0</v>
      </c>
      <c r="M55" s="9">
        <f t="shared" si="7"/>
        <v>0</v>
      </c>
      <c r="N55" s="4">
        <v>0</v>
      </c>
      <c r="O55" s="10">
        <f t="shared" si="6"/>
        <v>0</v>
      </c>
    </row>
    <row r="56" spans="1:15" ht="78" x14ac:dyDescent="0.3">
      <c r="A56" s="18"/>
      <c r="B56" s="18"/>
      <c r="C56" s="6" t="s">
        <v>15</v>
      </c>
      <c r="D56" s="30" t="s">
        <v>43</v>
      </c>
      <c r="E56" s="4">
        <v>0</v>
      </c>
      <c r="F56" s="4">
        <v>0</v>
      </c>
      <c r="G56" s="4">
        <v>0</v>
      </c>
      <c r="H56" s="22">
        <f t="shared" si="2"/>
        <v>0</v>
      </c>
      <c r="I56" s="22">
        <f t="shared" si="3"/>
        <v>0</v>
      </c>
      <c r="J56" s="4">
        <v>15723.4</v>
      </c>
      <c r="K56" s="10">
        <f t="shared" si="4"/>
        <v>-15723.4</v>
      </c>
      <c r="L56" s="4">
        <v>0</v>
      </c>
      <c r="M56" s="9">
        <f t="shared" si="7"/>
        <v>0</v>
      </c>
      <c r="N56" s="4">
        <v>0</v>
      </c>
      <c r="O56" s="10">
        <f t="shared" si="6"/>
        <v>0</v>
      </c>
    </row>
    <row r="57" spans="1:15" ht="78" x14ac:dyDescent="0.3">
      <c r="A57" s="18"/>
      <c r="B57" s="18"/>
      <c r="C57" s="6" t="s">
        <v>24</v>
      </c>
      <c r="D57" s="7" t="s">
        <v>39</v>
      </c>
      <c r="E57" s="4">
        <v>0</v>
      </c>
      <c r="F57" s="4">
        <v>0</v>
      </c>
      <c r="G57" s="4">
        <v>0</v>
      </c>
      <c r="H57" s="22">
        <f t="shared" ref="H57" si="27">G57-F57</f>
        <v>0</v>
      </c>
      <c r="I57" s="22">
        <f t="shared" ref="I57" si="28">G57-E57</f>
        <v>0</v>
      </c>
      <c r="J57" s="4">
        <v>85943</v>
      </c>
      <c r="K57" s="10">
        <f t="shared" ref="K57" si="29">G57-J57</f>
        <v>-85943</v>
      </c>
      <c r="L57" s="4">
        <v>0</v>
      </c>
      <c r="M57" s="9">
        <f t="shared" ref="M57" si="30">G57-L57</f>
        <v>0</v>
      </c>
      <c r="N57" s="4">
        <v>0</v>
      </c>
      <c r="O57" s="10">
        <f t="shared" ref="O57" si="31">G57-N57</f>
        <v>0</v>
      </c>
    </row>
    <row r="58" spans="1:15" ht="21" x14ac:dyDescent="0.3">
      <c r="D58" s="27"/>
    </row>
    <row r="59" spans="1:15" x14ac:dyDescent="0.3">
      <c r="E59" s="17"/>
      <c r="H59" s="23"/>
      <c r="I59" s="23"/>
      <c r="K59" s="15"/>
      <c r="M59" s="15"/>
      <c r="O59" s="15"/>
    </row>
    <row r="60" spans="1:15" hidden="1" x14ac:dyDescent="0.3">
      <c r="D60" s="11" t="s">
        <v>23</v>
      </c>
      <c r="E60" s="17">
        <f>E7+E13++E17+E21+E25+E29+E32+E36+E41+E45+E47+E49+E52+E54</f>
        <v>131055</v>
      </c>
      <c r="F60" s="17">
        <f t="shared" ref="F60:O60" si="32">F7+F13++F17+F21+F25+F29+F32+F36+F41+F45+F47+F49+F52+F54</f>
        <v>63403</v>
      </c>
      <c r="G60" s="17">
        <f t="shared" si="32"/>
        <v>63393.799999999996</v>
      </c>
      <c r="H60" s="17">
        <f t="shared" si="32"/>
        <v>-9.1999999999984539</v>
      </c>
      <c r="I60" s="17">
        <f t="shared" si="32"/>
        <v>-67661.2</v>
      </c>
      <c r="J60" s="17">
        <f t="shared" si="32"/>
        <v>136549.79999999999</v>
      </c>
      <c r="K60" s="17">
        <f t="shared" si="32"/>
        <v>-73156</v>
      </c>
      <c r="L60" s="17">
        <f t="shared" si="32"/>
        <v>43894.700000000004</v>
      </c>
      <c r="M60" s="17">
        <f t="shared" si="32"/>
        <v>19499.099999999999</v>
      </c>
      <c r="N60" s="17">
        <f t="shared" si="32"/>
        <v>26538.399999999998</v>
      </c>
      <c r="O60" s="17">
        <f t="shared" si="32"/>
        <v>36855.4</v>
      </c>
    </row>
    <row r="63" spans="1:15" x14ac:dyDescent="0.3">
      <c r="F63" s="4"/>
      <c r="G63" s="17"/>
    </row>
  </sheetData>
  <mergeCells count="10">
    <mergeCell ref="A2:O2"/>
    <mergeCell ref="N3:O3"/>
    <mergeCell ref="A4:C5"/>
    <mergeCell ref="D4:D5"/>
    <mergeCell ref="E4:E5"/>
    <mergeCell ref="F4:G4"/>
    <mergeCell ref="H4:I4"/>
    <mergeCell ref="J4:K4"/>
    <mergeCell ref="L4:M4"/>
    <mergeCell ref="N4:O4"/>
  </mergeCells>
  <pageMargins left="0.19685039370078741" right="0.15748031496062992" top="0.55118110236220474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КАЗ. 1243031июнь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2023-08-09T07:07:26Z</dcterms:modified>
</cp:coreProperties>
</file>