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60" windowWidth="14592" windowHeight="7572" tabRatio="866" activeTab="2"/>
  </bookViews>
  <sheets>
    <sheet name="Форма 1" sheetId="5" r:id="rId1"/>
    <sheet name="Форма 2" sheetId="11" r:id="rId2"/>
    <sheet name="Приложение к отчету районы" sheetId="14" r:id="rId3"/>
  </sheets>
  <definedNames>
    <definedName name="_xlnm._FilterDatabase" localSheetId="0" hidden="1">'Форма 1'!$A$13:$X$310</definedName>
    <definedName name="_xlnm.Print_Area" localSheetId="2">'Приложение к отчету районы'!$A$1:$G$276</definedName>
    <definedName name="_xlnm.Print_Area" localSheetId="0">'Форма 1'!$A$1:$K$309</definedName>
  </definedNames>
  <calcPr calcId="145621"/>
</workbook>
</file>

<file path=xl/calcChain.xml><?xml version="1.0" encoding="utf-8"?>
<calcChain xmlns="http://schemas.openxmlformats.org/spreadsheetml/2006/main">
  <c r="F184" i="14" l="1"/>
  <c r="F183" i="14"/>
  <c r="F182" i="14"/>
  <c r="F181" i="14"/>
  <c r="F180" i="14"/>
  <c r="F179" i="14"/>
  <c r="F178" i="14"/>
  <c r="F177" i="14"/>
  <c r="F176" i="14"/>
  <c r="F175" i="14"/>
  <c r="F174" i="14"/>
  <c r="F173" i="14"/>
  <c r="F172" i="14"/>
  <c r="F171" i="14"/>
  <c r="F170" i="14"/>
  <c r="F140" i="14"/>
  <c r="H182" i="5" l="1"/>
  <c r="G182" i="5"/>
  <c r="G179" i="5" s="1"/>
  <c r="H181" i="5"/>
  <c r="G181" i="5"/>
  <c r="H179" i="5"/>
  <c r="F182" i="5"/>
  <c r="F181" i="5"/>
  <c r="H297" i="5" l="1"/>
  <c r="H296" i="5"/>
  <c r="G296" i="5"/>
  <c r="G297" i="5"/>
  <c r="G294" i="5"/>
  <c r="F297" i="5"/>
  <c r="F296" i="5"/>
  <c r="H294" i="5" l="1"/>
  <c r="H303" i="5"/>
  <c r="G303" i="5"/>
  <c r="F303" i="5"/>
  <c r="H158" i="5"/>
  <c r="H157" i="5"/>
  <c r="H93" i="5"/>
  <c r="H92" i="5"/>
  <c r="H126" i="5" s="1"/>
  <c r="F93" i="5"/>
  <c r="F92" i="5"/>
  <c r="F126" i="5" s="1"/>
  <c r="F90" i="5" l="1"/>
  <c r="H90" i="5"/>
  <c r="H155" i="5"/>
  <c r="F294" i="5"/>
  <c r="H278" i="5" l="1"/>
  <c r="F278" i="5"/>
  <c r="F275" i="5"/>
  <c r="H275" i="5" l="1"/>
  <c r="H266" i="5"/>
  <c r="G266" i="5"/>
  <c r="H267" i="5"/>
  <c r="H302" i="5" s="1"/>
  <c r="F267" i="5"/>
  <c r="F266" i="5"/>
  <c r="H237" i="5"/>
  <c r="H235" i="5" s="1"/>
  <c r="F237" i="5"/>
  <c r="F235" i="5" s="1"/>
  <c r="F301" i="5" l="1"/>
  <c r="F264" i="5"/>
  <c r="H264" i="5"/>
  <c r="H301" i="5"/>
  <c r="H299" i="5" s="1"/>
  <c r="F302" i="5"/>
  <c r="H207" i="5"/>
  <c r="H204" i="5" s="1"/>
  <c r="F207" i="5"/>
  <c r="F204" i="5"/>
  <c r="F299" i="5" l="1"/>
  <c r="F179" i="5" l="1"/>
  <c r="H194" i="5"/>
  <c r="H191" i="5"/>
  <c r="F194" i="5"/>
  <c r="F191" i="5" s="1"/>
  <c r="H143" i="5" l="1"/>
  <c r="H219" i="5" s="1"/>
  <c r="H142" i="5"/>
  <c r="H218" i="5" s="1"/>
  <c r="H141" i="5"/>
  <c r="F143" i="5"/>
  <c r="F219" i="5" s="1"/>
  <c r="F142" i="5"/>
  <c r="F141" i="5"/>
  <c r="G134" i="5"/>
  <c r="H134" i="5"/>
  <c r="H139" i="5" l="1"/>
  <c r="H217" i="5"/>
  <c r="F139" i="5"/>
  <c r="H81" i="5"/>
  <c r="G81" i="5"/>
  <c r="F81" i="5"/>
  <c r="F77" i="5" l="1"/>
  <c r="H77" i="5"/>
  <c r="H215" i="5"/>
  <c r="H306" i="5"/>
  <c r="H122" i="5"/>
  <c r="H127" i="5" s="1"/>
  <c r="H119" i="5"/>
  <c r="F122" i="5"/>
  <c r="F105" i="5"/>
  <c r="H105" i="5"/>
  <c r="H51" i="5"/>
  <c r="H47" i="5" s="1"/>
  <c r="G51" i="5"/>
  <c r="G128" i="5" s="1"/>
  <c r="F51" i="5"/>
  <c r="F128" i="5" s="1"/>
  <c r="F308" i="5" s="1"/>
  <c r="F47" i="5" l="1"/>
  <c r="F119" i="5"/>
  <c r="F127" i="5"/>
  <c r="F124" i="5" s="1"/>
  <c r="H307" i="5"/>
  <c r="H304" i="5" s="1"/>
  <c r="H128" i="5"/>
  <c r="H308" i="5" s="1"/>
  <c r="F151" i="5"/>
  <c r="F158" i="5" s="1"/>
  <c r="F150" i="5"/>
  <c r="F157" i="5" s="1"/>
  <c r="F217" i="5" s="1"/>
  <c r="F134" i="5"/>
  <c r="F306" i="5" l="1"/>
  <c r="F155" i="5"/>
  <c r="F218" i="5"/>
  <c r="F307" i="5" s="1"/>
  <c r="H124" i="5"/>
  <c r="G194" i="5"/>
  <c r="F304" i="5" l="1"/>
  <c r="F215" i="5"/>
  <c r="G278" i="5"/>
  <c r="G302" i="5" s="1"/>
  <c r="G267" i="5"/>
  <c r="G237" i="5"/>
  <c r="G301" i="5" s="1"/>
  <c r="G299" i="5" s="1"/>
  <c r="G207" i="5"/>
  <c r="G204" i="5" s="1"/>
  <c r="G158" i="5"/>
  <c r="G157" i="5"/>
  <c r="G143" i="5"/>
  <c r="G219" i="5" s="1"/>
  <c r="G142" i="5"/>
  <c r="G141" i="5"/>
  <c r="G217" i="5" l="1"/>
  <c r="G218" i="5"/>
  <c r="G155" i="5"/>
  <c r="G191" i="5"/>
  <c r="G264" i="5"/>
  <c r="G275" i="5"/>
  <c r="G235" i="5"/>
  <c r="G139" i="5"/>
  <c r="G215" i="5" l="1"/>
  <c r="G93" i="5"/>
  <c r="G92" i="5"/>
  <c r="G126" i="5" s="1"/>
  <c r="G122" i="5" l="1"/>
  <c r="G119" i="5" s="1"/>
  <c r="G108" i="5"/>
  <c r="G127" i="5" l="1"/>
  <c r="G124" i="5" s="1"/>
  <c r="G105" i="5"/>
  <c r="G308" i="5" l="1"/>
  <c r="G307" i="5"/>
  <c r="G47" i="5"/>
  <c r="G306" i="5" l="1"/>
  <c r="G90" i="5"/>
  <c r="G304" i="5" l="1"/>
  <c r="G77" i="5" l="1"/>
</calcChain>
</file>

<file path=xl/sharedStrings.xml><?xml version="1.0" encoding="utf-8"?>
<sst xmlns="http://schemas.openxmlformats.org/spreadsheetml/2006/main" count="1880" uniqueCount="629">
  <si>
    <t>Республиканский бюджет</t>
  </si>
  <si>
    <t>ВСЕГО ПО ЦЕЛИ:</t>
  </si>
  <si>
    <t>млн.                 тенге</t>
  </si>
  <si>
    <t>млн. тенге</t>
  </si>
  <si>
    <t>в т.ч.</t>
  </si>
  <si>
    <t xml:space="preserve">Местный бюджет </t>
  </si>
  <si>
    <t>Другие источники</t>
  </si>
  <si>
    <t xml:space="preserve"> № п/п             </t>
  </si>
  <si>
    <t>Наименование</t>
  </si>
  <si>
    <t>Источники финансирования</t>
  </si>
  <si>
    <t>Мероприятия:</t>
  </si>
  <si>
    <t>%</t>
  </si>
  <si>
    <t>Целевые индикаторы:</t>
  </si>
  <si>
    <t>Код бюджетной программы</t>
  </si>
  <si>
    <t>МБ</t>
  </si>
  <si>
    <t>Ед.                                  изм.</t>
  </si>
  <si>
    <t>РБ</t>
  </si>
  <si>
    <t>Гарантирование кредита</t>
  </si>
  <si>
    <t xml:space="preserve">Направление 1 - Рост экономики региона </t>
  </si>
  <si>
    <t>ИФО ВРП</t>
  </si>
  <si>
    <t>Рост объема несырьевого экспорта</t>
  </si>
  <si>
    <t>Инвестиции в основной капитал в обрабатывающую промышленность</t>
  </si>
  <si>
    <t>млрд. тенге</t>
  </si>
  <si>
    <t>Цель 1: Обеспечение устойчивого развития экономики региона</t>
  </si>
  <si>
    <t>Цель 2: Приоритетное развитие несырьевых отраслей промышленности</t>
  </si>
  <si>
    <t>Цель 3: Повышение конкурентоспособности отраслей АПК</t>
  </si>
  <si>
    <t>Направление 3 - Обеспечение нового качества жизни</t>
  </si>
  <si>
    <t xml:space="preserve">Цель 1: Наращивание темпов жилищного строительства для обеспечения доступности жилья для граждан </t>
  </si>
  <si>
    <t>Направление 2 - Регион комфортный и безопасный для проживания</t>
  </si>
  <si>
    <t>Цель 2: Улучшение показателей здоровья населения</t>
  </si>
  <si>
    <t>ИФО валовой продукции животноводства</t>
  </si>
  <si>
    <t>Обеспеченность жильем на одного проживающего</t>
  </si>
  <si>
    <t>кв. м</t>
  </si>
  <si>
    <t xml:space="preserve">Доступ населения, к услугам водоснабжения: </t>
  </si>
  <si>
    <t>Доля промышленности в ВРП</t>
  </si>
  <si>
    <t>Доля автодорог местного значения, находящихся в хорошем и удовлетворительном состоянии</t>
  </si>
  <si>
    <t>Доля переработки и утилизации ТБО</t>
  </si>
  <si>
    <t>Уровень обеспеченности инфраструктуры противодействия чрезвычайным ситуациям</t>
  </si>
  <si>
    <t>ед.</t>
  </si>
  <si>
    <t>чел.</t>
  </si>
  <si>
    <t>Цель 3: Улучшение качества и доступности образования</t>
  </si>
  <si>
    <t>Увеличение числа районов, реализующих социальный проект «Временная семья»</t>
  </si>
  <si>
    <t>Обеспечение содержания детей школьного возраста из сельских населенных пунктов, где нет соответсвующих видов школ в рамках проекта "Временная семья"</t>
  </si>
  <si>
    <t xml:space="preserve">Мероприятия: </t>
  </si>
  <si>
    <t>млн.тенге</t>
  </si>
  <si>
    <t>Закуп лекарственных средств для онкологических больных на амбулаторном уровне</t>
  </si>
  <si>
    <t>Централизованный закуп и хранение вакцин и других медицинских иммунобиологических препаратов для проведения иммунопрофилактики населения</t>
  </si>
  <si>
    <t>Реализация мероприятий по профилактике и борьбе со СПИДом</t>
  </si>
  <si>
    <t>Совершенствование службы формирования ЗОЖ, а также проведение разъяснительной работы среди населения о вреде алкоголя и наркотиков</t>
  </si>
  <si>
    <t>Привлечение специалистов, в том числе молодых и со стажем, в медицинские организации области</t>
  </si>
  <si>
    <t>Уровень обеспеченности СНП социальными благами и услугами в соответствии с системой региональных стандартов</t>
  </si>
  <si>
    <t xml:space="preserve">Привлечение специалистов  в село </t>
  </si>
  <si>
    <t xml:space="preserve">Ед.                                  </t>
  </si>
  <si>
    <t xml:space="preserve">Проведение мероприятий по реализации  проекта «Ауыл-Ел бесігі» </t>
  </si>
  <si>
    <t>Цель 4: Создание условий для улучшения жизнеобеспечения села и увеличение потенциала сельской местности</t>
  </si>
  <si>
    <t>Цель 5: Создание благоприятных условий для роста экономической активности бизнеса</t>
  </si>
  <si>
    <t>Цель 6: Развитие туризма - как новая ниша для развития предпринимательства</t>
  </si>
  <si>
    <t>Цель 2: Обеспечение населения качественной питьевой водой</t>
  </si>
  <si>
    <t xml:space="preserve">Цель 1: Обеспечение занятостью, сокращение трудодефицита кадров в регионе </t>
  </si>
  <si>
    <t>Цель 4: Развитие массовых видов спорта</t>
  </si>
  <si>
    <t>постоянные</t>
  </si>
  <si>
    <t>временные</t>
  </si>
  <si>
    <t>Доля трудоустроенных из числа трудоспособных переселенцев, за исключением лиц, находящихся в социальном отпуске</t>
  </si>
  <si>
    <t>Выплаты субсидий на переезд в размере 35 МРП на каждого  члена семьи</t>
  </si>
  <si>
    <t>Поощрение деятельности граждан, участвующих в обеспечении общественного порядка</t>
  </si>
  <si>
    <t>С учетом анализа криминогенной ситуации, внесение корректировок в маршруты патрулирования нарядов комплексных сил полиции, с целью их приближения к участкам, наиболее подверженным преступлениям</t>
  </si>
  <si>
    <t xml:space="preserve">ед. </t>
  </si>
  <si>
    <t>Проведение республиканских, а также инициативных  оперативно-профилактических мероприятий, направленных на стабилизацию оперативной обстановки</t>
  </si>
  <si>
    <t xml:space="preserve">Организация и проведение ежегодных коммиссионных обследований гидротехнических сооружений, водохранилищ области в целях проверки и готовности к паводкам </t>
  </si>
  <si>
    <t>Цель 3: Улучшение состояния местных дорог</t>
  </si>
  <si>
    <r>
      <t>Количество созданных рабочих мест</t>
    </r>
    <r>
      <rPr>
        <b/>
        <i/>
        <sz val="12"/>
        <rFont val="Times New Roman"/>
        <family val="1"/>
        <charset val="204"/>
      </rPr>
      <t>, в том числе</t>
    </r>
  </si>
  <si>
    <t>Строительство физкультурно-оздоровительного комлекса в с. Пресновка Жамбылского района</t>
  </si>
  <si>
    <t>Строительство физкультурно-оздоровительного комлекса в г.Мамлютка Мамлютского района</t>
  </si>
  <si>
    <t>ИТОГО ПО НАПРАВЛЕНИЮ:</t>
  </si>
  <si>
    <t>Рост производительности труда в сельском хозяйстве</t>
  </si>
  <si>
    <t>Рост производительности труда в обрабатывающей промышленности</t>
  </si>
  <si>
    <t>Создание пожарных постов, их материально-техническое оснащения в населенных пунктах, в которых отсутствуют подразделения государственной противопожарной службы</t>
  </si>
  <si>
    <t>на 100 000 населения</t>
  </si>
  <si>
    <t>Капитальный ремонт автомобильных дорог областного и районного значения</t>
  </si>
  <si>
    <t>КТ-19 "Покровка-Ильинка-Мектеп"</t>
  </si>
  <si>
    <t>КСТ-62 "Еленовка-Арыкбалык-Чистополье-Есиль километр 17-209"</t>
  </si>
  <si>
    <t>КТ-64 "Саумалколь-Новоишимское-Червонное"</t>
  </si>
  <si>
    <t>КСТ-44 "Астраханка-Смирново-Киялы-Тайынша-Алексеевка"</t>
  </si>
  <si>
    <t>Средний ремонт автомобильных дорог областного и районного значения</t>
  </si>
  <si>
    <t xml:space="preserve">КТ-66 "Антоновка-Лавровка-Горное" </t>
  </si>
  <si>
    <t>Текущий ремонт и содержание автомобильных дорог областного и районного значения</t>
  </si>
  <si>
    <t>автомобильные дороги областного значения</t>
  </si>
  <si>
    <t>Проведение мониторинга ИФО ВРП</t>
  </si>
  <si>
    <t>Проведение совещания по социально-экономическому развитию</t>
  </si>
  <si>
    <t>Приобретение сельскохозяйственной техники и оборудования, в том числе через АО "КазАгрофинанс"</t>
  </si>
  <si>
    <t xml:space="preserve">млн.тенге </t>
  </si>
  <si>
    <t>ДИ</t>
  </si>
  <si>
    <t>Увеличение валового сбора зерновых культур</t>
  </si>
  <si>
    <t>тыс. тонн</t>
  </si>
  <si>
    <t>Увеличение валового сбора масличных культур</t>
  </si>
  <si>
    <t>Увеличение производства молока</t>
  </si>
  <si>
    <t>Увеличение производства мяса</t>
  </si>
  <si>
    <t>Увеличение производства яиц</t>
  </si>
  <si>
    <t>тонн</t>
  </si>
  <si>
    <t>Строительство откормочной площадки ТОО "Береке Акжар"</t>
  </si>
  <si>
    <t>Расширение мощности свинокомплекса ТОО "ЕМС-Агро" с 50 до 100 тыс. голов с откорма в год</t>
  </si>
  <si>
    <t>- в городах</t>
  </si>
  <si>
    <t>- СНП</t>
  </si>
  <si>
    <t>ИТОГО ПО ПРОГРАММЕ:</t>
  </si>
  <si>
    <t>Установка контейнеров для раздельного сбора отходов</t>
  </si>
  <si>
    <t>штук</t>
  </si>
  <si>
    <t>Организация и проведение агитации населения к раздельному сбору ТБО, проведение акций и мероприятий по охране окружающей среды</t>
  </si>
  <si>
    <t>Увеличение количества обслуженных посетителей местами размещения в регионе</t>
  </si>
  <si>
    <t>2</t>
  </si>
  <si>
    <t>4</t>
  </si>
  <si>
    <t>3</t>
  </si>
  <si>
    <t>Закуп химпрепаратов для онкогематологических больных</t>
  </si>
  <si>
    <t>472-079-011</t>
  </si>
  <si>
    <t>млн. штук</t>
  </si>
  <si>
    <t xml:space="preserve">Объем инвестиций, направленный на развитие жилищного строительства за счет  всех источников, в т.ч.: </t>
  </si>
  <si>
    <t>За счет кредитных средств и целевого трансферта из национального фонда Республики Казахстан, трансфертов из республиканского бюджета</t>
  </si>
  <si>
    <t>НФ РК, РБ</t>
  </si>
  <si>
    <t>За счет средств предприятий и населения</t>
  </si>
  <si>
    <t>1.1</t>
  </si>
  <si>
    <t xml:space="preserve"> АО "ПЗТМ" </t>
  </si>
  <si>
    <t>1.2</t>
  </si>
  <si>
    <t xml:space="preserve">АО "Завод им. С.М. Кирова" 
 </t>
  </si>
  <si>
    <t>1.3</t>
  </si>
  <si>
    <t xml:space="preserve">АО "Мунаймаш" </t>
  </si>
  <si>
    <t>1.4</t>
  </si>
  <si>
    <t xml:space="preserve">АО "ЗИКСТО"  </t>
  </si>
  <si>
    <t>1.5</t>
  </si>
  <si>
    <t xml:space="preserve"> ТОО "ЗМО"  </t>
  </si>
  <si>
    <t>1.6</t>
  </si>
  <si>
    <t xml:space="preserve">ТОО "Изолит"  </t>
  </si>
  <si>
    <t>1.7</t>
  </si>
  <si>
    <t xml:space="preserve">ТОО "ВФ "Поиск" </t>
  </si>
  <si>
    <t>1.8</t>
  </si>
  <si>
    <t xml:space="preserve">ТОО "Блок" </t>
  </si>
  <si>
    <t>5</t>
  </si>
  <si>
    <t>Ввод в эксплуатацию промышленных предприятий:</t>
  </si>
  <si>
    <t>6</t>
  </si>
  <si>
    <t>Организация презентаций выпускаемой продукции машиностроительными предприятиями области</t>
  </si>
  <si>
    <t>Расширение географии поставок продукции машиностроительными предприятиями области</t>
  </si>
  <si>
    <t>Проведение мероприятий по определению количественных и качественных показателей, состояния объектов социальной, инженерной и транспортной инфраструктуры, показателей развития малого и среднего бизнеса</t>
  </si>
  <si>
    <t>млн.   тенге</t>
  </si>
  <si>
    <t>За счет средств местного бюджета</t>
  </si>
  <si>
    <t>Открытие баз отдыха в Имантауско-Шалкарской курортной зоне</t>
  </si>
  <si>
    <t>Презентация туристского потенциала СКО на Международной туристской выставке KITF</t>
  </si>
  <si>
    <t>строительство и реконструкция групповых водопроводов через Комитет по водным ресурсам Министерства экологии, геологии и природных ресурсов</t>
  </si>
  <si>
    <t>строительство и реконструкция сельских объектов водоснабжения через МИО</t>
  </si>
  <si>
    <t>Строительство и реконструкция сельских объектов водооснабжения:</t>
  </si>
  <si>
    <t>Строительство физкультурно-оздоровительного комлекса в с. Тимирязево Тимирязевского района</t>
  </si>
  <si>
    <t>РБ, МБ, ДИ</t>
  </si>
  <si>
    <t>Субсидирование процентной ставки кредита</t>
  </si>
  <si>
    <t>Гранты</t>
  </si>
  <si>
    <t>Проекты в рамках "Экономики простых вещей"</t>
  </si>
  <si>
    <t>ед</t>
  </si>
  <si>
    <t>Обеспечение охвата амбулаторным лечением впервые выявленных больных туберкулезом без бактериовыделения  50,0 % и более</t>
  </si>
  <si>
    <t>% к предыдущему году</t>
  </si>
  <si>
    <t>Цель 4: Улучшение экологической ситуации в регионе</t>
  </si>
  <si>
    <t>Цель 5: Обеспечение общественной безопасности и правопорядка</t>
  </si>
  <si>
    <t>Уровень преступности  на 10 000 населения</t>
  </si>
  <si>
    <t>Цель 6: Повышение защиты населения и территории от чрезвычайных ситуаций</t>
  </si>
  <si>
    <t>Удельный вес трудоспособных получателей АСП (обусловленной денежной помощи), занятых и вовлеченных в активные меры содействия занятости (в общем числе трудоспособных получателей ОДП)</t>
  </si>
  <si>
    <t>Стандартизированный коэффициент смертности</t>
  </si>
  <si>
    <t>Снижение заболеваемости туберкулезом</t>
  </si>
  <si>
    <t>коэффициент</t>
  </si>
  <si>
    <t xml:space="preserve">Количество детей из сельских населенных пунктов (СНП), где нет соответствующих видов школ, проживающих во «Временных семьях» </t>
  </si>
  <si>
    <t>Средняя обеспеченность населения спортивной инфраструктурой на 1000 человек</t>
  </si>
  <si>
    <t>КТ-34 "Сенжарка-Троицкое-Николаевка"  км 40-50</t>
  </si>
  <si>
    <t>КТ-45 "Смирново-Трудовое-Токуши-республиканская автодорга М-51 "Челябинск-Новосибирск"  км 21-26</t>
  </si>
  <si>
    <t>КТ-52 "Тимирязево-Аксуат-Мичурино"  км 16-19</t>
  </si>
  <si>
    <t>Оформление разрешительной документации для объектов размещения ТБО</t>
  </si>
  <si>
    <t>кол-во разрешений</t>
  </si>
  <si>
    <t>261.095.015</t>
  </si>
  <si>
    <t>Развития онлайн-медицины и цифровизации системы здравоохранения</t>
  </si>
  <si>
    <t>мероприятия</t>
  </si>
  <si>
    <t>Оснащение высокотехнологичным оборудованием медицинских организаций</t>
  </si>
  <si>
    <t>Ежегодно не менее 50 профилактических выездов акушерских и педиатрических бригад в отдаленные районы области</t>
  </si>
  <si>
    <t>выезда</t>
  </si>
  <si>
    <t>Дальнейшее улучшение материально-технической базы организаций здравоохранения, оснащение инфекционных стационаров аппаратами искусственной вентиляции легких, кислородными точками и концентраторами</t>
  </si>
  <si>
    <t>Дальнейшее обеспечение средствами индивидуальной защиты и лекарственными препаратами (на амбулаторном и стационарном уровнях) для организации оперативного предупреждения и эффективного противодействия в случаях возникновения угрозы заражения инфекционными заболеваниями</t>
  </si>
  <si>
    <t xml:space="preserve">Ежегодное трудоустройство не менее 108 молодых специалистов в медицинские организации области </t>
  </si>
  <si>
    <t xml:space="preserve">чел. </t>
  </si>
  <si>
    <t>Повышение на системной основе квалификации медицинских работников в ведущих научных центрах страны</t>
  </si>
  <si>
    <t>Бесперебойное обеспечение лекарственными препаратами при стационарном лечении</t>
  </si>
  <si>
    <t>в пределах выделенных средств</t>
  </si>
  <si>
    <t xml:space="preserve">Мониторинг показателя "Ожидаемая продолжительность жизни при рождении, лет"
</t>
  </si>
  <si>
    <t>млн.              тенге</t>
  </si>
  <si>
    <t>Строительство физкультурно-оздоровительного комлекса в г. Петропавловск</t>
  </si>
  <si>
    <t>Строительство физкультурно-оздоровительного комлекса в с.Новоишимка района им.Г.Мусрепова</t>
  </si>
  <si>
    <t>Строительство Дворца спорта в г. Петропавловск</t>
  </si>
  <si>
    <t xml:space="preserve">Строительство откормочной площадки ТОО «ОРДА СОЛТУСТИК KZ» (КХ «Жаке»)
</t>
  </si>
  <si>
    <t>Мониторинг расширение мер государственной поддержки сельхозтоваропроизводителей с 43 млрд. до 55 млрд.тенге</t>
  </si>
  <si>
    <t xml:space="preserve">Строительство МТФ ТОО «Борисфен»
</t>
  </si>
  <si>
    <t xml:space="preserve">Строительство МТФ ТОО «Әдемі - Астық» </t>
  </si>
  <si>
    <t xml:space="preserve">Строительство МТФ ТОО «Норд-Строй»
</t>
  </si>
  <si>
    <t xml:space="preserve">Строительство МТФ ТОО «Ебжанов»                   </t>
  </si>
  <si>
    <t>Строительство бройлерной птицефабрики ТОО «Петропавловский бройлер»</t>
  </si>
  <si>
    <t xml:space="preserve">Строительство тепличного комплекса                                      ТОО «РимКазАгро» </t>
  </si>
  <si>
    <t xml:space="preserve">Запуск линии по производству и упаковке ультрапастеризованного молока и сметаны для расширения мощности филиала ТОО «Масло-Дел» в г. Петропавловск  </t>
  </si>
  <si>
    <t xml:space="preserve">млн. тенге </t>
  </si>
  <si>
    <t>Реконструкция предприятия для расширения мощности ТОО "Молочный союз"</t>
  </si>
  <si>
    <t>Увеличение загруженности мощностей мясоперерабатывающих предприятий</t>
  </si>
  <si>
    <t>Создание новых производств на территории  СЭЗ "Qyzyljar"</t>
  </si>
  <si>
    <t>предприятие</t>
  </si>
  <si>
    <t>3.1</t>
  </si>
  <si>
    <t>Организация производства электротехнического оборудования ТОО "Петропавловский электротехнический завод"</t>
  </si>
  <si>
    <t>3.2</t>
  </si>
  <si>
    <t xml:space="preserve">Выход на проектную мощность ТОО «BioOperations» </t>
  </si>
  <si>
    <t>3.3</t>
  </si>
  <si>
    <t>Выход на проектную мощность ТОО "Радуга", расширение действующего производства пластмассовых изделий, изготовление пэт преформ и полимер-песчаной продукции</t>
  </si>
  <si>
    <t>Реализация не менее 1 инвестиционного проекта с высокой добавленной стоимостью</t>
  </si>
  <si>
    <t>проект</t>
  </si>
  <si>
    <t xml:space="preserve">Предоставление государственной поддержки по возмещению экспортных затрат </t>
  </si>
  <si>
    <t>Модернизация действующих предприятий для выпуска высокотехнологичных и конкурентноспособных видов продукции, внедрение инновационных производств и новых технологий</t>
  </si>
  <si>
    <t>7</t>
  </si>
  <si>
    <t>8</t>
  </si>
  <si>
    <t>266.011.054</t>
  </si>
  <si>
    <t xml:space="preserve">ед.                     </t>
  </si>
  <si>
    <t>Разработка новых туристических маршрутов по примечательным местам (экологические, конные, пешие, водные) курортной зоны</t>
  </si>
  <si>
    <t xml:space="preserve">Развитие туристических объектов области </t>
  </si>
  <si>
    <t>Подготовка, привлечение квалифицированных кадров в сфере туризма</t>
  </si>
  <si>
    <t>266.021.049</t>
  </si>
  <si>
    <t>Сбор, обобщение и анализ сведений по созданию рабочих мест, в том числе в рамках государственных и правительственнх программ</t>
  </si>
  <si>
    <t>Мониторинг создания рабочих мест посредством ИС "Интеграционная карта создания рабочих мест"</t>
  </si>
  <si>
    <t>Мониторинг обеспечения полного охвата мерами социальной поддержки (ГАСП) малообеспеченных граждан, от общего количества граждан, которым назначен данный вид социальной поддержки</t>
  </si>
  <si>
    <t>10.2.207.254.113</t>
  </si>
  <si>
    <t>УПИИР  – Управление предпринимательства и индустриально-инновационного развития акимата Северо-Казахстанской области</t>
  </si>
  <si>
    <t>УПТАД  – Управление пассажирского транспорта и автомобильных дорог акимата Северо-Казахстанской области</t>
  </si>
  <si>
    <t>УКРЯАД  – Управление культуры, развития языков и архивного дела</t>
  </si>
  <si>
    <t xml:space="preserve">УФКиС  – Управление физической культуры и спорта акимата Северо-Казахстанской области </t>
  </si>
  <si>
    <t>УСАГ  – Управление строительства, архитектуры и градостроительства акимата Северо-Казахстанской области</t>
  </si>
  <si>
    <t>УО  – Управление образования акимата Северо-Казахстанской области</t>
  </si>
  <si>
    <t>УСХ  – Управление сельского хозяйства и земельных отношений акимата Северо-Казахстанской области</t>
  </si>
  <si>
    <t xml:space="preserve">РОСХ  – Районные отелы сельского хозяйства </t>
  </si>
  <si>
    <t>УЭЖКХ - Управление энергетики и жилищно-коммунального хозяйства акимата Северо-Казахстанской области</t>
  </si>
  <si>
    <t>УЗ  - Управление здравоохранения акимата Северо-Казахстанской области</t>
  </si>
  <si>
    <t>УКЗСП - Управление координации  занятости и социальных программ акимата Северо-Казахстанской области</t>
  </si>
  <si>
    <t>УФ - Управление финансов  акимата Северо-Казахстанской области</t>
  </si>
  <si>
    <t>УЭ - Управление экономики акимата  Северо-Казахстанской области</t>
  </si>
  <si>
    <t>УПРРП – Управление природных ресурсов и регулирования природопользования  акимата Северо-Казахстанской области</t>
  </si>
  <si>
    <t>ДП – Департамент полиции Северо-Казахстанской области</t>
  </si>
  <si>
    <t>СКО - Северо-Казахстанская область</t>
  </si>
  <si>
    <t>Ответственные за исполнение</t>
  </si>
  <si>
    <t>ДЧС СКО - Департамент по чрезвычайным ситуациям Северо-Казахстанской области Комитета по чрезвычайным ситуациям МВД Республики Казахстан</t>
  </si>
  <si>
    <t xml:space="preserve">ГТС - Гидротехнические сооружения </t>
  </si>
  <si>
    <t>ГАСП - Государственная адресная социальная помощь</t>
  </si>
  <si>
    <t>АО - Акционерное общество</t>
  </si>
  <si>
    <t>ТОО - Товарищество с ограниченной ответственнойстью</t>
  </si>
  <si>
    <t>ИФО - Индекс физического объема</t>
  </si>
  <si>
    <t>ВРП - Валовый региональный продукт</t>
  </si>
  <si>
    <t>СЭЗ - Свободная экономическая зона</t>
  </si>
  <si>
    <t>УК - Управляющая компания</t>
  </si>
  <si>
    <t>КХ - Крестьянское хозяйство</t>
  </si>
  <si>
    <t>ИП - Индивидуальный предприниматель</t>
  </si>
  <si>
    <t>МТФ - Молочнотоварная ферма</t>
  </si>
  <si>
    <t xml:space="preserve">ГНПП - Государственный национальный природный парк </t>
  </si>
  <si>
    <t>ТБО - Твердые бытовые отходы</t>
  </si>
  <si>
    <t>МСБ - Малый и средний бизнес</t>
  </si>
  <si>
    <t>СНП - Сельский населенный пункт</t>
  </si>
  <si>
    <t>ГЧП - Госудаарственно-чаастное партнерство</t>
  </si>
  <si>
    <t>АСП - Адресная социальная помощь</t>
  </si>
  <si>
    <t>МРП - Месяный расчетный показатель</t>
  </si>
  <si>
    <t>ОЗСП - Отдел занятости и социальных программ</t>
  </si>
  <si>
    <t>ИС - Информационная система</t>
  </si>
  <si>
    <t>ОДП - Обусловленная денежная помощь</t>
  </si>
  <si>
    <t>МИО - Местный исполнительный орган</t>
  </si>
  <si>
    <t>СПИД - Синдром приобретённого иммунного дефицита</t>
  </si>
  <si>
    <t>Расшифровка аббревиатур:</t>
  </si>
  <si>
    <t>РБ - республиканский бюджет</t>
  </si>
  <si>
    <t>МБ - местный бюджет</t>
  </si>
  <si>
    <t>ДИ - другие источники</t>
  </si>
  <si>
    <t>тыс.кв. м</t>
  </si>
  <si>
    <t xml:space="preserve">Строительство 
многоквартирных жилых домов в г.Петропавловске и в районах области 
</t>
  </si>
  <si>
    <t>ЦЗН - Центр занятости населения</t>
  </si>
  <si>
    <t>243.082.(113; 111)</t>
  </si>
  <si>
    <t>279.114.015; 253.058.011.015; 743.113.032; 268.113.032; 288.114.032; 261.079.032;</t>
  </si>
  <si>
    <t>451.002.011</t>
  </si>
  <si>
    <t xml:space="preserve">Капитальный ремонт трубы на 89 км автомобильной дороги областного значения КТ-83 "Кишкенеколь-Тельжан-Мортык-Тлеусай-Каратерек" </t>
  </si>
  <si>
    <t>495-079-028</t>
  </si>
  <si>
    <t>495-079-032</t>
  </si>
  <si>
    <t xml:space="preserve">Проведение капитального ремонта организаций  здравоохранения
</t>
  </si>
  <si>
    <t>288009005 288114032 495007032 472003032 472003034</t>
  </si>
  <si>
    <t>7.279.114.015</t>
  </si>
  <si>
    <t>7.279.114.032</t>
  </si>
  <si>
    <t>288.024.011</t>
  </si>
  <si>
    <t>495.021.011</t>
  </si>
  <si>
    <t>Мониторинг внешних рынков сбыта (Афганистан – пищевое яйцо, Литва, Польша, Туркмения и Турция – пшеница, Египет, Монголия – семена льна, Грузия – отруби, Италия – жмых, Китай и Узбекистан – масло растительное)</t>
  </si>
  <si>
    <t>Источник финансирования</t>
  </si>
  <si>
    <t>План, млн. тенге</t>
  </si>
  <si>
    <t>Факт, млн. тенге</t>
  </si>
  <si>
    <t>Причины неиспользования</t>
  </si>
  <si>
    <t>ИТОГО</t>
  </si>
  <si>
    <t>Информация о достижении целевых индикаторов  в разрезе районов, г.Петропавловска</t>
  </si>
  <si>
    <t>№ п/п</t>
  </si>
  <si>
    <t>Единица измерения</t>
  </si>
  <si>
    <t>Исполнение</t>
  </si>
  <si>
    <t xml:space="preserve">базовое (исходное) значение </t>
  </si>
  <si>
    <t>план</t>
  </si>
  <si>
    <t>факт</t>
  </si>
  <si>
    <t>Айыртауский</t>
  </si>
  <si>
    <t>Акжарский</t>
  </si>
  <si>
    <t>Аккайынский</t>
  </si>
  <si>
    <t>Есильский</t>
  </si>
  <si>
    <t>Жамбылский</t>
  </si>
  <si>
    <t>М.Жумабаева</t>
  </si>
  <si>
    <t>Кызылжарский</t>
  </si>
  <si>
    <t>Мамлютский</t>
  </si>
  <si>
    <t>Г.Мусрепова</t>
  </si>
  <si>
    <t>Тайыншинский</t>
  </si>
  <si>
    <t>Тимирязевский</t>
  </si>
  <si>
    <t>Уалихановский</t>
  </si>
  <si>
    <t>Шал акына</t>
  </si>
  <si>
    <t>г.Петропавловск</t>
  </si>
  <si>
    <t>г. Петропавловск</t>
  </si>
  <si>
    <t>г. Булаево</t>
  </si>
  <si>
    <t>г. Тайынша</t>
  </si>
  <si>
    <t>г. Мамлютка</t>
  </si>
  <si>
    <t>г. Сергеевка</t>
  </si>
  <si>
    <t>базовое (исходное) значение</t>
  </si>
  <si>
    <t>Информация об исполнении</t>
  </si>
  <si>
    <t>Отчет о реализации </t>
  </si>
  <si>
    <t xml:space="preserve">Программы развития территории </t>
  </si>
  <si>
    <t xml:space="preserve"> </t>
  </si>
  <si>
    <t>1. Информация о ходе реализации программы</t>
  </si>
  <si>
    <r>
      <t xml:space="preserve">Отчетный период: </t>
    </r>
    <r>
      <rPr>
        <i/>
        <sz val="12"/>
        <color rgb="FF000000"/>
        <rFont val="Times New Roman"/>
        <family val="1"/>
        <charset val="204"/>
      </rPr>
      <t>2021 год</t>
    </r>
  </si>
  <si>
    <t>Северо-Казахстанской области на 2021-2025 годы</t>
  </si>
  <si>
    <t>Источник информации</t>
  </si>
  <si>
    <t>*</t>
  </si>
  <si>
    <r>
      <t xml:space="preserve">Количество человек, прибывших из трудоизбыточных регионов (ежегодно), </t>
    </r>
    <r>
      <rPr>
        <b/>
        <i/>
        <sz val="12"/>
        <rFont val="Times New Roman"/>
        <family val="1"/>
        <charset val="204"/>
      </rPr>
      <t xml:space="preserve">в том числе </t>
    </r>
  </si>
  <si>
    <t>трудоспособного возраста</t>
  </si>
  <si>
    <t>кв. м.</t>
  </si>
  <si>
    <t xml:space="preserve">Айыртауский </t>
  </si>
  <si>
    <t xml:space="preserve">Акжарский </t>
  </si>
  <si>
    <t xml:space="preserve">Есильский </t>
  </si>
  <si>
    <t xml:space="preserve">Жамбылский </t>
  </si>
  <si>
    <t xml:space="preserve">Кызылжарский </t>
  </si>
  <si>
    <t xml:space="preserve">Мамлютский </t>
  </si>
  <si>
    <t xml:space="preserve">Тайыншинский </t>
  </si>
  <si>
    <t xml:space="preserve">Тимирязевский </t>
  </si>
  <si>
    <t xml:space="preserve">Уалихановский </t>
  </si>
  <si>
    <t xml:space="preserve">Аккайынский </t>
  </si>
  <si>
    <t xml:space="preserve">М.Жумабаева  </t>
  </si>
  <si>
    <t xml:space="preserve">Г.Мусрепова </t>
  </si>
  <si>
    <t xml:space="preserve">Шал акына </t>
  </si>
  <si>
    <t>в том числе трудоспособного возраста</t>
  </si>
  <si>
    <t>на 1000 населения</t>
  </si>
  <si>
    <t>на 100000 населения</t>
  </si>
  <si>
    <t>В разрезе районов и города Петропавловска не рассчитывается</t>
  </si>
  <si>
    <t>В разрезе районов не рассчитывается</t>
  </si>
  <si>
    <r>
      <t>Целевой индикатор 1</t>
    </r>
    <r>
      <rPr>
        <b/>
        <sz val="12"/>
        <rFont val="Times New Roman"/>
        <family val="1"/>
        <charset val="204"/>
      </rPr>
      <t xml:space="preserve"> ИФО ВРП</t>
    </r>
  </si>
  <si>
    <r>
      <rPr>
        <sz val="12"/>
        <rFont val="Times New Roman"/>
        <family val="1"/>
        <charset val="204"/>
      </rPr>
      <t>Целевой индикатор 3</t>
    </r>
    <r>
      <rPr>
        <b/>
        <sz val="12"/>
        <rFont val="Times New Roman"/>
        <family val="1"/>
        <charset val="204"/>
      </rPr>
      <t xml:space="preserve"> Инвестиции в основной капитал в обрабатывающую промышленность</t>
    </r>
  </si>
  <si>
    <r>
      <rPr>
        <sz val="12"/>
        <rFont val="Times New Roman"/>
        <family val="1"/>
        <charset val="204"/>
      </rPr>
      <t xml:space="preserve">Целевой индикатор 2 </t>
    </r>
    <r>
      <rPr>
        <b/>
        <sz val="12"/>
        <rFont val="Times New Roman"/>
        <family val="1"/>
        <charset val="204"/>
      </rPr>
      <t>Рост производительности труда в обрабатывающей промышленности</t>
    </r>
  </si>
  <si>
    <r>
      <rPr>
        <sz val="12"/>
        <rFont val="Times New Roman"/>
        <family val="1"/>
        <charset val="204"/>
      </rPr>
      <t xml:space="preserve">Целевой индикатор 4 </t>
    </r>
    <r>
      <rPr>
        <b/>
        <sz val="12"/>
        <rFont val="Times New Roman"/>
        <family val="1"/>
        <charset val="204"/>
      </rPr>
      <t>Рост объема несырьевого экспорта</t>
    </r>
  </si>
  <si>
    <r>
      <rPr>
        <sz val="12"/>
        <rFont val="Times New Roman"/>
        <family val="1"/>
        <charset val="204"/>
      </rPr>
      <t xml:space="preserve">Целевой индикатор 5 </t>
    </r>
    <r>
      <rPr>
        <b/>
        <sz val="12"/>
        <rFont val="Times New Roman"/>
        <family val="1"/>
        <charset val="204"/>
      </rPr>
      <t>Доля промышленности в ВРП</t>
    </r>
  </si>
  <si>
    <r>
      <rPr>
        <sz val="12"/>
        <rFont val="Times New Roman"/>
        <family val="1"/>
        <charset val="204"/>
      </rPr>
      <t xml:space="preserve">Целевой индикатор 6 </t>
    </r>
    <r>
      <rPr>
        <b/>
        <sz val="12"/>
        <rFont val="Times New Roman"/>
        <family val="1"/>
        <charset val="204"/>
      </rPr>
      <t>Рост производительности труда в сельском хозяйстве</t>
    </r>
  </si>
  <si>
    <r>
      <rPr>
        <sz val="12"/>
        <color rgb="FF000000"/>
        <rFont val="Times New Roman"/>
        <family val="1"/>
        <charset val="204"/>
      </rPr>
      <t xml:space="preserve">Целевой индикатор 8 </t>
    </r>
    <r>
      <rPr>
        <b/>
        <sz val="12"/>
        <color rgb="FF000000"/>
        <rFont val="Times New Roman"/>
        <family val="1"/>
        <charset val="204"/>
      </rPr>
      <t>Уровень обеспеченности СНП социальными благами и услугами в соответствии с системой региональных стандартов</t>
    </r>
  </si>
  <si>
    <r>
      <rPr>
        <sz val="12"/>
        <rFont val="Times New Roman"/>
        <family val="1"/>
        <charset val="204"/>
      </rPr>
      <t>Целевой индикатор 9</t>
    </r>
    <r>
      <rPr>
        <b/>
        <sz val="12"/>
        <rFont val="Times New Roman"/>
        <family val="1"/>
        <charset val="204"/>
      </rPr>
      <t xml:space="preserve"> Доля малого и среднего бизнеса в ВРП</t>
    </r>
  </si>
  <si>
    <r>
      <rPr>
        <sz val="12"/>
        <rFont val="Times New Roman"/>
        <family val="1"/>
        <charset val="204"/>
      </rPr>
      <t>Целевой индикатор 10</t>
    </r>
    <r>
      <rPr>
        <b/>
        <sz val="12"/>
        <rFont val="Times New Roman"/>
        <family val="1"/>
        <charset val="204"/>
      </rPr>
      <t xml:space="preserve"> Увеличение количества обслуженных посетителей местами размещения в регионе в сравнении с предыдущим годом</t>
    </r>
  </si>
  <si>
    <r>
      <rPr>
        <sz val="12"/>
        <rFont val="Times New Roman"/>
        <family val="1"/>
        <charset val="204"/>
      </rPr>
      <t xml:space="preserve">Целевой индикатор 11 </t>
    </r>
    <r>
      <rPr>
        <b/>
        <sz val="12"/>
        <rFont val="Times New Roman"/>
        <family val="1"/>
        <charset val="204"/>
      </rPr>
      <t>Обеспеченность жильем на одного проживающего</t>
    </r>
  </si>
  <si>
    <r>
      <rPr>
        <sz val="12"/>
        <rFont val="Times New Roman"/>
        <family val="1"/>
        <charset val="204"/>
      </rPr>
      <t xml:space="preserve">Целевой индикатор 12 </t>
    </r>
    <r>
      <rPr>
        <b/>
        <sz val="12"/>
        <rFont val="Times New Roman"/>
        <family val="1"/>
        <charset val="204"/>
      </rPr>
      <t xml:space="preserve">Доступ населения, к услугам водоснабжения: </t>
    </r>
  </si>
  <si>
    <r>
      <rPr>
        <sz val="12"/>
        <rFont val="Times New Roman"/>
        <family val="1"/>
        <charset val="204"/>
      </rPr>
      <t xml:space="preserve">Целевой индикатор 13 </t>
    </r>
    <r>
      <rPr>
        <b/>
        <sz val="12"/>
        <rFont val="Times New Roman"/>
        <family val="1"/>
        <charset val="204"/>
      </rPr>
      <t>Доля автодорог местного значения, находящихся в хорошем и удовлетворительном состоянии</t>
    </r>
  </si>
  <si>
    <r>
      <rPr>
        <sz val="12"/>
        <rFont val="Times New Roman"/>
        <family val="1"/>
        <charset val="204"/>
      </rPr>
      <t xml:space="preserve">Целевой индикатор 14 </t>
    </r>
    <r>
      <rPr>
        <b/>
        <sz val="12"/>
        <rFont val="Times New Roman"/>
        <family val="1"/>
        <charset val="204"/>
      </rPr>
      <t>Доля переработки и утилизации твердых бытовых отходов к их образованию</t>
    </r>
  </si>
  <si>
    <r>
      <rPr>
        <sz val="12"/>
        <rFont val="Times New Roman"/>
        <family val="1"/>
        <charset val="204"/>
      </rPr>
      <t>Целевой индикатор 15</t>
    </r>
    <r>
      <rPr>
        <b/>
        <sz val="12"/>
        <rFont val="Times New Roman"/>
        <family val="1"/>
        <charset val="204"/>
      </rPr>
      <t xml:space="preserve"> Уровень преступности на 10 000 населения</t>
    </r>
  </si>
  <si>
    <r>
      <rPr>
        <sz val="12"/>
        <rFont val="Times New Roman"/>
        <family val="1"/>
        <charset val="204"/>
      </rPr>
      <t>Целевой индикатор 16</t>
    </r>
    <r>
      <rPr>
        <b/>
        <sz val="12"/>
        <rFont val="Times New Roman"/>
        <family val="1"/>
        <charset val="204"/>
      </rPr>
      <t xml:space="preserve"> Уровень коррупции*</t>
    </r>
  </si>
  <si>
    <r>
      <rPr>
        <sz val="12"/>
        <rFont val="Times New Roman"/>
        <family val="1"/>
        <charset val="204"/>
      </rPr>
      <t xml:space="preserve">Целевой индикатор 17 </t>
    </r>
    <r>
      <rPr>
        <b/>
        <sz val="12"/>
        <rFont val="Times New Roman"/>
        <family val="1"/>
        <charset val="204"/>
      </rPr>
      <t>Уровень обеспеченности инфраструктуры противодействия чрезвычайным ситуациям</t>
    </r>
  </si>
  <si>
    <r>
      <rPr>
        <sz val="12"/>
        <rFont val="Times New Roman"/>
        <family val="1"/>
        <charset val="204"/>
      </rPr>
      <t>Целевой индикатор 18</t>
    </r>
    <r>
      <rPr>
        <b/>
        <sz val="12"/>
        <rFont val="Times New Roman"/>
        <family val="1"/>
        <charset val="204"/>
      </rPr>
      <t xml:space="preserve"> Количество созданных рабочих мест, в том числе</t>
    </r>
  </si>
  <si>
    <r>
      <rPr>
        <sz val="12"/>
        <rFont val="Times New Roman"/>
        <family val="1"/>
        <charset val="204"/>
      </rPr>
      <t xml:space="preserve">Целевой индикатор 19 </t>
    </r>
    <r>
      <rPr>
        <b/>
        <sz val="12"/>
        <rFont val="Times New Roman"/>
        <family val="1"/>
        <charset val="204"/>
      </rPr>
      <t xml:space="preserve">Количество человек, прибывших из трудоизбыточных регионов (ежегодно), </t>
    </r>
  </si>
  <si>
    <r>
      <rPr>
        <sz val="12"/>
        <rFont val="Times New Roman"/>
        <family val="1"/>
        <charset val="204"/>
      </rPr>
      <t>Целевой индикатор 20</t>
    </r>
    <r>
      <rPr>
        <b/>
        <sz val="12"/>
        <rFont val="Times New Roman"/>
        <family val="1"/>
        <charset val="204"/>
      </rPr>
      <t xml:space="preserve"> Удельный вес трудоспособных получателей АСП (обусловленной денежной помощи), занятых и вовлеченных в активные меры содействия занятости (в общем числе трудоспособных получателей ОДП)</t>
    </r>
  </si>
  <si>
    <r>
      <rPr>
        <sz val="12"/>
        <rFont val="Times New Roman"/>
        <family val="1"/>
        <charset val="204"/>
      </rPr>
      <t xml:space="preserve">Целевой индикатор 21 </t>
    </r>
    <r>
      <rPr>
        <b/>
        <sz val="12"/>
        <rFont val="Times New Roman"/>
        <family val="1"/>
        <charset val="204"/>
      </rPr>
      <t>Стандартизированный коэффициент смертности</t>
    </r>
  </si>
  <si>
    <r>
      <rPr>
        <sz val="12"/>
        <rFont val="Times New Roman"/>
        <family val="1"/>
        <charset val="204"/>
      </rPr>
      <t xml:space="preserve">Целевой индикатор 22 </t>
    </r>
    <r>
      <rPr>
        <b/>
        <sz val="12"/>
        <rFont val="Times New Roman"/>
        <family val="1"/>
        <charset val="204"/>
      </rPr>
      <t>Снижение заболеваемости туберкулезом по СКО</t>
    </r>
  </si>
  <si>
    <r>
      <rPr>
        <sz val="12"/>
        <rFont val="Times New Roman"/>
        <family val="1"/>
        <charset val="204"/>
      </rPr>
      <t xml:space="preserve">Целевой индикатор 23 </t>
    </r>
    <r>
      <rPr>
        <b/>
        <sz val="12"/>
        <rFont val="Times New Roman"/>
        <family val="1"/>
        <charset val="204"/>
      </rPr>
      <t>Количество детей из сельских населенных пунктов (СНП), где нет соответствующих видов школ, проживающих во «Временных семьях»</t>
    </r>
  </si>
  <si>
    <r>
      <rPr>
        <sz val="12"/>
        <rFont val="Times New Roman"/>
        <family val="1"/>
        <charset val="204"/>
      </rPr>
      <t xml:space="preserve">Целевой индикатор 24 </t>
    </r>
    <r>
      <rPr>
        <b/>
        <sz val="12"/>
        <rFont val="Times New Roman"/>
        <family val="1"/>
        <charset val="204"/>
      </rPr>
      <t>Средняя обеспеченность населения спортивной инфраструктурой на 1000 человек</t>
    </r>
  </si>
  <si>
    <t>12.2</t>
  </si>
  <si>
    <t>12.1</t>
  </si>
  <si>
    <t>ЦИ</t>
  </si>
  <si>
    <t>Доля МСБ в ВРП</t>
  </si>
  <si>
    <t>Уровень коррупции</t>
  </si>
  <si>
    <t>2. Освоение финансовых средств</t>
  </si>
  <si>
    <t>Приложение</t>
  </si>
  <si>
    <t>к отчету о реализации</t>
  </si>
  <si>
    <t>Первый заместитель акима области Тасмаганбетов М.И., УЭ совместно с отраслевыми управлениями</t>
  </si>
  <si>
    <t>Первый заместитель акима области Тасмаганбетов М.И.,  УЭ совместно с отраслевыми управлениями</t>
  </si>
  <si>
    <t>Первый заместитель акима области Тасмаганбетов М.И., УЭ совместно с отраслевыми управлениями и акимами районов</t>
  </si>
  <si>
    <t>Первый заместитель акима области Тасмаганбетов М.И.,  УЭ совместно с акимами районов</t>
  </si>
  <si>
    <t>Первый заместитель акима области Тасмаганбетов М.И., УСХ</t>
  </si>
  <si>
    <t>Первый заместитель акима области Тасмаганбетов М.И., УСХ, РОСХ</t>
  </si>
  <si>
    <t>Первый заместитель акима области Тасмаганбетов М.И., УСХ, акиматы  районов</t>
  </si>
  <si>
    <t>Первый заместитель акима области Тасмаганбетов М.И., УСХ, филиал ТОО "Масло-Дел", г.Петропавловск (по согласованию)</t>
  </si>
  <si>
    <t>Первый заместитель акима области Тасмаганбетов М.И., УСХ, ТОО "Молочный союз" (по согласованию)</t>
  </si>
  <si>
    <t>Заместитель акима области Аблалиев С.А., УСАГ, Акиматы   районов и г.Петропавловска</t>
  </si>
  <si>
    <t>Заместитель акима области Жандарбек Д.Ж., УПИИР</t>
  </si>
  <si>
    <t>Заместитель акима  области Жандарбек Д.Ж., УПИИР</t>
  </si>
  <si>
    <t>Заместитель акима области Жандарбек Д.Ж.,  УПИИР, УЭ</t>
  </si>
  <si>
    <t xml:space="preserve">Заместитель акима области Жандарбек Д.Ж., УПИИР,                        ТОО "ПЗТМ" (по согласованию) </t>
  </si>
  <si>
    <t xml:space="preserve">Заместитель акима области Жандарбек Д.Ж., УПИИР,                         АО "Завод им.С.М. Кирова" (по согласованию) </t>
  </si>
  <si>
    <t xml:space="preserve">Заместитель акима области Жандарбек Д.Ж., УПИИР,                            АО "Мунаймаш" (по согласованию) </t>
  </si>
  <si>
    <t xml:space="preserve">Заместитель акима области Жандарбек Д.Ж.,  УПИИР, АО "ЗИКСТО" (по согласованию) </t>
  </si>
  <si>
    <t xml:space="preserve">Заместитель акима области Жандарбек Д.Ж., УПИИР, ТОО "ЗМО" (по согласованию) </t>
  </si>
  <si>
    <t xml:space="preserve">Заместитель акима области Жандарбек Д.Ж.,  УПИИР,                          ТОО "Изолит" (по согласованию) </t>
  </si>
  <si>
    <t xml:space="preserve">Заместитель акима области Жандарбек Д.Ж., УПИИР,                          ТОО "ВФ "Поиск" (по согласованию) </t>
  </si>
  <si>
    <t>Заместитель акима области Жандарбек Д.Ж., УПИИР, ТОО "Блок" (по согласованию)</t>
  </si>
  <si>
    <t>Заместитель акима области Жандарбек Д.Ж., УПИИР, УК "СЭЗ "Qyzyljar" (по согласованию)</t>
  </si>
  <si>
    <t>Заместитель акима области Жандарбек Д.Ж., УПИИР, ТОО "Петропавловский электротехнический завод" (по согласованию)</t>
  </si>
  <si>
    <t>Заместитель акима области Жандарбек Д.Ж., УПИИР, ТОО «BioOperations» (по согласованию)</t>
  </si>
  <si>
    <t>Заместитель акима области Жандарбек Д.Ж.,  УПИИР, ТОО «Радуга» (по согласованию)</t>
  </si>
  <si>
    <t>Заместитель акима области Жандарбек Д.Ж., УПИИР, АО «Центр развития торговой политики «QazTrade» (по согласованию)</t>
  </si>
  <si>
    <t>Заместитель акима области Жандарбек Д.Ж., УПИИР, ТОО "Тайынша Май", "Радуга", ТОО "Максимальный размах "Corporation" (по согласованию)</t>
  </si>
  <si>
    <t>Заместитель акима области Жандарбек Д.Ж., УПИИР, машиностроительные предприятия (по согласованию)</t>
  </si>
  <si>
    <t>Заместитель акима области Жандарбек Д.Ж.,  УПИИР, машиностроительные предприятия (по согласованию)</t>
  </si>
  <si>
    <t>Заместитель акима области Жандарбек Д.Ж.,  УПИИР,           финансовые институты</t>
  </si>
  <si>
    <t>Заместитель акима области Жандарбек Д.Ж., УПИИР,           финансовые институты</t>
  </si>
  <si>
    <t>Заместитель акима области Жандарбек Д.Ж., УПИИР, акиматы районов и г.Петропавловск, Палата предпринимателей СКО, АО "Аграрная кредитная корпорация", банки второго уровня (по согласованию)</t>
  </si>
  <si>
    <t>Заместитель акима области Жандарбек Д.Ж., УПИИР, акимат Айыртауского района</t>
  </si>
  <si>
    <t>Заместитель акима области Жандарбек Д.Ж.,  УПИИР, акимат Айыртауского района</t>
  </si>
  <si>
    <t>Заместитель акима области Жандарбек Д.Ж., УПИИР, УКАД, акиматы Айыртауского, Уалихановского, Тайыншинского и Мамлютского районов</t>
  </si>
  <si>
    <t>Заместитель акима области Аблалиев С.А., УСАГ, Акимы   районов и г.Петропавловска</t>
  </si>
  <si>
    <t>Заместитель акима области Аблалиев С.А., УЭЖКХ</t>
  </si>
  <si>
    <t>Заместитель акима области Аблалиев С.А., УЭЖКХ, акимы районов</t>
  </si>
  <si>
    <t>Заместитель акима области Аблалиев С.А., УПТАД, акиматы городов и районов</t>
  </si>
  <si>
    <t>Заместитель акима области Аблалиев С.А., УПТиАД</t>
  </si>
  <si>
    <t>Первый заместитель акима области Тасмаганбетов М.И., УПРРП</t>
  </si>
  <si>
    <t>Первый заместитель акима области Тасмаганбетов М.И., УПРРП, Акимат г. Петропавловска, акиматы районов</t>
  </si>
  <si>
    <t>Первый заместитель акима области Тасмаганбетов М.И., УПРРП, Акиматы районов</t>
  </si>
  <si>
    <t>Первый заместитель акима области Тасмаганбетов М.И.,  ДП</t>
  </si>
  <si>
    <t>Руководитель аппарата акима области Идрисов О.Н., государственно-правовой отдел аппарата акима области, Департамент Агентства Республики Казахстан по противодействию коррупции по СКО (по согласованию)</t>
  </si>
  <si>
    <t>Первый заместитель акима области Тасмаганбетов М.И., ДП</t>
  </si>
  <si>
    <t>Руководитель аппарата акима области Идрисов О.Н., отдел мобилизационной подготовки и гражданской защиты  аппарата акима области, ДЧС</t>
  </si>
  <si>
    <t>Руководитель аппарата акима области Идрисов О.Н., отдел мобилизационной подготовки и гражданской защиты  аппарата акима области, ДЧС СКО, Акиматы районов и  г.Петропавловска, собственники ГТС</t>
  </si>
  <si>
    <t xml:space="preserve">Руководитель аппарата акима области Идрисов О.Н., отдел мобилизационной подготовки и гражданской защиты  аппарата акима области,  акиматы районов </t>
  </si>
  <si>
    <t>Заместитель акима области Султангазиев Т.С., УКЗСП, акимы районов и г. Петропавловска</t>
  </si>
  <si>
    <t>Заместитель акима области Султангазиев Т.С., УКЗСП, акимы районов (города), администраторы программ, ЦЗН, ОЗСП</t>
  </si>
  <si>
    <t>Заместитель акима области Султангазиев Т.С., УКЗСП, акимы районов (города), администраторы программ, ОЗСП</t>
  </si>
  <si>
    <t>Заместитель акима области Султангазиев Т.С., УКЗСП, акимы районов (города), ЦЗН, ОЗСП</t>
  </si>
  <si>
    <t>Заместитель акима области Султангазиев Т.С.,  УКЗСП, акимы районов (города), ЦЗН, ОЗСП</t>
  </si>
  <si>
    <t>Заместитель акима области Султангазиев Т.С., УЗ</t>
  </si>
  <si>
    <t>Заместитель акима области Султангазиев Т.С., УЗ, областной центр фтизопульмонологии</t>
  </si>
  <si>
    <t>Заместитель акима области Султангазиев Т.С., УЗ, медицинские организации области, ТОО «СК-Фармация»</t>
  </si>
  <si>
    <t>Заместитель акима области Султангазиев Т.С., УЗ, медицинские организации области</t>
  </si>
  <si>
    <t>Заместитель акима области Ныгыметов Г.С., УО, Акимы районов</t>
  </si>
  <si>
    <t>Заместитель акима области Ныгыметов Г.С., УО, Акимы районов и г. Петропавловска</t>
  </si>
  <si>
    <t>Заместитель акима области Ныгыметов Г.С., УФКС</t>
  </si>
  <si>
    <t>Заместитель акима области Ныгыметов Г.С., УФКиС</t>
  </si>
  <si>
    <t xml:space="preserve">Заместитель акима области Ныгыметов Г.С., УО, Акиматы районов </t>
  </si>
  <si>
    <t>Утверждена: 15.01.2021г. №1/6</t>
  </si>
  <si>
    <t>Государственный орган: КГУ "Управление экономики акимата Северо-Казахстанской области"</t>
  </si>
  <si>
    <t>114,5*</t>
  </si>
  <si>
    <t>112,3*</t>
  </si>
  <si>
    <r>
      <t xml:space="preserve">Индикатор не исполнен. </t>
    </r>
    <r>
      <rPr>
        <sz val="12"/>
        <rFont val="Times New Roman"/>
        <family val="1"/>
        <charset val="204"/>
      </rPr>
      <t>По оперативным статистическим данным за январь-декабрь 2021 года объем инвестиций в основной капитал в обрабатывающую промышленность составил 23,2 млрд. тенге. На неисполнение индикатора существенно повлияло введение эпидограничений на казахстанско-китайской границе, что, в свою очередь, повлекло срыв поставки по ранее заключенным договорам (оборудования по инвестпроектам ТОО «Микс Универсал», ТОО «Кирпич СК», АО «ПЗТМ»). Также был затруднен приезд специалистов для наладки оборудования на предприятия региона (ТОО «Петропавловский электротехнический завод»). Длительная процедура согласования по финансированию проектов повлияла на перенос сроков реализации по проектам (ТОО «Cool infinity»).</t>
    </r>
  </si>
  <si>
    <t>официальные статистические данные</t>
  </si>
  <si>
    <r>
      <t xml:space="preserve">Индикатор частично исполнен. </t>
    </r>
    <r>
      <rPr>
        <sz val="12"/>
        <rFont val="Times New Roman"/>
        <family val="1"/>
        <charset val="204"/>
      </rPr>
      <t xml:space="preserve">*Данные по итогам 9 мес. 2021 года </t>
    </r>
  </si>
  <si>
    <r>
      <t xml:space="preserve">Индикатор частично исполнен. </t>
    </r>
    <r>
      <rPr>
        <sz val="12"/>
        <rFont val="Times New Roman"/>
        <family val="1"/>
        <charset val="204"/>
      </rPr>
      <t xml:space="preserve">*Данные по итогам 11 мес. 2021 года </t>
    </r>
  </si>
  <si>
    <r>
      <t xml:space="preserve">Мероприятие исполнено. </t>
    </r>
    <r>
      <rPr>
        <sz val="12"/>
        <rFont val="Times New Roman"/>
        <family val="1"/>
        <charset val="204"/>
      </rPr>
      <t>По итогам 2021 года объем выпущенной продукции в промышленности увеличился на 5,8% - до 364,7 млрд. тенге (2020 года – 315,5 млрд. тенге, ИФО – 105,1%,).
Портфель заказов предприятий машиностроения по итогам 2021 года составил 57,9 млрд. тенге, при плане 55 млрд. тенге 2021 года, что на 30,7% выше соответствующего периода прошлого года.</t>
    </r>
  </si>
  <si>
    <r>
      <t xml:space="preserve">Мероприятие исполнено. </t>
    </r>
    <r>
      <rPr>
        <sz val="12"/>
        <rFont val="Times New Roman"/>
        <family val="1"/>
        <charset val="204"/>
      </rPr>
      <t>На территории  СЭЗ "Qyzyljar" организовано производство электротехнического оборудования, в том числе проведены строительно-монтажные работы, завезено оборудование, начато производство комплектующих изделий, узлов для трансформаторов.</t>
    </r>
  </si>
  <si>
    <r>
      <t xml:space="preserve">Мероприятие исполнено. </t>
    </r>
    <r>
      <rPr>
        <sz val="12"/>
        <rFont val="Times New Roman"/>
        <family val="1"/>
        <charset val="204"/>
      </rPr>
      <t>Проведены строительно-монтажные работы, завезено оборудование, начато производство комплектующих изделий, узлов для трансформаторов.</t>
    </r>
  </si>
  <si>
    <r>
      <rPr>
        <b/>
        <sz val="12"/>
        <rFont val="Times New Roman"/>
        <family val="1"/>
        <charset val="204"/>
      </rPr>
      <t xml:space="preserve">Мероприятие исполнено. </t>
    </r>
    <r>
      <rPr>
        <sz val="12"/>
        <rFont val="Times New Roman"/>
        <family val="1"/>
        <charset val="204"/>
      </rPr>
      <t xml:space="preserve">Произведено 124 022 тн продукции (мука, отруби, крахмал, клейковина, биоэтанол). В связи с расширением номенклатуры выпукаемой продукции (белково-углеводные корма, альдегиды) плановый объем проектный мощности увеличен на 25%. </t>
    </r>
  </si>
  <si>
    <r>
      <rPr>
        <b/>
        <sz val="12"/>
        <rFont val="Times New Roman"/>
        <family val="1"/>
        <charset val="204"/>
      </rPr>
      <t>Мероприятие</t>
    </r>
    <r>
      <rPr>
        <sz val="12"/>
        <rFont val="Times New Roman"/>
        <family val="1"/>
        <charset val="204"/>
      </rPr>
      <t xml:space="preserve"> и</t>
    </r>
    <r>
      <rPr>
        <b/>
        <sz val="12"/>
        <rFont val="Times New Roman"/>
        <family val="1"/>
        <charset val="204"/>
      </rPr>
      <t>сполнено.</t>
    </r>
    <r>
      <rPr>
        <sz val="12"/>
        <rFont val="Times New Roman"/>
        <family val="1"/>
        <charset val="204"/>
      </rPr>
      <t xml:space="preserve"> Произведено 2 738,3 тонн продукции (пленка, пластик, канализац. люки)</t>
    </r>
  </si>
  <si>
    <r>
      <rPr>
        <b/>
        <sz val="12"/>
        <rFont val="Times New Roman"/>
        <family val="1"/>
        <charset val="204"/>
      </rPr>
      <t xml:space="preserve">Мероприятие исполнено. </t>
    </r>
    <r>
      <rPr>
        <sz val="12"/>
        <rFont val="Times New Roman"/>
        <family val="1"/>
        <charset val="204"/>
      </rPr>
      <t>В 2021 году введены в эксплуатацию 2 инвестиционных проекта с ВДС. ТОО "Северный фанерный комбинат" - завод по выпуску ламинированной фанеры и ТОО "Петропавловский электротехнический завод" - завод по выпуску электротехнического оборудования. Общая стоимость проектов 12 млрд. тенге.</t>
    </r>
  </si>
  <si>
    <r>
      <rPr>
        <b/>
        <sz val="12"/>
        <rFont val="Times New Roman"/>
        <family val="1"/>
        <charset val="204"/>
      </rPr>
      <t xml:space="preserve">Мероприятие исполнено.  </t>
    </r>
    <r>
      <rPr>
        <sz val="12"/>
        <rFont val="Times New Roman"/>
        <family val="1"/>
        <charset val="204"/>
      </rPr>
      <t>В 2021 году была одобрена 21 заявка от 14 предприятий СКО.</t>
    </r>
  </si>
  <si>
    <r>
      <rPr>
        <b/>
        <sz val="12"/>
        <rFont val="Times New Roman"/>
        <family val="1"/>
        <charset val="204"/>
      </rPr>
      <t xml:space="preserve">Мероприятие исполнено.  </t>
    </r>
    <r>
      <rPr>
        <sz val="12"/>
        <rFont val="Times New Roman"/>
        <family val="1"/>
        <charset val="204"/>
      </rPr>
      <t xml:space="preserve">Завершена модернизация на предприятиях: ТОО "Тайынша-Май" с усовершенстованием процесса производства рапсового масла и шрота за счет запуска процесса выщелачивания; ТОО "Радуга" с расширением номенклатуры выпускаемых изделий из вторичного пластика (пэт преформы, полимер-песчанные изделия); ТОО "Максимальный размах Corporation" проведены строительно-монтажные работы цеха по производству мясных и овощных полуфабикатов.   </t>
    </r>
  </si>
  <si>
    <r>
      <rPr>
        <b/>
        <sz val="12"/>
        <rFont val="Times New Roman"/>
        <family val="1"/>
        <charset val="204"/>
      </rPr>
      <t xml:space="preserve">Мероприятие исполнено.  </t>
    </r>
    <r>
      <rPr>
        <sz val="12"/>
        <rFont val="Times New Roman"/>
        <family val="1"/>
        <charset val="204"/>
      </rPr>
      <t>22-24 сентября 2021 года делегация Северо-Казахстанской области приняла участие в международной выставке "Неделя обрабатывающей промышленности", проводимой в рамках  IX форума машинострителей, который проходил в г.Нур-Султан. Северо-Казахстанскую область представили крупные промышленные предприятия: АО "Завод им. С.М. Кирова", АО "Мунаймаш", ТОО "Cool Infinity", ТОО "Петропавловский тракторный завод", ТОО "Петропавловский электротехнический завод", ТОО "Северный фанерный комбинат".
В рамках выставки был подписан трехстронний меморандум между акиматом Северо-Казахстанской области, АО НК "Kazakh Invest" и ТОО "Северный фанерный комбинат".
Также в рамках выставки достигнута договоренность с инвесторами Свердловской области и Республики Башкортостан о реализации инвестиционных проектов в СКО.</t>
    </r>
  </si>
  <si>
    <r>
      <rPr>
        <b/>
        <sz val="12"/>
        <rFont val="Times New Roman"/>
        <family val="1"/>
        <charset val="204"/>
      </rPr>
      <t xml:space="preserve">Мероприятие исполнено.   </t>
    </r>
    <r>
      <rPr>
        <sz val="12"/>
        <rFont val="Times New Roman"/>
        <family val="1"/>
        <charset val="204"/>
      </rPr>
      <t xml:space="preserve">Промышленными предприятиями области осуществляется сотрудничество с другими регионами в части заключения договоров на поставку продукции заказчикам. За январь-декабрь 2021 года портфель заказов предприятий составил 57,9 млрд. тенге.Так, АО "Мунаймаш" заключены договора на поставку продукции с АО "Мангистаумунайгаз" (Мангистауская область) на 2176,5 млн. тенге, с АО "Озенмунайгаз" (Мангистауская область) на 2576,7 млн. тенге. ТОО «ВФ Поиск» заключены договора с АО «Онтустік Мунайгаз» (г. Шымкент) на 31,3 млн. тенге и т.д.
Также машиностроительными предприятиями были произведены поставки продукции в Российскую Федерацию, Республику Азейбайджан, Республику Беларусь и т.д. Так, АО "Завод им.С.М.Кирова" были поставлены печатные платы в Российскую Федерацию на сумму 252,3 млн. тенге, согласующие и запирающие контуры </t>
    </r>
    <r>
      <rPr>
        <sz val="12"/>
        <color theme="1"/>
        <rFont val="Times New Roman"/>
        <family val="1"/>
        <charset val="204"/>
      </rPr>
      <t xml:space="preserve">в </t>
    </r>
    <r>
      <rPr>
        <sz val="12"/>
        <rFont val="Times New Roman"/>
        <family val="1"/>
        <charset val="204"/>
      </rPr>
      <t>Республику Азейбарджан на сумму 1844,4 млн. тенге, ТОО "ЗМО" были поставлены редукторы, вращатели, захваты в Российскую Федерацию на сумму 28,13 млн. тенге и т.д.</t>
    </r>
  </si>
  <si>
    <t>30,2*</t>
  </si>
  <si>
    <r>
      <rPr>
        <b/>
        <sz val="12"/>
        <rFont val="Times New Roman"/>
        <family val="1"/>
        <charset val="204"/>
      </rPr>
      <t xml:space="preserve">Индикатор частично исполнен. </t>
    </r>
    <r>
      <rPr>
        <sz val="12"/>
        <rFont val="Times New Roman"/>
        <family val="1"/>
        <charset val="204"/>
      </rPr>
      <t>*Официальные статистические данные  за январь-сентябрь 2021 года, годовые статистические данные за 2021 год будут опубликованы 27.08.2022 года.</t>
    </r>
  </si>
  <si>
    <r>
      <rPr>
        <b/>
        <sz val="12"/>
        <color indexed="8"/>
        <rFont val="Times New Roman"/>
        <family val="1"/>
        <charset val="204"/>
      </rPr>
      <t xml:space="preserve">Мероприятие исполнено. </t>
    </r>
    <r>
      <rPr>
        <sz val="12"/>
        <color indexed="8"/>
        <rFont val="Times New Roman"/>
        <family val="1"/>
        <charset val="204"/>
      </rPr>
      <t>За 2021 год по инструменту субсидирования одобрено 670 заявок</t>
    </r>
  </si>
  <si>
    <t>266.011.011</t>
  </si>
  <si>
    <t>Нац Фонд</t>
  </si>
  <si>
    <t>266.011.032</t>
  </si>
  <si>
    <r>
      <rPr>
        <b/>
        <sz val="12"/>
        <color indexed="8"/>
        <rFont val="Times New Roman"/>
        <family val="1"/>
        <charset val="204"/>
      </rPr>
      <t>Мероприятие исполнено.</t>
    </r>
    <r>
      <rPr>
        <sz val="12"/>
        <color indexed="8"/>
        <rFont val="Times New Roman"/>
        <family val="1"/>
        <charset val="204"/>
      </rPr>
      <t xml:space="preserve"> За 2021 год по инструменту гарантирования  выданы 554 гарантии.</t>
    </r>
  </si>
  <si>
    <r>
      <rPr>
        <b/>
        <sz val="12"/>
        <color indexed="8"/>
        <rFont val="Times New Roman"/>
        <family val="1"/>
        <charset val="204"/>
      </rPr>
      <t>Мероприятие исполнено.</t>
    </r>
    <r>
      <rPr>
        <sz val="12"/>
        <color indexed="8"/>
        <rFont val="Times New Roman"/>
        <family val="1"/>
        <charset val="204"/>
      </rPr>
      <t>За 2021 год по грантовому финансированию выдано 52 гранта.</t>
    </r>
  </si>
  <si>
    <r>
      <rPr>
        <b/>
        <sz val="12"/>
        <color indexed="8"/>
        <rFont val="Times New Roman"/>
        <family val="1"/>
        <charset val="204"/>
      </rPr>
      <t xml:space="preserve">Мероприятие исполнено. </t>
    </r>
    <r>
      <rPr>
        <sz val="12"/>
        <color indexed="8"/>
        <rFont val="Times New Roman"/>
        <family val="1"/>
        <charset val="204"/>
      </rPr>
      <t>За 2021 год в рамках  механизма кредитования приоритетных проектов "Экономика простых вещей" по 16 проектам подписаны договора субсидирования, выдано 16 гарантий.</t>
    </r>
  </si>
  <si>
    <t>124,6*</t>
  </si>
  <si>
    <r>
      <rPr>
        <b/>
        <sz val="12"/>
        <color theme="1"/>
        <rFont val="Times New Roman"/>
        <family val="1"/>
        <charset val="204"/>
      </rPr>
      <t xml:space="preserve">Мероприятие исполнено. </t>
    </r>
    <r>
      <rPr>
        <sz val="12"/>
        <color theme="1"/>
        <rFont val="Times New Roman"/>
        <family val="1"/>
        <charset val="204"/>
      </rPr>
      <t xml:space="preserve">В 2021 году в курортной зоне введены в эксплуатацию 6 объектов размещения на общую сумму 540 млн. тенге с единовременной вместимостью 258 койко-мест и с созданием 19 новых рабочих мест.
</t>
    </r>
  </si>
  <si>
    <r>
      <rPr>
        <b/>
        <sz val="12"/>
        <color theme="1"/>
        <rFont val="Times New Roman"/>
        <family val="1"/>
        <charset val="204"/>
      </rPr>
      <t>Мероприятие исполнено.</t>
    </r>
    <r>
      <rPr>
        <sz val="12"/>
        <color theme="1"/>
        <rFont val="Times New Roman"/>
        <family val="1"/>
        <charset val="204"/>
      </rPr>
      <t>Турфирмой "Прогресс" разработаны  туристские маршруты с посещением сакральных объектов региона</t>
    </r>
  </si>
  <si>
    <r>
      <rPr>
        <b/>
        <sz val="12"/>
        <color theme="1"/>
        <rFont val="Times New Roman"/>
        <family val="1"/>
        <charset val="204"/>
      </rPr>
      <t>Мероприятие исполнено.</t>
    </r>
    <r>
      <rPr>
        <sz val="12"/>
        <color theme="1"/>
        <rFont val="Times New Roman"/>
        <family val="1"/>
        <charset val="204"/>
      </rPr>
      <t xml:space="preserve"> В 2021 году базой отдыха "Солнечное ВИП" проведено расширение (построен коттедж) на сумму 50 млн. тенге, на 20 койко-мест и с созданием 2 рабочих мест</t>
    </r>
  </si>
  <si>
    <r>
      <rPr>
        <b/>
        <sz val="12"/>
        <color theme="1"/>
        <rFont val="Times New Roman"/>
        <family val="1"/>
        <charset val="204"/>
      </rPr>
      <t xml:space="preserve">Мероприятие не исполнено. </t>
    </r>
    <r>
      <rPr>
        <sz val="12"/>
        <color theme="1"/>
        <rFont val="Times New Roman"/>
        <family val="1"/>
        <charset val="204"/>
      </rPr>
      <t xml:space="preserve">Бюджетные средства не были выделены </t>
    </r>
  </si>
  <si>
    <r>
      <rPr>
        <b/>
        <sz val="12"/>
        <color theme="1"/>
        <rFont val="Times New Roman"/>
        <family val="1"/>
        <charset val="204"/>
      </rPr>
      <t xml:space="preserve">Мероприятие исполнено. </t>
    </r>
    <r>
      <rPr>
        <sz val="12"/>
        <color theme="1"/>
        <rFont val="Times New Roman"/>
        <family val="1"/>
        <charset val="204"/>
      </rPr>
      <t>С 25 июля по 8 августа акиматом области принято участие в Казахстанской международной выставке «Туризм и путешествия» KITF.</t>
    </r>
  </si>
  <si>
    <r>
      <t xml:space="preserve">Индикатор исполнен. </t>
    </r>
    <r>
      <rPr>
        <sz val="12"/>
        <rFont val="Times New Roman"/>
        <family val="1"/>
        <charset val="204"/>
      </rPr>
      <t>По итогам 12-ти месяцев 2021 года объем валовой продукции животноводства составил -215 млрд.тенге, ИФО - 103,2%.</t>
    </r>
  </si>
  <si>
    <r>
      <t>Мероприятие исполнено.</t>
    </r>
    <r>
      <rPr>
        <sz val="12"/>
        <rFont val="Times New Roman"/>
        <family val="1"/>
        <charset val="204"/>
      </rPr>
      <t xml:space="preserve"> По итогам 2021 года приобретено 2424 единиц.</t>
    </r>
  </si>
  <si>
    <r>
      <t xml:space="preserve">Мероприятие не исполнено. </t>
    </r>
    <r>
      <rPr>
        <sz val="12"/>
        <rFont val="Times New Roman"/>
        <family val="1"/>
        <charset val="204"/>
      </rPr>
      <t>По причине погодных условий, засушливого летнего периода прошлого года валовый сбор зерновых составил 3,7 млн.тонн</t>
    </r>
  </si>
  <si>
    <r>
      <t>Мероприятие не исполнено.</t>
    </r>
    <r>
      <rPr>
        <sz val="12"/>
        <rFont val="Times New Roman"/>
        <family val="1"/>
        <charset val="204"/>
      </rPr>
      <t xml:space="preserve"> По причине погодных условий, засушливого летнего периода прошлого года валовый сбор масличных составил 657,6 тыс.тонн</t>
    </r>
  </si>
  <si>
    <r>
      <t xml:space="preserve">Мероприятие исполнено. </t>
    </r>
    <r>
      <rPr>
        <sz val="12"/>
        <rFont val="Times New Roman"/>
        <family val="1"/>
        <charset val="204"/>
      </rPr>
      <t>По итогам 12-ти месяцев 2021 года производство молока 635 тыс.тонн, ИФО - 106,2%.</t>
    </r>
  </si>
  <si>
    <r>
      <t xml:space="preserve">Мероприятие исполнено. </t>
    </r>
    <r>
      <rPr>
        <sz val="12"/>
        <rFont val="Times New Roman"/>
        <family val="1"/>
        <charset val="204"/>
      </rPr>
      <t>Проект был реализован в августе 2021 года.</t>
    </r>
  </si>
  <si>
    <r>
      <t xml:space="preserve">Мероприятие исполнено. </t>
    </r>
    <r>
      <rPr>
        <sz val="12"/>
        <rFont val="Times New Roman"/>
        <family val="1"/>
        <charset val="204"/>
      </rPr>
      <t>В 2021 году общий объем государственной поддержки составил 53,9 млрд. тенге (17,9 млрд. тенге направлены на поддержку растениеводства, 9,3 млрд. тенге на животноводство, 26,7 млрд.тенге на прочие направления). (2020 год – 50,3 млрд.тенге)</t>
    </r>
  </si>
  <si>
    <r>
      <t xml:space="preserve">Мероприятие исполнено.  </t>
    </r>
    <r>
      <rPr>
        <sz val="12"/>
        <rFont val="Times New Roman"/>
        <family val="1"/>
        <charset val="204"/>
      </rPr>
      <t>По итогам 12-ти месяцев 2021 года производство мяса составило 105,5 тыс.тонн, ИФО - 101,5%.</t>
    </r>
  </si>
  <si>
    <r>
      <t xml:space="preserve">Мероприятие исполнено. </t>
    </r>
    <r>
      <rPr>
        <sz val="12"/>
        <rFont val="Times New Roman"/>
        <family val="1"/>
        <charset val="204"/>
      </rPr>
      <t>Проект был реализован в ноябре 2021 года.</t>
    </r>
  </si>
  <si>
    <r>
      <t xml:space="preserve">Мероприятие исполнено. </t>
    </r>
    <r>
      <rPr>
        <sz val="12"/>
        <rFont val="Times New Roman"/>
        <family val="1"/>
        <charset val="204"/>
      </rPr>
      <t>Проект был реализован в октябре 2021 года.</t>
    </r>
  </si>
  <si>
    <r>
      <t xml:space="preserve">Мероприятие не исполнено. </t>
    </r>
    <r>
      <rPr>
        <sz val="12"/>
        <rFont val="Times New Roman"/>
        <family val="1"/>
        <charset val="204"/>
      </rPr>
      <t xml:space="preserve"> Реализация проекта приостановлена.</t>
    </r>
  </si>
  <si>
    <r>
      <t xml:space="preserve">Мероприятие частично исполнено. </t>
    </r>
    <r>
      <rPr>
        <sz val="12"/>
        <color rgb="FF000000"/>
        <rFont val="Times New Roman"/>
        <family val="1"/>
        <charset val="204"/>
      </rPr>
      <t>Проект переходящий. Срок реализации 2021-2022 годы. Реализация проекта начата в 2021 году. Завершение запланировано на 4 квартал 2022 года, сумма инвестиций составит 5,9 млрд.тенге</t>
    </r>
  </si>
  <si>
    <r>
      <t xml:space="preserve">Мероприятие исполнено. </t>
    </r>
    <r>
      <rPr>
        <sz val="12"/>
        <color indexed="8"/>
        <rFont val="Times New Roman"/>
        <family val="1"/>
        <charset val="204"/>
      </rPr>
      <t>В августе 2021 года завершена модернизация ТОО «Масло-Дел» в г. Петропавловск. Введены 2 линии по производству ультрапастеризованного молока, установлено оборудование компании TetraPak. Запущена линия по производству и упаковке сметаны компании HASSIA. Мощность предприятия увеличится до 119 тыс. тонн переработки сырья в год.</t>
    </r>
  </si>
  <si>
    <r>
      <t xml:space="preserve">Мероприятие частично исполнено. </t>
    </r>
    <r>
      <rPr>
        <sz val="12"/>
        <color indexed="8"/>
        <rFont val="Times New Roman"/>
        <family val="1"/>
        <charset val="204"/>
      </rPr>
      <t>В 2021 году начата масштабная реконструкция молокоперерабатывающего завода ТОО "Евразиан Милк", которая завершится в 2023 году. На данном этапе запущены линии по производству сыров, сметаны и сливочного масла. Стоимость проекта составит порядка 10 млрд. тенге.</t>
    </r>
  </si>
  <si>
    <t>97,9*</t>
  </si>
  <si>
    <r>
      <t xml:space="preserve">Индикатор частично исполнен. </t>
    </r>
    <r>
      <rPr>
        <sz val="12"/>
        <rFont val="Times New Roman"/>
        <family val="1"/>
        <charset val="204"/>
      </rPr>
      <t xml:space="preserve">*Данные за 9 месяцев 2021 года. </t>
    </r>
  </si>
  <si>
    <r>
      <rPr>
        <b/>
        <u/>
        <sz val="12"/>
        <color rgb="FFFF0000"/>
        <rFont val="Times New Roman"/>
        <family val="1"/>
        <charset val="204"/>
      </rPr>
      <t xml:space="preserve"> </t>
    </r>
    <r>
      <rPr>
        <b/>
        <sz val="12"/>
        <rFont val="Times New Roman"/>
        <family val="1"/>
        <charset val="204"/>
      </rPr>
      <t>Мероприятие исполнено.</t>
    </r>
    <r>
      <rPr>
        <sz val="12"/>
        <rFont val="Times New Roman"/>
        <family val="1"/>
        <charset val="204"/>
      </rPr>
      <t xml:space="preserve"> В селе Талшик завершено строительство откормочной площадки на 3 000 голов КРС. Финансирование за счет собственных средств и за счет кредитных средств через БВУ. Завезено 800 голов породы Абердин-Ангус из Ирландии. </t>
    </r>
  </si>
  <si>
    <r>
      <t xml:space="preserve">Мероприятие исполнено. </t>
    </r>
    <r>
      <rPr>
        <sz val="12"/>
        <rFont val="Times New Roman"/>
        <family val="1"/>
        <charset val="204"/>
      </rPr>
      <t>В селе Ак Булак завершено строительство откормочной площадки на 10 000 голов КРС. Финансирование за счет собственных средств и за счет кредитных средств через БВУ. В 2020 году завезена первая партия поголовья КРС казахской белоголовой породы в количеству 277 голов. В 2021 году завезено маточное поголовье КРС породы Герефорд в количестве 171 голова и РФ.</t>
    </r>
  </si>
  <si>
    <r>
      <t xml:space="preserve">Мероприятие частично исполнено. </t>
    </r>
    <r>
      <rPr>
        <sz val="12"/>
        <rFont val="Times New Roman"/>
        <family val="1"/>
        <charset val="204"/>
      </rPr>
      <t>Возведен металический каркас коровника с доильным залом. Приобретено доильное оборудование "Елочка 2*8." Через СПК выделено 176 млн тенге на оборудование. Срок реализации проекта - ноябрь 2022 года.</t>
    </r>
  </si>
  <si>
    <r>
      <t>Мероприятие частично исполнено.</t>
    </r>
    <r>
      <rPr>
        <b/>
        <sz val="12"/>
        <color rgb="FFFF0000"/>
        <rFont val="Times New Roman"/>
        <family val="1"/>
        <charset val="204"/>
      </rPr>
      <t xml:space="preserve"> </t>
    </r>
    <r>
      <rPr>
        <sz val="12"/>
        <color rgb="FFFF0000"/>
        <rFont val="Times New Roman"/>
        <family val="1"/>
        <charset val="204"/>
      </rPr>
      <t xml:space="preserve"> </t>
    </r>
    <r>
      <rPr>
        <sz val="12"/>
        <rFont val="Times New Roman"/>
        <family val="1"/>
        <charset val="204"/>
      </rPr>
      <t>Построен коровник. Залит фундамент под строительство доильного зала. Приобретено необходимое оборудование и кормосмеситель. Срок реализации проекта - ноябрь 2022 года.</t>
    </r>
  </si>
  <si>
    <r>
      <rPr>
        <b/>
        <sz val="12"/>
        <rFont val="Times New Roman"/>
        <family val="1"/>
        <charset val="204"/>
      </rPr>
      <t>Мероприятие исполнено.</t>
    </r>
    <r>
      <rPr>
        <sz val="12"/>
        <rFont val="Times New Roman"/>
        <family val="1"/>
        <charset val="204"/>
      </rPr>
      <t xml:space="preserve"> </t>
    </r>
    <r>
      <rPr>
        <sz val="12"/>
        <color rgb="FF000000"/>
        <rFont val="Times New Roman"/>
        <family val="1"/>
        <charset val="204"/>
      </rPr>
      <t>Стат. отчетность за январь-декабрь 2021 года будет опубликована в конце февраля 2022 года. За январь-ноябрь 2021 года экспорт пищевого яйца, пшеницы, семена льна, отруби, жмыха, масла растительного составил 146,7 млн. доларов США, что на 21,3% больше аналогичного уровня 2020 года (120,9 млн. долларов США).</t>
    </r>
  </si>
  <si>
    <r>
      <rPr>
        <b/>
        <sz val="12"/>
        <rFont val="Times New Roman"/>
        <family val="1"/>
        <charset val="204"/>
      </rPr>
      <t>Мероприятие не исполнено.</t>
    </r>
    <r>
      <rPr>
        <b/>
        <sz val="12"/>
        <color rgb="FFFF0000"/>
        <rFont val="Times New Roman"/>
        <family val="1"/>
        <charset val="204"/>
      </rPr>
      <t xml:space="preserve"> </t>
    </r>
    <r>
      <rPr>
        <sz val="12"/>
        <color indexed="8"/>
        <rFont val="Times New Roman"/>
        <family val="1"/>
        <charset val="204"/>
      </rPr>
      <t>Загруженность мясоперерабатывающих предприятий за 2021 год составила 38%. В 2021 году снизилось производство колбасных изделий на 17%, приостановили свою деятельность ТОО "ЗаготИнтер" в связи с финансовыми затруднениями, снизили производство ТОО "Фрегат" по причине проблем со сбытом готовой продукции.</t>
    </r>
  </si>
  <si>
    <r>
      <t>Индикатор частично исполнен. *</t>
    </r>
    <r>
      <rPr>
        <sz val="12"/>
        <rFont val="Times New Roman"/>
        <family val="1"/>
        <charset val="204"/>
      </rPr>
      <t>Годовые статистические данные на момент формирования отчета отсутствуют</t>
    </r>
  </si>
  <si>
    <t>288114015 288009015 495007028 472003028</t>
  </si>
  <si>
    <r>
      <rPr>
        <b/>
        <sz val="12"/>
        <rFont val="Times New Roman"/>
        <family val="1"/>
        <charset val="204"/>
      </rPr>
      <t xml:space="preserve"> Мероприятие частично исполнено. </t>
    </r>
    <r>
      <rPr>
        <sz val="12"/>
        <rFont val="Times New Roman"/>
        <family val="1"/>
        <charset val="204"/>
      </rPr>
      <t>Причина недоосвоения : длительное проведение конкурсных процедур, договор  заключен в ноябре 2021 года, позднее начало СМР в Кызылжарском районе. В связи с коррективкой проекта,отсутствуют акты выполненных работ (г.Петропавловск)</t>
    </r>
  </si>
  <si>
    <r>
      <rPr>
        <b/>
        <sz val="12"/>
        <rFont val="Times New Roman"/>
        <family val="1"/>
        <charset val="204"/>
      </rPr>
      <t>Мероприятие частично исполнено</t>
    </r>
    <r>
      <rPr>
        <sz val="12"/>
        <rFont val="Times New Roman"/>
        <family val="1"/>
        <charset val="204"/>
      </rPr>
      <t>. Недоосвоение связано с несвоевременным представлением актов выполненных работ</t>
    </r>
  </si>
  <si>
    <t>Мероприятие исполнено</t>
  </si>
  <si>
    <t>административные данные МИО</t>
  </si>
  <si>
    <r>
      <t xml:space="preserve">Индикатор исполнен. </t>
    </r>
    <r>
      <rPr>
        <sz val="12"/>
        <rFont val="Times New Roman"/>
        <family val="1"/>
        <charset val="204"/>
      </rPr>
      <t>Увеличение доли переработки и утилизации ТБО в сравнении с предыдущим отчётным годом (13,0%) произошло за счет развития раздельного сбора бытовых отходов в городе Петропавловске и районах области (увеличение количества предпринимателей по сбору вторсырья, увеличение мощностей предприятий занимающихся раздельным сбором и переработкой бытовых отходов).</t>
    </r>
  </si>
  <si>
    <r>
      <rPr>
        <b/>
        <sz val="12"/>
        <rFont val="Times New Roman"/>
        <family val="1"/>
        <charset val="204"/>
      </rPr>
      <t>Мероприятие исполнено.</t>
    </r>
    <r>
      <rPr>
        <sz val="12"/>
        <rFont val="Times New Roman"/>
        <family val="1"/>
        <charset val="204"/>
      </rPr>
      <t xml:space="preserve"> В районе им. Г.Мусрепова приобретно 50 контейнеров.</t>
    </r>
  </si>
  <si>
    <r>
      <rPr>
        <b/>
        <sz val="12"/>
        <rFont val="Times New Roman"/>
        <family val="1"/>
        <charset val="204"/>
      </rPr>
      <t>Мероприятие исполнено.</t>
    </r>
    <r>
      <rPr>
        <sz val="12"/>
        <rFont val="Times New Roman"/>
        <family val="1"/>
        <charset val="204"/>
      </rPr>
      <t xml:space="preserve"> Проведены акции и мероприятия по пропаганде раздельного сбора ТБО, по очистке береговых линий и лесных массивов. Проведены мероприятия по изготовлению и трансляции видеороликов в эфире местного телеканала, направленных на эко-воспитание и охрану окружающей среды</t>
    </r>
  </si>
  <si>
    <t>Индикатор исполнен.</t>
  </si>
  <si>
    <t>ведомственная отчетность</t>
  </si>
  <si>
    <r>
      <rPr>
        <b/>
        <sz val="12"/>
        <color theme="1"/>
        <rFont val="Times New Roman"/>
        <family val="1"/>
        <charset val="204"/>
      </rPr>
      <t>Мероприятие не исполнено.</t>
    </r>
    <r>
      <rPr>
        <sz val="12"/>
        <color theme="1"/>
        <rFont val="Times New Roman"/>
        <family val="1"/>
        <charset val="204"/>
      </rPr>
      <t xml:space="preserve"> Денежные средства при уточнении бюджета были возвращены в бюджет                                                                                                                                                                                                                           </t>
    </r>
  </si>
  <si>
    <r>
      <t xml:space="preserve">Индикатор исполнен    </t>
    </r>
    <r>
      <rPr>
        <sz val="12"/>
        <rFont val="Times New Roman"/>
        <family val="1"/>
        <charset val="204"/>
      </rPr>
      <t>В 2021 году отмечается снижение общей регистрации преступлений на -5,6 % (с 4770 до 4504).</t>
    </r>
    <r>
      <rPr>
        <b/>
        <sz val="12"/>
        <rFont val="Times New Roman"/>
        <family val="1"/>
        <charset val="204"/>
      </rPr>
      <t xml:space="preserve">
</t>
    </r>
  </si>
  <si>
    <t>официальная статистика</t>
  </si>
  <si>
    <t>42,5*</t>
  </si>
  <si>
    <t>административные данные АПК</t>
  </si>
  <si>
    <t>252.003.000</t>
  </si>
  <si>
    <r>
      <rPr>
        <b/>
        <sz val="12"/>
        <rFont val="Times New Roman"/>
        <family val="1"/>
        <charset val="204"/>
      </rPr>
      <t>Мероприятие исполнено</t>
    </r>
    <r>
      <rPr>
        <sz val="12"/>
        <rFont val="Times New Roman"/>
        <family val="1"/>
        <charset val="204"/>
      </rPr>
      <t>. На территории области функционирует 329 общественных формирований правоохранительной направленности в которых состоит 1423 человек.
По итогам 2021 года с участием общественных формирований раскрыто 16 краж чужого имущества и выявлено 2589 административных правонарушений. На поощрение граждан участвующих в охране общественного порядка в 2021 году выделено из местного бюджета 6 млн. 195 тыс. тенге. По итогам года поощрено 239 граждан участвующих в охране общественного порядка.</t>
    </r>
  </si>
  <si>
    <r>
      <t xml:space="preserve">  </t>
    </r>
    <r>
      <rPr>
        <b/>
        <sz val="12"/>
        <rFont val="Times New Roman"/>
        <family val="1"/>
        <charset val="204"/>
      </rPr>
      <t xml:space="preserve">Мероприятие исполнено. </t>
    </r>
    <r>
      <rPr>
        <sz val="12"/>
        <rFont val="Times New Roman"/>
        <family val="1"/>
        <charset val="204"/>
      </rPr>
      <t xml:space="preserve"> В 2021 году  на территории областного центра проведено 98 передислокации маршрутов патрулирования.
</t>
    </r>
  </si>
  <si>
    <r>
      <rPr>
        <b/>
        <sz val="12"/>
        <rFont val="Times New Roman"/>
        <family val="1"/>
        <charset val="204"/>
      </rPr>
      <t xml:space="preserve">                                                                                                                           Мероприятие исполнено. </t>
    </r>
    <r>
      <rPr>
        <sz val="12"/>
        <rFont val="Times New Roman"/>
        <family val="1"/>
        <charset val="204"/>
      </rPr>
      <t>Всего в течение 2021 года проведено 55 оперативно-профилактических мероприятий и 4 акции.</t>
    </r>
    <r>
      <rPr>
        <b/>
        <sz val="12"/>
        <rFont val="Times New Roman"/>
        <family val="1"/>
        <charset val="204"/>
      </rPr>
      <t xml:space="preserve">
</t>
    </r>
  </si>
  <si>
    <t>административные данные</t>
  </si>
  <si>
    <r>
      <rPr>
        <b/>
        <sz val="12"/>
        <rFont val="Times New Roman"/>
        <family val="1"/>
        <charset val="204"/>
      </rPr>
      <t>Индикатор исполнен.</t>
    </r>
    <r>
      <rPr>
        <sz val="12"/>
        <rFont val="Times New Roman"/>
        <family val="1"/>
        <charset val="204"/>
      </rPr>
      <t xml:space="preserve"> Создано 13865 новых рабочих мест или 101,7 % от годового плана (13629). Доля постоянных рабочих мест в общем числе созданных мест составляет 87% вместо  запланированных 77,3%.</t>
    </r>
  </si>
  <si>
    <r>
      <rPr>
        <b/>
        <sz val="12"/>
        <rFont val="Times New Roman"/>
        <family val="1"/>
        <charset val="204"/>
      </rPr>
      <t>Индикатор исполнен.</t>
    </r>
    <r>
      <rPr>
        <sz val="12"/>
        <rFont val="Times New Roman"/>
        <family val="1"/>
        <charset val="204"/>
      </rPr>
      <t xml:space="preserve"> По итогам 2021 года в область переселено 2943 человека из трудоизбыточных регионов  или 117,7 % от годового плана, в том числе 1316 человек трудоспособного возраста.  </t>
    </r>
  </si>
  <si>
    <r>
      <rPr>
        <b/>
        <sz val="12"/>
        <rFont val="Times New Roman"/>
        <family val="1"/>
        <charset val="204"/>
      </rPr>
      <t>Мероприятие не исполнено</t>
    </r>
    <r>
      <rPr>
        <sz val="12"/>
        <rFont val="Times New Roman"/>
        <family val="1"/>
        <charset val="204"/>
      </rPr>
      <t>. В 2020-2021 годах Акиматами районов разработана ПСД на 9 полигонов ТБО, однако не закончена работа по разработке ТЭО и прохождению экспертизы. Таким образом разрешения на эмиссии получены не были.</t>
    </r>
  </si>
  <si>
    <r>
      <t>Индикатор исполнен.</t>
    </r>
    <r>
      <rPr>
        <sz val="12"/>
        <rFont val="Times New Roman"/>
        <family val="1"/>
        <charset val="204"/>
      </rPr>
      <t xml:space="preserve"> Показатель перевыполнен благодаря вовлечению в активные меры содействия занятости большего числа трудоспособных получателей ОДП</t>
    </r>
  </si>
  <si>
    <t>-</t>
  </si>
  <si>
    <r>
      <rPr>
        <b/>
        <sz val="12"/>
        <rFont val="Times New Roman"/>
        <family val="1"/>
        <charset val="204"/>
      </rPr>
      <t xml:space="preserve">Мероприятие исполнено. </t>
    </r>
    <r>
      <rPr>
        <sz val="12"/>
        <rFont val="Times New Roman"/>
        <family val="1"/>
        <charset val="204"/>
      </rPr>
      <t>Государственная адресная социальная помощь выплачена в полном обьеме. При назначении 704.9 млн. тенге, выплата составила 704.9 млн. тенге</t>
    </r>
  </si>
  <si>
    <r>
      <t xml:space="preserve">Индикатор частично исполнен. </t>
    </r>
    <r>
      <rPr>
        <sz val="12"/>
        <rFont val="Times New Roman"/>
        <family val="1"/>
        <charset val="204"/>
      </rPr>
      <t>Статистические данные за 2021 год на момент формирования отчета отсутствуют.</t>
    </r>
  </si>
  <si>
    <t>Индикатор исполнен</t>
  </si>
  <si>
    <r>
      <rPr>
        <b/>
        <sz val="12"/>
        <color indexed="8"/>
        <rFont val="Times New Roman"/>
        <family val="1"/>
        <charset val="204"/>
      </rPr>
      <t>Мероприятие частично исполнено</t>
    </r>
    <r>
      <rPr>
        <sz val="12"/>
        <color indexed="8"/>
        <rFont val="Times New Roman"/>
        <family val="1"/>
        <charset val="204"/>
      </rPr>
      <t>. Неисполнение плана по причине уменьшения пациентов на лечение. На 2021 год, согласно выгрузке ИСЛО обеспечено 267 пациентов</t>
    </r>
  </si>
  <si>
    <r>
      <rPr>
        <b/>
        <sz val="12"/>
        <color indexed="8"/>
        <rFont val="Times New Roman"/>
        <family val="1"/>
        <charset val="204"/>
      </rPr>
      <t>Мероприятие исполнено</t>
    </r>
    <r>
      <rPr>
        <sz val="12"/>
        <color indexed="8"/>
        <rFont val="Times New Roman"/>
        <family val="1"/>
        <charset val="204"/>
      </rPr>
      <t>. На 2021 год, согласно выгрузке ИСЛО обеспечено 1548 пациентов</t>
    </r>
  </si>
  <si>
    <r>
      <rPr>
        <b/>
        <sz val="12"/>
        <color indexed="8"/>
        <rFont val="Times New Roman"/>
        <family val="1"/>
        <charset val="204"/>
      </rPr>
      <t>Мероприятие исполнено</t>
    </r>
    <r>
      <rPr>
        <sz val="12"/>
        <color indexed="8"/>
        <rFont val="Times New Roman"/>
        <family val="1"/>
        <charset val="204"/>
      </rPr>
      <t>.</t>
    </r>
  </si>
  <si>
    <r>
      <t xml:space="preserve">Мероприятие исполнено. </t>
    </r>
    <r>
      <rPr>
        <sz val="12"/>
        <color indexed="8"/>
        <rFont val="Times New Roman"/>
        <family val="1"/>
        <charset val="204"/>
      </rPr>
      <t>В 2021 году в регион прибыло 156 медицинских специалистов: из них 108 молодых специалистов и 48 прибывших из других регионов. По государственному образовательному заказу за счет средств местного бюджета с условием последующей отработки не менее 5 лет в Северо-Казахстанской области в 2021 году поступило 66 резидентов в НАО "Медицинский университет Астана".</t>
    </r>
  </si>
  <si>
    <t>Нац фонд</t>
  </si>
  <si>
    <t>253033015                         253033046                                      253058015</t>
  </si>
  <si>
    <r>
      <rPr>
        <b/>
        <sz val="12"/>
        <color indexed="8"/>
        <rFont val="Times New Roman"/>
        <family val="1"/>
        <charset val="204"/>
      </rPr>
      <t>Мероприятие исполнено.</t>
    </r>
    <r>
      <rPr>
        <sz val="12"/>
        <color indexed="8"/>
        <rFont val="Times New Roman"/>
        <family val="1"/>
        <charset val="204"/>
      </rPr>
      <t xml:space="preserve"> На 2021 года медицинскими организациями заключены договора с ЕД ТОО СК-Фармация  на сумму 9,8 млрд., отгружено на 9,8 млрд.тенге</t>
    </r>
  </si>
  <si>
    <r>
      <rPr>
        <b/>
        <sz val="12"/>
        <color indexed="8"/>
        <rFont val="Times New Roman"/>
        <family val="1"/>
        <charset val="204"/>
      </rPr>
      <t>Мероприятие исполнено.</t>
    </r>
    <r>
      <rPr>
        <sz val="12"/>
        <color indexed="8"/>
        <rFont val="Times New Roman"/>
        <family val="1"/>
        <charset val="204"/>
      </rPr>
      <t xml:space="preserve"> Реализация проекта "Проведение мероприятий по профилактике распространения ВИЧ-инфекции среди молодежи и уязвимой группы населения" в рамках государственного социального заказа 2021 год. Проведено МОО "Молодежь за здоровый образ жизни".</t>
    </r>
  </si>
  <si>
    <r>
      <rPr>
        <b/>
        <sz val="12"/>
        <color indexed="8"/>
        <rFont val="Times New Roman"/>
        <family val="1"/>
        <charset val="204"/>
      </rPr>
      <t>Мероприятие частично исполнено.</t>
    </r>
    <r>
      <rPr>
        <sz val="12"/>
        <color indexed="8"/>
        <rFont val="Times New Roman"/>
        <family val="1"/>
        <charset val="204"/>
      </rPr>
      <t xml:space="preserve"> Не освоено 1,3 млн. тенге из РБ по причине того, что поставщик МОО "Молодежь за здоровый образ жизни" не оказал услугу, подан иск в суд.    Организовано 11570 мероприятий с привлечением 53719 человек.</t>
    </r>
  </si>
  <si>
    <r>
      <rPr>
        <b/>
        <sz val="12"/>
        <color theme="1"/>
        <rFont val="Times New Roman"/>
        <family val="1"/>
        <charset val="204"/>
      </rPr>
      <t xml:space="preserve">Мероприятие исполнено. </t>
    </r>
    <r>
      <rPr>
        <sz val="12"/>
        <color theme="1"/>
        <rFont val="Times New Roman"/>
        <family val="1"/>
        <charset val="204"/>
      </rPr>
      <t xml:space="preserve"> На сегодняшний день в Северо-Казахстанской области функционируют 28 государственных медицинских организаций, в том числе 13 районных больниц. 3462 рабочих места обеспечены компьютерной техникой, что составляет 98,1%.87,9% объектов здравоохранения области обеспечены интернетом (476 из 541).За 2021 год посредством оборудования телемедицины было проведено 1661 консультаций. </t>
    </r>
  </si>
  <si>
    <r>
      <rPr>
        <b/>
        <sz val="12"/>
        <color indexed="8"/>
        <rFont val="Times New Roman"/>
        <family val="1"/>
        <charset val="204"/>
      </rPr>
      <t>Мероприятие исполнено.</t>
    </r>
    <r>
      <rPr>
        <sz val="12"/>
        <color indexed="8"/>
        <rFont val="Times New Roman"/>
        <family val="1"/>
        <charset val="204"/>
      </rPr>
      <t xml:space="preserve"> Закуплены 26 единиц медицинского оборудования на сумму 1 554,7 млн.тенге (в том числе компьютерных томографа, видеоэндоскопические комплексы для лапороскопических вмешательств, цифровой маммограф, флюорографы стационарные, ЛОР комбайны, система видеоэндоскопическая в комплекте с гастро, бронхо и колоно видеоскопами, мониторы прикроватные с принадлежностями). </t>
    </r>
  </si>
  <si>
    <r>
      <rPr>
        <b/>
        <sz val="12"/>
        <color indexed="8"/>
        <rFont val="Times New Roman"/>
        <family val="1"/>
        <charset val="204"/>
      </rPr>
      <t>Мероприятие исполнено</t>
    </r>
    <r>
      <rPr>
        <sz val="12"/>
        <color indexed="8"/>
        <rFont val="Times New Roman"/>
        <family val="1"/>
        <charset val="204"/>
      </rPr>
      <t xml:space="preserve">. По итогам 12 мес. 2021 г. амбулаторно начали  лечение по 1 категории – 93 впервые выявленных больных, что составило 97,9% </t>
    </r>
  </si>
  <si>
    <r>
      <rPr>
        <b/>
        <sz val="12"/>
        <color indexed="8"/>
        <rFont val="Times New Roman"/>
        <family val="1"/>
        <charset val="204"/>
      </rPr>
      <t xml:space="preserve">Мероприятие исполнено. </t>
    </r>
    <r>
      <rPr>
        <sz val="12"/>
        <color indexed="8"/>
        <rFont val="Times New Roman"/>
        <family val="1"/>
        <charset val="204"/>
      </rPr>
      <t>По итогам  2021 года в рамках работы мониторинговой группы с внештатными  специалистами МДОБ и ПЦ МОБ осуществлены  72  выезда в  районы области.</t>
    </r>
  </si>
  <si>
    <r>
      <t xml:space="preserve">Мероприятие исполнено. </t>
    </r>
    <r>
      <rPr>
        <sz val="12"/>
        <color indexed="8"/>
        <rFont val="Times New Roman"/>
        <family val="1"/>
        <charset val="204"/>
      </rPr>
      <t>Закуплены 26 единиц медицинского оборудования</t>
    </r>
    <r>
      <rPr>
        <b/>
        <sz val="12"/>
        <color indexed="8"/>
        <rFont val="Times New Roman"/>
        <family val="1"/>
        <charset val="204"/>
      </rPr>
      <t xml:space="preserve"> </t>
    </r>
  </si>
  <si>
    <r>
      <rPr>
        <b/>
        <sz val="12"/>
        <color indexed="8"/>
        <rFont val="Times New Roman"/>
        <family val="1"/>
        <charset val="204"/>
      </rPr>
      <t>Мероприятие исполнено.</t>
    </r>
    <r>
      <rPr>
        <sz val="12"/>
        <color indexed="8"/>
        <rFont val="Times New Roman"/>
        <family val="1"/>
        <charset val="204"/>
      </rPr>
      <t xml:space="preserve"> В 2021 году в регион прибыло 156 медицинских специалистов</t>
    </r>
  </si>
  <si>
    <r>
      <rPr>
        <b/>
        <sz val="12"/>
        <color indexed="8"/>
        <rFont val="Times New Roman"/>
        <family val="1"/>
        <charset val="204"/>
      </rPr>
      <t xml:space="preserve">Мероприятие исполнено. </t>
    </r>
    <r>
      <rPr>
        <sz val="12"/>
        <color indexed="8"/>
        <rFont val="Times New Roman"/>
        <family val="1"/>
        <charset val="204"/>
      </rPr>
      <t xml:space="preserve">Повышение квалификации в научных центрах страны прошло 6 медицинских работников </t>
    </r>
  </si>
  <si>
    <t xml:space="preserve">Мероприятие исполнено. </t>
  </si>
  <si>
    <r>
      <t xml:space="preserve"> </t>
    </r>
    <r>
      <rPr>
        <b/>
        <sz val="12"/>
        <rFont val="Times New Roman"/>
        <family val="1"/>
        <charset val="204"/>
      </rPr>
      <t xml:space="preserve">Мероприятие исполнено. </t>
    </r>
    <r>
      <rPr>
        <sz val="12"/>
        <rFont val="Times New Roman"/>
        <family val="1"/>
        <charset val="204"/>
      </rPr>
      <t>В 2021 году в рамках местного бюджета реализованы 5 проектов по капитальным на общую сумму 109,4 млн.тенге А также в рамках софинасирования по программе«Ауыл – Ел бесігі» в 2021 году были освоены средства в сумме 19,6 млн. тенге. Кроме того, разработана ПСД на "Капитальный ремонт склада для хранения вакцин, расположенного на территории КГП на ПХВ "Многопрофильная детская областная больница" - 4,2 млн. тенге.По программе «Ауыл – Ел бесігі» в 2021 году были выделены средства из Национального фонда  в сумме 197,56  млн. тенге на проведение капитальных ремонтов в 3-х врачебных амбулаториях. Экономия по итогам конкурсных процедур составила 21,4 млн. тенге</t>
    </r>
  </si>
  <si>
    <r>
      <t xml:space="preserve">Мероприятие частично исполнено. </t>
    </r>
    <r>
      <rPr>
        <sz val="12"/>
        <rFont val="Times New Roman"/>
        <family val="1"/>
        <charset val="204"/>
      </rPr>
      <t>Строительство начато в 2020 году, заверешение перенесено на декабрь 2022 года. в связи с недобросовестным исполнением подрядчиков обязательств по договорам государственных закупок. На данный момент идут судебные разбирательства.</t>
    </r>
  </si>
  <si>
    <r>
      <t xml:space="preserve">Мероприятие не исполнено. </t>
    </r>
    <r>
      <rPr>
        <sz val="12"/>
        <rFont val="Times New Roman"/>
        <family val="1"/>
        <charset val="204"/>
      </rPr>
      <t>Строительство не начато в связи с отсутствием финансовых средств. ПСД и гоэскспертиза изготовлены.</t>
    </r>
  </si>
  <si>
    <r>
      <t xml:space="preserve">Мероприятие частично исполнено. </t>
    </r>
    <r>
      <rPr>
        <sz val="12"/>
        <rFont val="Times New Roman"/>
        <family val="1"/>
        <charset val="204"/>
      </rPr>
      <t>Строительство начато в 2021 года, заверешение запланировано на 1 марта 2022 года.</t>
    </r>
  </si>
  <si>
    <r>
      <t xml:space="preserve">Мероприятие не исполнено. </t>
    </r>
    <r>
      <rPr>
        <sz val="12"/>
        <rFont val="Times New Roman"/>
        <family val="1"/>
        <charset val="204"/>
      </rPr>
      <t>Строительство не начато в связи с отсутствием финансовых средств. ПСД направлено на корректировку.</t>
    </r>
  </si>
  <si>
    <r>
      <t xml:space="preserve">Мероприятие частично исполнено. </t>
    </r>
    <r>
      <rPr>
        <sz val="12"/>
        <rFont val="Times New Roman"/>
        <family val="1"/>
        <charset val="204"/>
      </rPr>
      <t>Строительство начато в 2021 году, заверешение запланировано на декабрь 2022 года.</t>
    </r>
  </si>
  <si>
    <r>
      <t xml:space="preserve">Мероприятие не исполнено. </t>
    </r>
    <r>
      <rPr>
        <sz val="12"/>
        <rFont val="Times New Roman"/>
        <family val="1"/>
        <charset val="204"/>
      </rPr>
      <t>ПСД направлено на госэкспертизу.</t>
    </r>
  </si>
  <si>
    <t>102,5*</t>
  </si>
  <si>
    <r>
      <t xml:space="preserve">Индикатор частично исполнен.                     </t>
    </r>
    <r>
      <rPr>
        <sz val="12"/>
        <rFont val="Times New Roman"/>
        <family val="1"/>
        <charset val="204"/>
      </rPr>
      <t xml:space="preserve">*- данные за 9 месяцев 2021 года. Объем ВРП  составил 1178,4 млрд.тенге, ИФО - 102,5%. </t>
    </r>
  </si>
  <si>
    <t>ведомственные данные</t>
  </si>
  <si>
    <r>
      <rPr>
        <b/>
        <sz val="12"/>
        <color theme="1"/>
        <rFont val="Times New Roman"/>
        <family val="1"/>
        <charset val="204"/>
      </rPr>
      <t xml:space="preserve">Мероприятие исполнено </t>
    </r>
    <r>
      <rPr>
        <sz val="12"/>
        <color theme="1"/>
        <rFont val="Times New Roman"/>
        <family val="1"/>
        <charset val="204"/>
      </rPr>
      <t>. Проведена реконструкция Пресновского группового водопровода 1 очередь - 596,7 млн. тенге, Реконструкция Пресновского группового водопровода 2 очередь - 210,4 млн. тенге, Реконструкция Соколовского группового группового водопроводова 2 очередь - 96,0 млн. тенге, Аварийный участок БГВ - 48,6 млн. тенге, Аварийный участок ИГВ - 1 021,9 млн. тенге</t>
    </r>
  </si>
  <si>
    <r>
      <rPr>
        <b/>
        <sz val="12"/>
        <color theme="1"/>
        <rFont val="Times New Roman"/>
        <family val="1"/>
        <charset val="204"/>
      </rPr>
      <t>Мероприятие исполнено</t>
    </r>
    <r>
      <rPr>
        <sz val="12"/>
        <color theme="1"/>
        <rFont val="Times New Roman"/>
        <family val="1"/>
        <charset val="204"/>
      </rPr>
      <t xml:space="preserve"> Проведена реконструкция разводящих сетей, водопроводов и отводов сельских населенных пунктов, строительство отводов и локальных источников вождоснабжения</t>
    </r>
  </si>
  <si>
    <r>
      <rPr>
        <b/>
        <sz val="12"/>
        <rFont val="Times New Roman"/>
        <family val="1"/>
        <charset val="204"/>
      </rPr>
      <t xml:space="preserve">Мероприятие исполнено. </t>
    </r>
    <r>
      <rPr>
        <sz val="12"/>
        <rFont val="Times New Roman"/>
        <family val="1"/>
        <charset val="204"/>
      </rPr>
      <t xml:space="preserve">В декабре 2021 года под председательством первого заместителя акима области Тасмаганбетова М.И. состоялось совещание по вопросу социально-экономического развития Северо-Казахстанской области совместно с управлениями и акимами районов.  </t>
    </r>
  </si>
  <si>
    <t>12,4*</t>
  </si>
  <si>
    <r>
      <t xml:space="preserve">Индикатор частично исполнен.                 </t>
    </r>
    <r>
      <rPr>
        <sz val="12"/>
        <rFont val="Times New Roman"/>
        <family val="1"/>
        <charset val="204"/>
      </rPr>
      <t>*- данные за 9 месяцев 2021 года.</t>
    </r>
  </si>
  <si>
    <t>1</t>
  </si>
  <si>
    <t>Обеспечение величения загрузки действующих предприятий за счет заключения договоров:</t>
  </si>
  <si>
    <r>
      <t xml:space="preserve">Мероприятие не исполнено. </t>
    </r>
    <r>
      <rPr>
        <sz val="12"/>
        <rFont val="Times New Roman"/>
        <family val="1"/>
        <charset val="204"/>
      </rPr>
      <t xml:space="preserve">Проект реализуется в 9 районах области. В 2021г. планировалась реализация социального проекта  «Временная семья» в Кызылжарском районе.  В связи с отсутствием желающих детей проживать во временных семьях реализация проекта в районе  будет осуществлена в 2022 году.                                                                             Справочно: На сегодняшний день в Кызылжарском районе функционируют 6 пришкольных интернатов на 260 мест. </t>
    </r>
  </si>
  <si>
    <r>
      <rPr>
        <b/>
        <sz val="12"/>
        <rFont val="Times New Roman"/>
        <family val="1"/>
        <charset val="204"/>
      </rPr>
      <t>Индикатор не исполнен.</t>
    </r>
    <r>
      <rPr>
        <sz val="12"/>
        <color rgb="FFFF0000"/>
        <rFont val="Times New Roman"/>
        <family val="1"/>
        <charset val="204"/>
      </rPr>
      <t xml:space="preserve">  </t>
    </r>
    <r>
      <rPr>
        <sz val="12"/>
        <rFont val="Times New Roman"/>
        <family val="1"/>
        <charset val="204"/>
      </rPr>
      <t>В связи с тем, что не завершено строительство 3 физкультурно-оздоровительных комплексов (Есильский, Айыртауский, Жамбылский) по причине недобросовестного исполнения подрядчиками обязательств по договорам государственных закупок.                                                   По итогам 2021 года в области функционируют 2 933 спортсооружений.
По сравнению с прошлым годом количество спортивных сооружений увеличилось на 42 единицы.</t>
    </r>
  </si>
  <si>
    <r>
      <t>Индикатор частично исполнен.</t>
    </r>
    <r>
      <rPr>
        <sz val="12"/>
        <rFont val="Times New Roman"/>
        <family val="1"/>
        <charset val="204"/>
      </rPr>
      <t xml:space="preserve"> Годовые данные будут сформированы в марте 2022 года.</t>
    </r>
  </si>
  <si>
    <r>
      <t>Мероприятие не исполнено.</t>
    </r>
    <r>
      <rPr>
        <sz val="12"/>
        <rFont val="Times New Roman"/>
        <family val="1"/>
        <charset val="204"/>
      </rPr>
      <t xml:space="preserve"> Годовой план 295 специалистов был уточнен и составил 223 специалиста согласно  Дополнительному соглашению №1182 от 15 декабря 2021 года. При уточненном плане 973 389,0 тыс. тенге на 223 специалиста, освоено на 1 января 2022 года  966 570,5 тыс. тенге или 99,3%, привлечено 236 специалистов, 6 818,5 тыс. тенге - экономия из - за низкой  стоимости жилья.</t>
    </r>
  </si>
  <si>
    <r>
      <t xml:space="preserve">Мероприятие частично исполнено,                               </t>
    </r>
    <r>
      <rPr>
        <sz val="12"/>
        <rFont val="Times New Roman"/>
        <family val="1"/>
        <charset val="204"/>
      </rPr>
      <t>итоги будут подведены в конце марта текущего года</t>
    </r>
  </si>
  <si>
    <r>
      <rPr>
        <b/>
        <sz val="12"/>
        <rFont val="Times New Roman"/>
        <family val="1"/>
        <charset val="204"/>
      </rPr>
      <t xml:space="preserve">Мероприятие не исполнено. </t>
    </r>
    <r>
      <rPr>
        <sz val="12"/>
        <rFont val="Times New Roman"/>
        <family val="1"/>
        <charset val="204"/>
      </rPr>
      <t xml:space="preserve">                                                      При уточненном плане 9690,3 млн.тенге, освоение составило 8613,2 млн.тенге или 88,9%.  Не освоено 1,1 млрд.тенге, из них экономия по итогам госзакупок - 643,7 млн.тенге, не освоение – 433,3 млн.тенге (оплата произведена согласно актов выполненных работ).</t>
    </r>
  </si>
  <si>
    <t>При уточненном плане 875,9 млн.тенге, освоение составило 859,6 млн.тенге или 98,1%.  Не освоено 16,3 млн. тенге, (оплата произведена согласно актов выполненных работ).</t>
  </si>
  <si>
    <r>
      <rPr>
        <b/>
        <sz val="12"/>
        <rFont val="Times New Roman"/>
        <family val="1"/>
        <charset val="204"/>
      </rPr>
      <t xml:space="preserve">Мероприятие исполнено. </t>
    </r>
    <r>
      <rPr>
        <sz val="12"/>
        <rFont val="Times New Roman"/>
        <family val="1"/>
        <charset val="204"/>
      </rPr>
      <t xml:space="preserve">Мониторинг ИФО ВРП ведется постоянно на ежеквартальной основе. </t>
    </r>
  </si>
  <si>
    <r>
      <t xml:space="preserve">Индикатор не запланирован </t>
    </r>
    <r>
      <rPr>
        <sz val="12"/>
        <rFont val="Times New Roman"/>
        <family val="1"/>
        <charset val="204"/>
      </rPr>
      <t>в связи с отсутствием утвержденной методики расчета на момент разработки Программы. *Вместе с тем, согласно исследованию уровня антикоррупционной культуры и нетерпимости к проявлениям коррупции в 2021 году, проведенному ТОО «Deltaplan» по заказу Агентства РК по противодействию коррупции, в Северо-Казахстанской области уровень восприятия коррупции составил 42,5%.</t>
    </r>
  </si>
  <si>
    <r>
      <t xml:space="preserve">По мероприятиям  проекта "Ауыл - Ел бесiгi" недоосвоено </t>
    </r>
    <r>
      <rPr>
        <b/>
        <sz val="12"/>
        <rFont val="Times New Roman"/>
        <family val="1"/>
        <charset val="204"/>
      </rPr>
      <t xml:space="preserve">1077,1 </t>
    </r>
    <r>
      <rPr>
        <sz val="12"/>
        <rFont val="Times New Roman"/>
        <family val="1"/>
        <charset val="204"/>
      </rPr>
      <t xml:space="preserve">млн. тенге, из них экономия по итогам госзакупок - 643,7 млн. тенге, не освоение - 433,3 млн. тенге (оплата произведена согласно актам выполненных работ). По мероприятим жилищного строительства недоосвоено </t>
    </r>
    <r>
      <rPr>
        <b/>
        <sz val="12"/>
        <rFont val="Times New Roman"/>
        <family val="1"/>
        <charset val="204"/>
      </rPr>
      <t>459,9</t>
    </r>
    <r>
      <rPr>
        <sz val="12"/>
        <rFont val="Times New Roman"/>
        <family val="1"/>
        <charset val="204"/>
      </rPr>
      <t xml:space="preserve"> млн. тенге в связи с длительным проведением конкурсных процедур, отсутствием актов выполненных работ. По мероприятию "Совершенствование службы формирования ЗОЖ, проведение разъяснительной работы среди населения о вреде алкоголя и курения" не освоено </t>
    </r>
    <r>
      <rPr>
        <b/>
        <sz val="12"/>
        <rFont val="Times New Roman"/>
        <family val="1"/>
        <charset val="204"/>
      </rPr>
      <t>1,3</t>
    </r>
    <r>
      <rPr>
        <sz val="12"/>
        <rFont val="Times New Roman"/>
        <family val="1"/>
        <charset val="204"/>
      </rPr>
      <t xml:space="preserve"> млн. тенге в связи с тем, что поставщик не оказал услугу, подан иск в суд. По мероприятию "Проведение капитального ремонта организаций здравоохранения" экономия по итогам конкурсных процедур составила </t>
    </r>
    <r>
      <rPr>
        <b/>
        <sz val="12"/>
        <rFont val="Times New Roman"/>
        <family val="1"/>
        <charset val="204"/>
      </rPr>
      <t>21,4</t>
    </r>
    <r>
      <rPr>
        <sz val="12"/>
        <rFont val="Times New Roman"/>
        <family val="1"/>
        <charset val="204"/>
      </rPr>
      <t xml:space="preserve"> млн. тенге.</t>
    </r>
  </si>
  <si>
    <r>
      <t xml:space="preserve">о мероприятиям  проекта "Ауыл - Ел бесiгi" недоосвоено </t>
    </r>
    <r>
      <rPr>
        <b/>
        <sz val="12"/>
        <rFont val="Times New Roman"/>
        <family val="1"/>
        <charset val="204"/>
      </rPr>
      <t>16,3</t>
    </r>
    <r>
      <rPr>
        <sz val="12"/>
        <rFont val="Times New Roman"/>
        <family val="1"/>
        <charset val="204"/>
      </rPr>
      <t xml:space="preserve"> млн. тенге (оплата произведена согласно актам выполненных работ). По мероприятим жилищного строительства недоосвоено </t>
    </r>
    <r>
      <rPr>
        <b/>
        <sz val="12"/>
        <rFont val="Times New Roman"/>
        <family val="1"/>
        <charset val="204"/>
      </rPr>
      <t>10,8</t>
    </r>
    <r>
      <rPr>
        <sz val="12"/>
        <rFont val="Times New Roman"/>
        <family val="1"/>
        <charset val="204"/>
      </rPr>
      <t xml:space="preserve"> млн. тенге в связи с несвоевременным представлением актов выполненных работ. </t>
    </r>
  </si>
  <si>
    <r>
      <t xml:space="preserve">Мероприятие не исполнено. </t>
    </r>
    <r>
      <rPr>
        <sz val="12"/>
        <rFont val="Times New Roman"/>
        <family val="1"/>
        <charset val="204"/>
      </rPr>
      <t>По итогам 12-ти месяцев 2021 года производство яиц составило 552,9 млн.штук, ИФО - 99,2%. Снижение обусловлено вспышкой птичьего гриппа в 2020 году, на птицефабриках области был произведен санитарный забой поголовья, в связи с чем показатель не исполнен.</t>
    </r>
  </si>
  <si>
    <t xml:space="preserve">Информация по исполнению </t>
  </si>
  <si>
    <r>
      <rPr>
        <b/>
        <sz val="12"/>
        <rFont val="Times New Roman"/>
        <family val="1"/>
        <charset val="204"/>
      </rPr>
      <t>Индикатор частично исполнен</t>
    </r>
    <r>
      <rPr>
        <sz val="12"/>
        <rFont val="Times New Roman"/>
        <family val="1"/>
        <charset val="204"/>
      </rPr>
      <t xml:space="preserve"> *Официальные статистические данные по экспресс-информации БНС за январь-сентябрь 2021 года, годовые статистические данные за 2021 год будут опубликованы 27.08.2022 года.</t>
    </r>
  </si>
  <si>
    <r>
      <rPr>
        <b/>
        <sz val="12"/>
        <rFont val="Times New Roman"/>
        <family val="1"/>
        <charset val="204"/>
      </rPr>
      <t>Индикатор исполнен</t>
    </r>
    <r>
      <rPr>
        <sz val="12"/>
        <rFont val="Times New Roman"/>
        <family val="1"/>
        <charset val="204"/>
      </rPr>
      <t xml:space="preserve"> Создано 13865 новых рабочих мест или 101,7 % от годового плана (13629). Доля постоянных рабочих мест в общем числе созданных мест составляет 87% вместо  запланированных 77,3%.</t>
    </r>
  </si>
  <si>
    <t xml:space="preserve">Индикатор исполнен </t>
  </si>
  <si>
    <r>
      <rPr>
        <b/>
        <sz val="12"/>
        <rFont val="Times New Roman"/>
        <family val="1"/>
        <charset val="204"/>
      </rPr>
      <t>Индикатор исполнен</t>
    </r>
    <r>
      <rPr>
        <sz val="12"/>
        <rFont val="Times New Roman"/>
        <family val="1"/>
        <charset val="204"/>
      </rPr>
      <t xml:space="preserve"> показатель перевыполнен благодаря вовлечению в активные меры содействия занятости большего числа трудоспособных получателей ОДП</t>
    </r>
  </si>
  <si>
    <r>
      <t xml:space="preserve">Индикатор частично исполнен                                   </t>
    </r>
    <r>
      <rPr>
        <sz val="12"/>
        <rFont val="Times New Roman"/>
        <family val="1"/>
        <charset val="204"/>
      </rPr>
      <t xml:space="preserve">*- данные за 9 месяцев 2021 года. </t>
    </r>
  </si>
  <si>
    <t>нет стат данных</t>
  </si>
  <si>
    <r>
      <rPr>
        <b/>
        <sz val="12"/>
        <rFont val="Times New Roman"/>
        <family val="1"/>
        <charset val="204"/>
      </rPr>
      <t xml:space="preserve">Индикатор частично исполнен </t>
    </r>
    <r>
      <rPr>
        <sz val="12"/>
        <rFont val="Times New Roman"/>
        <family val="1"/>
        <charset val="204"/>
      </rPr>
      <t xml:space="preserve">*По итогам 11 мес. 2021 года рост объема несырьевого экспорта составил 12,3%                                                   </t>
    </r>
  </si>
  <si>
    <r>
      <rPr>
        <b/>
        <sz val="12"/>
        <rFont val="Times New Roman"/>
        <family val="1"/>
        <charset val="204"/>
      </rPr>
      <t>Индикатор не исполнен</t>
    </r>
    <r>
      <rPr>
        <sz val="12"/>
        <rFont val="Times New Roman"/>
        <family val="1"/>
        <charset val="204"/>
      </rPr>
      <t xml:space="preserve"> в связи суменьшением количества прибывших. Заместитель акима Тимирязевского района Макенова Ж.Е.</t>
    </r>
  </si>
  <si>
    <r>
      <rPr>
        <b/>
        <sz val="12"/>
        <rFont val="Times New Roman"/>
        <family val="1"/>
        <charset val="204"/>
      </rPr>
      <t xml:space="preserve">Индикатор частично исполнен. </t>
    </r>
    <r>
      <rPr>
        <sz val="12"/>
        <rFont val="Times New Roman"/>
        <family val="1"/>
        <charset val="204"/>
      </rPr>
      <t xml:space="preserve">Статистические данные за 2021 год на момент формирования отчета отсутствуют (годовые статданные будут известны после опубликования их на сайте Бюро национальной статистики Агентства по стратегическому планированию и реформам Республики Казахстан). </t>
    </r>
  </si>
  <si>
    <r>
      <t xml:space="preserve">Индикатор частично исполнен.                                 </t>
    </r>
    <r>
      <rPr>
        <sz val="12"/>
        <rFont val="Times New Roman"/>
        <family val="1"/>
        <charset val="204"/>
      </rPr>
      <t>*- данные за 9 месяцев 2021 года.</t>
    </r>
  </si>
  <si>
    <r>
      <t xml:space="preserve">Индикатор частично исполнен.                                      </t>
    </r>
    <r>
      <rPr>
        <sz val="12"/>
        <rFont val="Times New Roman"/>
        <family val="1"/>
        <charset val="204"/>
      </rPr>
      <t xml:space="preserve">*-Данные за 9 месяцев 2021 года. </t>
    </r>
  </si>
  <si>
    <r>
      <rPr>
        <b/>
        <sz val="12"/>
        <rFont val="Times New Roman"/>
        <family val="1"/>
        <charset val="204"/>
      </rPr>
      <t xml:space="preserve">Индикатор частично исполнен </t>
    </r>
    <r>
      <rPr>
        <sz val="12"/>
        <rFont val="Times New Roman"/>
        <family val="1"/>
        <charset val="204"/>
      </rPr>
      <t xml:space="preserve">*Статистические данные представлены по итогам 9 мес. 2021 года.  </t>
    </r>
  </si>
  <si>
    <r>
      <t xml:space="preserve">Индикатор частично исполнен. </t>
    </r>
    <r>
      <rPr>
        <sz val="12"/>
        <rFont val="Times New Roman"/>
        <family val="1"/>
        <charset val="204"/>
      </rPr>
      <t>Информация за 2021 год не сформирована</t>
    </r>
  </si>
  <si>
    <r>
      <rPr>
        <sz val="12"/>
        <rFont val="Times New Roman"/>
        <family val="1"/>
        <charset val="204"/>
      </rPr>
      <t>Целевой индикатор 7</t>
    </r>
    <r>
      <rPr>
        <b/>
        <sz val="12"/>
        <rFont val="Times New Roman"/>
        <family val="1"/>
        <charset val="204"/>
      </rPr>
      <t xml:space="preserve"> ИФО валовой продукции животноводства </t>
    </r>
  </si>
  <si>
    <r>
      <rPr>
        <b/>
        <sz val="12"/>
        <rFont val="Times New Roman"/>
        <family val="1"/>
        <charset val="204"/>
      </rPr>
      <t>Индикатор частично исполнен.</t>
    </r>
    <r>
      <rPr>
        <sz val="12"/>
        <rFont val="Times New Roman"/>
        <family val="1"/>
        <charset val="204"/>
      </rPr>
      <t xml:space="preserve"> *Годовые статистические данные на момент формирования отчета отсутствуют</t>
    </r>
  </si>
  <si>
    <r>
      <rPr>
        <b/>
        <sz val="12"/>
        <rFont val="Times New Roman"/>
        <family val="1"/>
        <charset val="204"/>
      </rPr>
      <t xml:space="preserve"> Индикатор  исполнен</t>
    </r>
    <r>
      <rPr>
        <sz val="12"/>
        <rFont val="Times New Roman"/>
        <family val="1"/>
        <charset val="204"/>
      </rPr>
      <t xml:space="preserve"> </t>
    </r>
  </si>
  <si>
    <t xml:space="preserve">Индикатор не планировался </t>
  </si>
  <si>
    <r>
      <rPr>
        <b/>
        <sz val="12"/>
        <rFont val="Times New Roman"/>
        <family val="1"/>
        <charset val="204"/>
      </rPr>
      <t>Индикатор не исполнен</t>
    </r>
    <r>
      <rPr>
        <sz val="12"/>
        <rFont val="Times New Roman"/>
        <family val="1"/>
        <charset val="204"/>
      </rPr>
      <t xml:space="preserve"> в связи с  отсутствием актов ввода в эксплуатацию проектов:Строительство локального источника водоснабжения в с.Летовочное,  Строительство локального источника водоснабжения в с.Рощинское, Строительство локального источника водоснабжения в с.Макашевка. Заместитель акима - Амренов А.А.</t>
    </r>
  </si>
  <si>
    <r>
      <t>Индикатор исполнен.</t>
    </r>
    <r>
      <rPr>
        <sz val="12"/>
        <rFont val="Times New Roman"/>
        <family val="1"/>
        <charset val="204"/>
      </rPr>
      <t xml:space="preserve"> По итогам 2021 года функционируют 175 спортсооружений: 1 спортивный комплекс, 4 стадиона, 20 стрелковых тиров, 21 хоккейных корт, 90 плоскостных сооружений, 28 спортивных залов, 11 встроенных и приспособленных помещений. </t>
    </r>
  </si>
  <si>
    <r>
      <rPr>
        <b/>
        <sz val="12"/>
        <rFont val="Times New Roman"/>
        <family val="1"/>
        <charset val="204"/>
      </rPr>
      <t xml:space="preserve">Индикатор не запланирован. </t>
    </r>
    <r>
      <rPr>
        <sz val="12"/>
        <rFont val="Times New Roman"/>
        <family val="1"/>
        <charset val="204"/>
      </rPr>
      <t xml:space="preserve">По итогам 2021 года функционируют 144 спортсооружений: 8 стадионов, 1 лыжная база, 1 стрелковый тир, 16 хоккейных кортов, 93 плоскостных сооружения, 17 спортивных залов, 8 встроенных и приспособленных помещений. </t>
    </r>
  </si>
  <si>
    <r>
      <t xml:space="preserve">Индикатор исполнен </t>
    </r>
    <r>
      <rPr>
        <sz val="12"/>
        <rFont val="Times New Roman"/>
        <family val="1"/>
        <charset val="204"/>
      </rPr>
      <t xml:space="preserve">По итогам 2021 года функционируют 173 спортсооружений: 2 стадиона, 1 спортивный комплекс, 1 стрелковый тир, 26 хоккейных кортов, 86 плоскостных сооружения, 42 спортивных зала, 15 встроенных и приспособленных помещений. </t>
    </r>
  </si>
  <si>
    <r>
      <t xml:space="preserve">Индикатор исполнен </t>
    </r>
    <r>
      <rPr>
        <sz val="12"/>
        <rFont val="Times New Roman"/>
        <family val="1"/>
        <charset val="204"/>
      </rPr>
      <t>По итогам 2021 года функционируют 101 спортсооружений: 1 стадион, 1 стрелковый тир, 17 хоккейных кортов, 51 плоскостное сооружение, 1 бассейн, 23 спортивных зала, 7 встроенных и приспособленных помещений.</t>
    </r>
  </si>
  <si>
    <r>
      <t xml:space="preserve">Индикатор исполнен </t>
    </r>
    <r>
      <rPr>
        <sz val="12"/>
        <rFont val="Times New Roman"/>
        <family val="1"/>
        <charset val="204"/>
      </rPr>
      <t>По итогам 2021 года функционируют 352 спортсооружения: 1 стадион, 2 спортивных комплекса, 5 стрелковых тиров, 42 хоккейных корта, 208 плоскостных сооружений, 1 бассейн, 56 спортивных залов, 37 встроенных и приспособленных помещений.</t>
    </r>
  </si>
  <si>
    <r>
      <t xml:space="preserve">Индикатор исполнен  </t>
    </r>
    <r>
      <rPr>
        <sz val="12"/>
        <rFont val="Times New Roman"/>
        <family val="1"/>
        <charset val="204"/>
      </rPr>
      <t>По итогам 2021 года функционируют 240 спортсооружений: 4 стадиона, 1 спортивный комплекс, 2 лыжные базы, 4 стрелковых тира, 35 хоккейных корта, 125 плоскостных сооружений, 59 спортивных залов, 10 встроенных и приспособленных помещений.</t>
    </r>
  </si>
  <si>
    <r>
      <t xml:space="preserve">Индикатор исполнен  </t>
    </r>
    <r>
      <rPr>
        <sz val="12"/>
        <rFont val="Times New Roman"/>
        <family val="1"/>
        <charset val="204"/>
      </rPr>
      <t>По итогам 2021 года функционируют 98 спортсооружений: 2 стадиона, 1 спортивный комплекс, 1 лыжная база, 1 стрелковый тир, 19 хоккейных кортов, 44 плоскостных сооружения, 1 бассейн, 25 спортивных залов, 4 встроенных и приспособленных помещения.</t>
    </r>
  </si>
  <si>
    <r>
      <t xml:space="preserve">Индикатор исполнен </t>
    </r>
    <r>
      <rPr>
        <sz val="12"/>
        <rFont val="Times New Roman"/>
        <family val="1"/>
        <charset val="204"/>
      </rPr>
      <t>По итогам 2021 года функционируют 149 спортсооружений: 3 стадиона, 1 спортивный комплекс, 9 стрелковых тиров, 21 хоккейный корт, 87 плоскостных сооружений, 24 спортивных зала, 3 встроенных и приспособленных помещения.</t>
    </r>
  </si>
  <si>
    <r>
      <t xml:space="preserve">Индикатор исполнен </t>
    </r>
    <r>
      <rPr>
        <sz val="12"/>
        <rFont val="Times New Roman"/>
        <family val="1"/>
        <charset val="204"/>
      </rPr>
      <t>По итогам 2021 года функционируют 147 спортсооружений: 1 стадион, 3 спортивных комплекса, 2 стрелковых тира, 27 хоккейных кортов, 82 плоскостных сооружений, 24 спортивных зала, 8 встроенных и приспособленных помещений.</t>
    </r>
  </si>
  <si>
    <r>
      <rPr>
        <b/>
        <sz val="12"/>
        <rFont val="Times New Roman"/>
        <family val="1"/>
        <charset val="204"/>
      </rPr>
      <t>Индикатор не исполнен</t>
    </r>
    <r>
      <rPr>
        <sz val="12"/>
        <rFont val="Times New Roman"/>
        <family val="1"/>
        <charset val="204"/>
      </rPr>
      <t>, в сравнении с 2020 годом отмечается увеличение с 9 случаев  (показатель 49,6 на 100 тыс. нас.) до 12 случаев (показатель 67,1 на 100 тыс. нас.), рост в 1,3 раза.
В районе проводится достаточно активная работа по выявлению случаев туберкулеза, ежегодно на профилактические флюорографические  осмотры планируется до 80,0 % населения. В 2021 году план ФГ – осмотров выполнен на 100,3 %, в том числе группа высокого риска осмотрена на 100,4 %. Показатель выявляемости методом ФГ составил 1,0 на 1000  осмотренных, в том числе в группе высокого риска – 1,7 на 1000 осмотренных, что свидетельствует о корректном планировании и, соответственно, способствует выявлению случаев туберкулеза. Заместитель акима - Дюсенбинов А.Е.</t>
    </r>
  </si>
  <si>
    <r>
      <rPr>
        <b/>
        <sz val="12"/>
        <rFont val="Times New Roman"/>
        <family val="1"/>
        <charset val="204"/>
      </rPr>
      <t>Индикатор не исполнен</t>
    </r>
    <r>
      <rPr>
        <sz val="12"/>
        <rFont val="Times New Roman"/>
        <family val="1"/>
        <charset val="204"/>
      </rPr>
      <t xml:space="preserve"> в в связи суменьшением количества прибывших. Заместитель акима - Жантлеуова Ж. К.</t>
    </r>
  </si>
  <si>
    <r>
      <t xml:space="preserve">Индикатор не исполнен  </t>
    </r>
    <r>
      <rPr>
        <sz val="12"/>
        <rFont val="Times New Roman"/>
        <family val="1"/>
        <charset val="204"/>
      </rPr>
      <t xml:space="preserve">в связи с тем, что не завершено строительство 3 физкультурно-оздоровительных комплексов (Есильский, Айыртауский, Жамбылский), в связи с недобросовестным исполнением подрядчиками обязательств по договорам государственных закупок. </t>
    </r>
  </si>
  <si>
    <r>
      <rPr>
        <b/>
        <sz val="12"/>
        <rFont val="Times New Roman"/>
        <family val="1"/>
        <charset val="204"/>
      </rPr>
      <t>Индикатор частично исполнен.</t>
    </r>
    <r>
      <rPr>
        <sz val="12"/>
        <rFont val="Times New Roman"/>
        <family val="1"/>
        <charset val="204"/>
      </rPr>
      <t xml:space="preserve"> *Статистические данные за 9 месяцев 2021 года.</t>
    </r>
  </si>
  <si>
    <r>
      <rPr>
        <b/>
        <sz val="12"/>
        <rFont val="Times New Roman"/>
        <family val="1"/>
        <charset val="204"/>
      </rPr>
      <t>Индикатор не исполнен.</t>
    </r>
    <r>
      <rPr>
        <sz val="12"/>
        <rFont val="Times New Roman"/>
        <family val="1"/>
        <charset val="204"/>
      </rPr>
      <t xml:space="preserve"> В связи с переносом сроков реализации проекта  АО «Тин Уан Майнинг» по причине изменения графика ввода в эксплуатацию. Заместитель акима - Жанапин Е.Ж.</t>
    </r>
  </si>
  <si>
    <r>
      <rPr>
        <b/>
        <sz val="12"/>
        <rFont val="Times New Roman"/>
        <family val="1"/>
        <charset val="204"/>
      </rPr>
      <t xml:space="preserve">Индикатор не исполнен. </t>
    </r>
    <r>
      <rPr>
        <sz val="12"/>
        <rFont val="Times New Roman"/>
        <family val="1"/>
        <charset val="204"/>
      </rPr>
      <t>В связи с отсутствием инвестиционных проектов в обрабатывающей промышленности, данный показатель не достигнут. Заместитель акима - Шаканов Д.Г.</t>
    </r>
  </si>
  <si>
    <r>
      <rPr>
        <b/>
        <sz val="12"/>
        <rFont val="Times New Roman"/>
        <family val="1"/>
        <charset val="204"/>
      </rPr>
      <t>Индикатор не исполнен.</t>
    </r>
    <r>
      <rPr>
        <sz val="12"/>
        <rFont val="Times New Roman"/>
        <family val="1"/>
        <charset val="204"/>
      </rPr>
      <t xml:space="preserve"> В связи с отсутствием инвестиционных проектов в обрабатывающей промышленности, данный показатель не достигнут. Заместитель акима - Кравчук А.Ю.</t>
    </r>
  </si>
  <si>
    <r>
      <rPr>
        <b/>
        <sz val="12"/>
        <rFont val="Times New Roman"/>
        <family val="1"/>
        <charset val="204"/>
      </rPr>
      <t>Индикатор не исполнен.</t>
    </r>
    <r>
      <rPr>
        <sz val="12"/>
        <rFont val="Times New Roman"/>
        <family val="1"/>
        <charset val="204"/>
      </rPr>
      <t xml:space="preserve"> В связи с переносом сроков реализации проекта ТОО «Сапа-Инвест Плюс»  по причине изменения графика ввода в эксплуатацию. Заместитель акима -  Бакеев С.Б.</t>
    </r>
  </si>
  <si>
    <r>
      <rPr>
        <b/>
        <sz val="12"/>
        <rFont val="Times New Roman"/>
        <family val="1"/>
        <charset val="204"/>
      </rPr>
      <t xml:space="preserve">Индикатор не исполнен. </t>
    </r>
    <r>
      <rPr>
        <sz val="12"/>
        <rFont val="Times New Roman"/>
        <family val="1"/>
        <charset val="204"/>
      </rPr>
      <t>В связи с переносом сроков реализации проекта  ТОО «Байкен Агро» по причине изменения графика ввода в эксплуатацию. Заместитель акима района - Макенова Ж.Е.</t>
    </r>
  </si>
  <si>
    <r>
      <rPr>
        <b/>
        <sz val="12"/>
        <rFont val="Times New Roman"/>
        <family val="1"/>
        <charset val="204"/>
      </rPr>
      <t>Индикатор не исполнен</t>
    </r>
    <r>
      <rPr>
        <sz val="12"/>
        <rFont val="Times New Roman"/>
        <family val="1"/>
        <charset val="204"/>
      </rPr>
      <t xml:space="preserve"> в связи с отсутствием инвестиционных проектов в обрабатывающей промышленности. Заместитель акима Омаров С.К.</t>
    </r>
  </si>
  <si>
    <r>
      <rPr>
        <b/>
        <sz val="12"/>
        <rFont val="Times New Roman"/>
        <family val="1"/>
        <charset val="204"/>
      </rPr>
      <t>Индикатор исполнен.</t>
    </r>
    <r>
      <rPr>
        <sz val="12"/>
        <rFont val="Times New Roman"/>
        <family val="1"/>
        <charset val="204"/>
      </rPr>
      <t>По итогам 12-ти месяцев 2021 года объем валовой продукции животноводства составил -215 млрд.тенге, ИФО - 103,2%.</t>
    </r>
  </si>
  <si>
    <r>
      <t xml:space="preserve"> </t>
    </r>
    <r>
      <rPr>
        <b/>
        <sz val="12"/>
        <rFont val="Times New Roman"/>
        <family val="1"/>
        <charset val="204"/>
      </rPr>
      <t xml:space="preserve">Индикатор не  исполнен.                                                            </t>
    </r>
    <r>
      <rPr>
        <sz val="12"/>
        <rFont val="Times New Roman"/>
        <family val="1"/>
        <charset val="204"/>
      </rPr>
      <t>В связи с санитарно-эпидемиологической ситуацией  в регионе, родители 15 детей  отдали предпочтение проживанию в пришкольных интернатах.  Заместитель акима -Абулкаирова Г.А.</t>
    </r>
  </si>
  <si>
    <r>
      <t xml:space="preserve"> </t>
    </r>
    <r>
      <rPr>
        <b/>
        <sz val="12"/>
        <rFont val="Times New Roman"/>
        <family val="1"/>
        <charset val="204"/>
      </rPr>
      <t>Индикатор не  исполнен</t>
    </r>
    <r>
      <rPr>
        <sz val="12"/>
        <rFont val="Times New Roman"/>
        <family val="1"/>
        <charset val="204"/>
      </rPr>
      <t>. В связи с санитарно-эпидемиологической ситуацией  в регионе, родители 6 детей  отдали предпочтение проживанию в пришкольных интернатах. Заместитель акима - Сасымбаев С.К.</t>
    </r>
  </si>
  <si>
    <r>
      <t xml:space="preserve"> </t>
    </r>
    <r>
      <rPr>
        <b/>
        <sz val="12"/>
        <rFont val="Times New Roman"/>
        <family val="1"/>
        <charset val="204"/>
      </rPr>
      <t>Индикатор не  исполнен</t>
    </r>
    <r>
      <rPr>
        <sz val="12"/>
        <rFont val="Times New Roman"/>
        <family val="1"/>
        <charset val="204"/>
      </rPr>
      <t>.                                              На начало учебного года в районе в 19 - ти семьях проживало 27 детей. В течение учебного года 3 ученика остались жить во "Временных семьях" в качестве опекаемых, в связи с лишением  законных представителей родительских прав. Заместитель акима - Арипхан С.М.</t>
    </r>
  </si>
  <si>
    <r>
      <t xml:space="preserve"> </t>
    </r>
    <r>
      <rPr>
        <b/>
        <sz val="12"/>
        <rFont val="Times New Roman"/>
        <family val="1"/>
        <charset val="204"/>
      </rPr>
      <t>Индикатор не  исполнен</t>
    </r>
    <r>
      <rPr>
        <sz val="12"/>
        <rFont val="Times New Roman"/>
        <family val="1"/>
        <charset val="204"/>
      </rPr>
      <t>.                                                       В связи с переездом родителей 4 - х детей в другие районы. Заместитель акима - Рамазанова А.К.</t>
    </r>
  </si>
  <si>
    <r>
      <t xml:space="preserve"> </t>
    </r>
    <r>
      <rPr>
        <b/>
        <sz val="12"/>
        <rFont val="Times New Roman"/>
        <family val="1"/>
        <charset val="204"/>
      </rPr>
      <t>Индикатор не  исполнен.</t>
    </r>
    <r>
      <rPr>
        <sz val="12"/>
        <rFont val="Times New Roman"/>
        <family val="1"/>
        <charset val="204"/>
      </rPr>
      <t xml:space="preserve">                                                           В связи с санитарно-эпидемиологической ситуацией  в регионе, родители 9 детей  отдали предпочтение проживанию в пришкольных интернатах.  </t>
    </r>
  </si>
  <si>
    <r>
      <t xml:space="preserve"> </t>
    </r>
    <r>
      <rPr>
        <b/>
        <sz val="12"/>
        <rFont val="Times New Roman"/>
        <family val="1"/>
        <charset val="204"/>
      </rPr>
      <t>Индикатор не  исполнен</t>
    </r>
    <r>
      <rPr>
        <sz val="12"/>
        <rFont val="Times New Roman"/>
        <family val="1"/>
        <charset val="204"/>
      </rPr>
      <t>.                                                       В связи с санитарно-эпидемиологической ситуацией  нежелание родителей отдавать во "Временные семьи". Отдали предпочтение проживанию в пришкольных интернатах, также дети устроенные во временную семью в КГУ «Тахтабродская СШ» выбыли в другую область, в связи с этим количество устроенных детей уменьшилось.  Заместитель акима -Анафина Д. А.</t>
    </r>
  </si>
  <si>
    <r>
      <rPr>
        <b/>
        <sz val="12"/>
        <rFont val="Times New Roman"/>
        <family val="1"/>
        <charset val="204"/>
      </rPr>
      <t>Индикатор не исполнен в</t>
    </r>
    <r>
      <rPr>
        <sz val="12"/>
        <rFont val="Times New Roman"/>
        <family val="1"/>
        <charset val="204"/>
      </rPr>
      <t xml:space="preserve"> связи с увеличением численности населения. По итогам 2021 года функционируют 490 спортсооружений: 3 стадиона, 1 Дворец спорта, 1 Универсальный теннисный центр, 4 спортивных комплекса, 2 спортивных манежа, 9 лыжных баз, 5 стрелковых тиров, 2 стрельбища, 32 хоккейных корта, 241 плоскостное сооружение, 12 теннисных кортов, 7 бассейнов, 82 спортивных залов, 89 встроенных и приспособленных помещений. Заместитель акима -Хабибулин А.Е</t>
    </r>
  </si>
  <si>
    <r>
      <t>Индикатор не исполнен в</t>
    </r>
    <r>
      <rPr>
        <sz val="12"/>
        <rFont val="Times New Roman"/>
        <family val="1"/>
        <charset val="204"/>
      </rPr>
      <t xml:space="preserve"> связи с тем, что не завершено строительство  физкультурно-оздоровительного комплекса, в связи с недобросовестным исполнением подрядчиком обязательств по договору государственных закупок. По итогам 2021 года функционируют 244 спортсооружения: 1 спортивный манеж, 2 лыжные базы, 3 стрелковых тира, 1 стрельбище, 35 хоккейных кортов, 153 плоскостных сооружения, 2 бассейна, 43 спортивных зала, 4 встроенных и приспособленных помещения. Заместитель акима -Жусупов Ж.М.</t>
    </r>
  </si>
  <si>
    <r>
      <rPr>
        <b/>
        <sz val="12"/>
        <rFont val="Times New Roman"/>
        <family val="1"/>
        <charset val="204"/>
      </rPr>
      <t>Индикатор</t>
    </r>
    <r>
      <rPr>
        <sz val="12"/>
        <rFont val="Times New Roman"/>
        <family val="1"/>
        <charset val="204"/>
      </rPr>
      <t xml:space="preserve"> </t>
    </r>
    <r>
      <rPr>
        <b/>
        <sz val="12"/>
        <rFont val="Times New Roman"/>
        <family val="1"/>
        <charset val="204"/>
      </rPr>
      <t>не исполнен в</t>
    </r>
    <r>
      <rPr>
        <sz val="12"/>
        <rFont val="Times New Roman"/>
        <family val="1"/>
        <charset val="204"/>
      </rPr>
      <t xml:space="preserve"> связи с тем, что не завершено строительство  физкультурно-оздоровительного комплекса, в связи с недобросовестным исполнением подрядчиком обязательств по договору государственных закупок. По итогам 2021 года функционируют 185 спортсооружений: 2 стадиона, 1 лыжная база, 25 хоккейных кортов, 122 плоскостное сооружение, 1 теннисный корт, 23 спортивных зала, 11 встроенных и приспособленных помещений. Заместитель акима -Туткушев Е.М.</t>
    </r>
  </si>
  <si>
    <r>
      <t>Индикатор не исполнен в</t>
    </r>
    <r>
      <rPr>
        <sz val="12"/>
        <rFont val="Times New Roman"/>
        <family val="1"/>
        <charset val="204"/>
      </rPr>
      <t xml:space="preserve"> связи с тем, что не завершено строительство  физкультурно-оздоровительного комплекса, в связи с недобросовестным исполнением подрядчиком обязательств по договору государственных закупок.  По итогам 2021 года функционируют 168 спортсооружений: 2 стадиона, 1 спортивный комплекс, 1 лыжная база, 1 стрелковый тир, 23 хоккейных корта, 108 плоскостных сооружений, 28 спортивных залов, 4 встроенных и приспособленных помещения. Заместитель акима -Аубакиров С.А. </t>
    </r>
  </si>
  <si>
    <r>
      <rPr>
        <b/>
        <sz val="12"/>
        <rFont val="Times New Roman"/>
        <family val="1"/>
        <charset val="204"/>
      </rPr>
      <t>Индикатор не  исполнен в</t>
    </r>
    <r>
      <rPr>
        <sz val="12"/>
        <rFont val="Times New Roman"/>
        <family val="1"/>
        <charset val="204"/>
      </rPr>
      <t xml:space="preserve"> связи с увеличением численности населения. По итогам 2021 года функционируют 267 спортсооружений: 3 спортивных комплекса, 2 стрелковых тира, 42 хоккейных корта, 157 плоскостных сооружений, 3 теннисных корта, 1 ипподром, 1 бассейн, 37 спортивных залов, 21 встроенное и приспособленное помещение. Заместитель акима - Нургалиева А.А.</t>
    </r>
  </si>
  <si>
    <r>
      <rPr>
        <b/>
        <sz val="12"/>
        <rFont val="Times New Roman"/>
        <family val="1"/>
        <charset val="204"/>
      </rPr>
      <t xml:space="preserve">Индикатор не исполнен. </t>
    </r>
    <r>
      <rPr>
        <sz val="12"/>
        <rFont val="Times New Roman"/>
        <family val="1"/>
        <charset val="204"/>
      </rPr>
      <t xml:space="preserve">Незначительное снижение допущено по причине уменьшения  производства мяса в сельхозпредприятих на  63,3 тонны (с 129 до 65,7 тонн) из-за снижения забоя в хозяйствах  ТОО «Сут», ТОО «Сауыр Каш Ержан». Заместитель акима района Турежанов Б.А.
</t>
    </r>
  </si>
  <si>
    <r>
      <rPr>
        <b/>
        <sz val="12"/>
        <rFont val="Times New Roman"/>
        <family val="1"/>
        <charset val="204"/>
      </rPr>
      <t>Индикатор не исполнен.</t>
    </r>
    <r>
      <rPr>
        <sz val="12"/>
        <rFont val="Times New Roman"/>
        <family val="1"/>
        <charset val="204"/>
      </rPr>
      <t xml:space="preserve"> 	Причина: снижение производства мяса на 1 183,2 тонн  или 42,5% (или с 2 306,6 до 1414 тонн, ИФО – 57,5%). Снижение допущено ТОО «Петропавловская бройлерная Фабрика».  Заместитель акима города Смаилова С.Н.</t>
    </r>
  </si>
  <si>
    <r>
      <t>Индикатор частично исполнен                                            *-</t>
    </r>
    <r>
      <rPr>
        <sz val="12"/>
        <rFont val="Times New Roman"/>
        <family val="1"/>
        <charset val="204"/>
      </rPr>
      <t>данные за 9 мес. 2021 года, рост производительности труда в обрабатывающей промышленности составил 14,5%</t>
    </r>
  </si>
  <si>
    <r>
      <rPr>
        <b/>
        <sz val="12"/>
        <rFont val="Times New Roman"/>
        <family val="1"/>
        <charset val="204"/>
      </rPr>
      <t>Индикатор не исполнен</t>
    </r>
    <r>
      <rPr>
        <sz val="12"/>
        <rFont val="Times New Roman"/>
        <family val="1"/>
        <charset val="204"/>
      </rPr>
      <t xml:space="preserve">                                                              По оперативным данным за январь-декабрь 2021 года объем инвестиций в основной капитал в обрабатывающую промышленность составил 23,2 млрд. тенге. На неисполнение индикатора существенно повлияло введение эпидограничений на казахстанско-китайской границе, что, в свою очередь, повлекло срыв поставки по ранее заключенным договорам (оборудования по инвестпроектам ТОО «Микс Универсал», ТОО «Кирпич СК», АО «ПЗТМ»). Также был затруднен приезд специалистов для наладки оборудования на предприятия региона (ТОО «Петропавловский электротехнический завод»). Длительная процедура согласования по финансированию проектов повлияла на перенос сроков реализации по проектам (ТОО «Cool infinity»).</t>
    </r>
  </si>
  <si>
    <r>
      <rPr>
        <b/>
        <sz val="12"/>
        <rFont val="Times New Roman"/>
        <family val="1"/>
        <charset val="204"/>
      </rPr>
      <t xml:space="preserve">Индикатор не исполнен. </t>
    </r>
    <r>
      <rPr>
        <sz val="12"/>
        <rFont val="Times New Roman"/>
        <family val="1"/>
        <charset val="204"/>
      </rPr>
      <t>В связи с отсутствием инвестиционных проектов в обрабатывающей промышленности, данный показатель не достигнут. Заместитель акима - Баумаганбетов С.Т.</t>
    </r>
  </si>
  <si>
    <t xml:space="preserve">               </t>
  </si>
  <si>
    <r>
      <t xml:space="preserve">Индикатор не планировался </t>
    </r>
    <r>
      <rPr>
        <sz val="12"/>
        <rFont val="Times New Roman"/>
        <family val="1"/>
        <charset val="204"/>
      </rPr>
      <t>в связи с отсутствием утвержденной методики расчета. *данные согласно исследованию уровня антикоррупционной культуры и нетерпимости к проявлениям коррупции в 2021 году, проведенному ТОО «Deltaplan» по заказу Агентства РК по противодействию коррупции</t>
    </r>
  </si>
  <si>
    <t>Индикатор  исполнен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</si>
</sst>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р_._-;\-* #,##0_р_._-;_-* &quot;-&quot;_р_._-;_-@_-"/>
    <numFmt numFmtId="44" formatCode="_-* #,##0.00&quot;р.&quot;_-;\-* #,##0.00&quot;р.&quot;_-;_-* &quot;-&quot;??&quot;р.&quot;_-;_-@_-"/>
    <numFmt numFmtId="43" formatCode="_-* #,##0.00_р_._-;\-* #,##0.00_р_._-;_-* &quot;-&quot;??_р_._-;_-@_-"/>
    <numFmt numFmtId="164" formatCode="_-* #,##0.00\ _₽_-;\-* #,##0.00\ _₽_-;_-* &quot;-&quot;??\ _₽_-;_-@_-"/>
    <numFmt numFmtId="165" formatCode="0.0"/>
    <numFmt numFmtId="166" formatCode="#,##0.0"/>
  </numFmts>
  <fonts count="50"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charset val="204"/>
    </font>
    <font>
      <sz val="11"/>
      <color indexed="10"/>
      <name val="Calibri"/>
      <family val="2"/>
      <charset val="204"/>
    </font>
    <font>
      <sz val="11"/>
      <color indexed="17"/>
      <name val="Calibri"/>
      <family val="2"/>
      <charset val="204"/>
    </font>
    <font>
      <sz val="8"/>
      <color indexed="8"/>
      <name val="Arial"/>
      <family val="2"/>
      <charset val="204"/>
    </font>
    <font>
      <sz val="10"/>
      <name val="Arial Cyr"/>
      <charset val="204"/>
    </font>
    <font>
      <sz val="10"/>
      <name val="Arial"/>
      <family val="2"/>
      <charset val="204"/>
    </font>
    <font>
      <sz val="10"/>
      <name val="Arial"/>
      <family val="2"/>
      <charset val="204"/>
    </font>
    <font>
      <sz val="11"/>
      <color theme="1"/>
      <name val="Calibri"/>
      <family val="2"/>
      <scheme val="minor"/>
    </font>
    <font>
      <sz val="12"/>
      <name val="Times New Roman"/>
      <family val="1"/>
      <charset val="204"/>
    </font>
    <font>
      <b/>
      <sz val="12"/>
      <name val="Times New Roman"/>
      <family val="1"/>
      <charset val="204"/>
    </font>
    <font>
      <b/>
      <i/>
      <sz val="12"/>
      <name val="Times New Roman"/>
      <family val="1"/>
      <charset val="204"/>
    </font>
    <font>
      <b/>
      <sz val="12"/>
      <color rgb="FFFF0000"/>
      <name val="Times New Roman"/>
      <family val="1"/>
      <charset val="204"/>
    </font>
    <font>
      <sz val="12"/>
      <color rgb="FFFF0000"/>
      <name val="Times New Roman"/>
      <family val="1"/>
      <charset val="204"/>
    </font>
    <font>
      <sz val="8"/>
      <color rgb="FFFF0000"/>
      <name val="Times New Roman"/>
      <family val="1"/>
      <charset val="204"/>
    </font>
    <font>
      <i/>
      <sz val="12"/>
      <name val="Times New Roman"/>
      <family val="1"/>
      <charset val="204"/>
    </font>
    <font>
      <sz val="12"/>
      <color indexed="8"/>
      <name val="Times New Roman"/>
      <family val="1"/>
      <charset val="204"/>
    </font>
    <font>
      <b/>
      <sz val="12"/>
      <color indexed="8"/>
      <name val="Times New Roman"/>
      <family val="1"/>
      <charset val="204"/>
    </font>
    <font>
      <sz val="12"/>
      <color theme="1"/>
      <name val="Times New Roman"/>
      <family val="1"/>
      <charset val="204"/>
    </font>
    <font>
      <b/>
      <sz val="12"/>
      <color theme="1"/>
      <name val="Times New Roman"/>
      <family val="1"/>
      <charset val="204"/>
    </font>
    <font>
      <sz val="8"/>
      <color indexed="8"/>
      <name val="Times New Roman"/>
      <family val="1"/>
      <charset val="204"/>
    </font>
    <font>
      <sz val="8"/>
      <name val="Times New Roman"/>
      <family val="1"/>
      <charset val="204"/>
    </font>
    <font>
      <i/>
      <sz val="8"/>
      <name val="Times New Roman"/>
      <family val="1"/>
      <charset val="204"/>
    </font>
    <font>
      <sz val="12"/>
      <color rgb="FF000000"/>
      <name val="Times New Roman"/>
      <family val="1"/>
      <charset val="204"/>
    </font>
    <font>
      <sz val="11"/>
      <name val="Times New Roman"/>
      <family val="1"/>
      <charset val="204"/>
    </font>
    <font>
      <sz val="10"/>
      <name val="Arial CYR"/>
      <family val="2"/>
      <charset val="204"/>
    </font>
    <font>
      <b/>
      <sz val="14"/>
      <name val="Times New Roman"/>
      <family val="1"/>
      <charset val="204"/>
    </font>
    <font>
      <sz val="14"/>
      <name val="Times New Roman"/>
      <family val="1"/>
      <charset val="204"/>
    </font>
    <font>
      <b/>
      <sz val="12"/>
      <color rgb="FF000000"/>
      <name val="Times New Roman"/>
      <family val="1"/>
      <charset val="204"/>
    </font>
    <font>
      <b/>
      <sz val="12"/>
      <color rgb="FF1D1B11"/>
      <name val="Times New Roman"/>
      <family val="1"/>
      <charset val="204"/>
    </font>
    <font>
      <i/>
      <sz val="12"/>
      <color rgb="FF000000"/>
      <name val="Times New Roman"/>
      <family val="1"/>
      <charset val="204"/>
    </font>
    <font>
      <b/>
      <u/>
      <sz val="12"/>
      <color rgb="FFFF0000"/>
      <name val="Times New Roman"/>
      <family val="1"/>
      <charset val="204"/>
    </font>
  </fonts>
  <fills count="18">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49">
    <xf numFmtId="0" fontId="0" fillId="0" borderId="0"/>
    <xf numFmtId="0" fontId="22" fillId="0" borderId="0">
      <alignment horizontal="left" vertical="top"/>
    </xf>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10" borderId="0" applyNumberFormat="0" applyBorder="0" applyAlignment="0" applyProtection="0"/>
    <xf numFmtId="0" fontId="6" fillId="4" borderId="1" applyNumberFormat="0" applyAlignment="0" applyProtection="0"/>
    <xf numFmtId="0" fontId="7" fillId="11" borderId="2" applyNumberFormat="0" applyAlignment="0" applyProtection="0"/>
    <xf numFmtId="0" fontId="8" fillId="11" borderId="1" applyNumberFormat="0" applyAlignment="0" applyProtection="0"/>
    <xf numFmtId="44" fontId="23" fillId="0" borderId="0" applyFont="0" applyFill="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6" applyNumberFormat="0" applyFill="0" applyAlignment="0" applyProtection="0"/>
    <xf numFmtId="0" fontId="24" fillId="0" borderId="0"/>
    <xf numFmtId="0" fontId="25" fillId="0" borderId="0"/>
    <xf numFmtId="0" fontId="24" fillId="0" borderId="0"/>
    <xf numFmtId="0" fontId="13" fillId="12" borderId="7" applyNumberFormat="0" applyAlignment="0" applyProtection="0"/>
    <xf numFmtId="0" fontId="14" fillId="0" borderId="0" applyNumberFormat="0" applyFill="0" applyBorder="0" applyAlignment="0" applyProtection="0"/>
    <xf numFmtId="0" fontId="15" fillId="13" borderId="0" applyNumberFormat="0" applyBorder="0" applyAlignment="0" applyProtection="0"/>
    <xf numFmtId="0" fontId="24" fillId="0" borderId="0"/>
    <xf numFmtId="0" fontId="23" fillId="0" borderId="0">
      <alignment horizontal="center"/>
    </xf>
    <xf numFmtId="0" fontId="23" fillId="0" borderId="0">
      <alignment horizontal="center"/>
    </xf>
    <xf numFmtId="0" fontId="26" fillId="0" borderId="0"/>
    <xf numFmtId="0" fontId="23" fillId="0" borderId="0"/>
    <xf numFmtId="0" fontId="23" fillId="0" borderId="0"/>
    <xf numFmtId="0" fontId="4" fillId="0" borderId="0"/>
    <xf numFmtId="0" fontId="16" fillId="2" borderId="0" applyNumberFormat="0" applyBorder="0" applyAlignment="0" applyProtection="0"/>
    <xf numFmtId="0" fontId="17" fillId="0" borderId="0" applyNumberFormat="0" applyFill="0" applyBorder="0" applyAlignment="0" applyProtection="0"/>
    <xf numFmtId="0" fontId="4" fillId="14" borderId="8" applyNumberFormat="0" applyFont="0" applyAlignment="0" applyProtection="0"/>
    <xf numFmtId="0" fontId="18" fillId="0" borderId="9" applyNumberFormat="0" applyFill="0" applyAlignment="0" applyProtection="0"/>
    <xf numFmtId="0" fontId="19" fillId="0" borderId="0"/>
    <xf numFmtId="0" fontId="20" fillId="0" borderId="0" applyNumberFormat="0" applyFill="0" applyBorder="0" applyAlignment="0" applyProtection="0"/>
    <xf numFmtId="0" fontId="21" fillId="3" borderId="0" applyNumberFormat="0" applyBorder="0" applyAlignment="0" applyProtection="0"/>
    <xf numFmtId="164" fontId="23" fillId="0" borderId="0" applyFont="0" applyFill="0" applyBorder="0" applyAlignment="0" applyProtection="0"/>
    <xf numFmtId="0" fontId="43" fillId="0" borderId="0"/>
    <xf numFmtId="0" fontId="24" fillId="0" borderId="0"/>
    <xf numFmtId="43" fontId="23" fillId="0" borderId="0" applyFont="0" applyFill="0" applyBorder="0" applyAlignment="0" applyProtection="0"/>
    <xf numFmtId="0" fontId="24" fillId="0" borderId="0"/>
    <xf numFmtId="0" fontId="3" fillId="0" borderId="0"/>
    <xf numFmtId="0" fontId="2" fillId="0" borderId="0"/>
    <xf numFmtId="0" fontId="2" fillId="0" borderId="0"/>
    <xf numFmtId="0" fontId="2" fillId="0" borderId="0"/>
    <xf numFmtId="0" fontId="1" fillId="0" borderId="0"/>
    <xf numFmtId="0" fontId="1" fillId="0" borderId="0"/>
    <xf numFmtId="0" fontId="1" fillId="0" borderId="0"/>
  </cellStyleXfs>
  <cellXfs count="470">
    <xf numFmtId="0" fontId="0" fillId="0" borderId="0" xfId="0"/>
    <xf numFmtId="0" fontId="28" fillId="15" borderId="0" xfId="29" applyFont="1" applyFill="1"/>
    <xf numFmtId="0" fontId="27" fillId="15" borderId="0" xfId="29" applyFont="1" applyFill="1"/>
    <xf numFmtId="0" fontId="28" fillId="0" borderId="0" xfId="0" applyFont="1"/>
    <xf numFmtId="0" fontId="27" fillId="0" borderId="0" xfId="0" applyFont="1"/>
    <xf numFmtId="0" fontId="31" fillId="0" borderId="0" xfId="0" applyFont="1"/>
    <xf numFmtId="0" fontId="31" fillId="15" borderId="0" xfId="29" applyFont="1" applyFill="1"/>
    <xf numFmtId="0" fontId="27" fillId="0" borderId="10" xfId="0" applyFont="1" applyFill="1" applyBorder="1" applyAlignment="1">
      <alignment horizontal="center" vertical="center"/>
    </xf>
    <xf numFmtId="0" fontId="34" fillId="15" borderId="0" xfId="29" applyFont="1" applyFill="1"/>
    <xf numFmtId="0" fontId="34" fillId="0" borderId="12" xfId="29" applyFont="1" applyFill="1" applyBorder="1" applyAlignment="1">
      <alignment horizontal="center" vertical="center"/>
    </xf>
    <xf numFmtId="0" fontId="38" fillId="15" borderId="0" xfId="29" applyFont="1" applyFill="1"/>
    <xf numFmtId="0" fontId="39" fillId="15" borderId="0" xfId="29" applyFont="1" applyFill="1"/>
    <xf numFmtId="0" fontId="40" fillId="15" borderId="0" xfId="29" applyFont="1" applyFill="1"/>
    <xf numFmtId="0" fontId="40" fillId="0" borderId="0" xfId="29" applyFont="1" applyFill="1"/>
    <xf numFmtId="0" fontId="0" fillId="15" borderId="0" xfId="0" applyFill="1"/>
    <xf numFmtId="0" fontId="27" fillId="15" borderId="0" xfId="29" applyFont="1" applyFill="1"/>
    <xf numFmtId="0" fontId="27" fillId="0" borderId="0" xfId="0" applyFont="1" applyFill="1"/>
    <xf numFmtId="0" fontId="27" fillId="15" borderId="0" xfId="0" applyFont="1" applyFill="1"/>
    <xf numFmtId="0" fontId="27" fillId="16" borderId="10" xfId="0" applyFont="1" applyFill="1" applyBorder="1" applyAlignment="1">
      <alignment horizontal="center" vertical="center" wrapText="1"/>
    </xf>
    <xf numFmtId="0" fontId="31" fillId="0" borderId="0" xfId="0" applyFont="1" applyAlignment="1">
      <alignment horizontal="left"/>
    </xf>
    <xf numFmtId="0" fontId="45" fillId="0" borderId="0" xfId="26" applyFont="1"/>
    <xf numFmtId="0" fontId="45" fillId="0" borderId="0" xfId="26" applyFont="1" applyAlignment="1">
      <alignment vertical="center"/>
    </xf>
    <xf numFmtId="0" fontId="45" fillId="0" borderId="10" xfId="26" applyFont="1" applyBorder="1" applyAlignment="1">
      <alignment horizontal="center" vertical="center" wrapText="1"/>
    </xf>
    <xf numFmtId="0" fontId="44" fillId="0" borderId="0" xfId="26" applyFont="1" applyAlignment="1">
      <alignment vertical="center"/>
    </xf>
    <xf numFmtId="0" fontId="27" fillId="0" borderId="0" xfId="26" applyFont="1" applyAlignment="1">
      <alignment horizontal="right"/>
    </xf>
    <xf numFmtId="0" fontId="34" fillId="15" borderId="10" xfId="29" applyFont="1" applyFill="1" applyBorder="1" applyAlignment="1">
      <alignment vertical="top"/>
    </xf>
    <xf numFmtId="0" fontId="27" fillId="15" borderId="10" xfId="26" applyFont="1" applyFill="1" applyBorder="1" applyAlignment="1">
      <alignment vertical="top" wrapText="1"/>
    </xf>
    <xf numFmtId="0" fontId="27" fillId="0" borderId="0" xfId="26" applyFont="1"/>
    <xf numFmtId="0" fontId="27" fillId="15" borderId="0" xfId="0" applyFont="1" applyFill="1" applyAlignment="1">
      <alignment horizontal="center"/>
    </xf>
    <xf numFmtId="0" fontId="27" fillId="15" borderId="0" xfId="0" applyFont="1" applyFill="1" applyAlignment="1">
      <alignment horizontal="left"/>
    </xf>
    <xf numFmtId="0" fontId="27" fillId="15" borderId="0" xfId="0" applyFont="1" applyFill="1" applyAlignment="1">
      <alignment wrapText="1"/>
    </xf>
    <xf numFmtId="0" fontId="27" fillId="15" borderId="10" xfId="0" applyFont="1" applyFill="1" applyBorder="1" applyAlignment="1">
      <alignment horizontal="left" vertical="center" wrapText="1"/>
    </xf>
    <xf numFmtId="0" fontId="33" fillId="15" borderId="10" xfId="29" applyFont="1" applyFill="1" applyBorder="1" applyAlignment="1">
      <alignment horizontal="center" vertical="center" wrapText="1"/>
    </xf>
    <xf numFmtId="0" fontId="46" fillId="0" borderId="0" xfId="0" applyFont="1" applyAlignment="1">
      <alignment horizontal="center" vertical="center"/>
    </xf>
    <xf numFmtId="0" fontId="47" fillId="0" borderId="0" xfId="0" applyFont="1" applyAlignment="1">
      <alignment horizontal="center" vertical="center"/>
    </xf>
    <xf numFmtId="0" fontId="41" fillId="15" borderId="0" xfId="0" applyFont="1" applyFill="1" applyAlignment="1">
      <alignment horizontal="left" vertical="center"/>
    </xf>
    <xf numFmtId="0" fontId="41" fillId="15" borderId="0" xfId="0" applyFont="1" applyFill="1" applyAlignment="1">
      <alignment horizontal="justify" vertical="center"/>
    </xf>
    <xf numFmtId="0" fontId="46" fillId="15" borderId="0" xfId="0" applyFont="1" applyFill="1" applyAlignment="1">
      <alignment horizontal="center" vertical="center"/>
    </xf>
    <xf numFmtId="0" fontId="47" fillId="15" borderId="0" xfId="0" applyFont="1" applyFill="1" applyAlignment="1">
      <alignment horizontal="center" vertical="center"/>
    </xf>
    <xf numFmtId="0" fontId="31" fillId="15" borderId="0" xfId="0" applyFont="1" applyFill="1"/>
    <xf numFmtId="0" fontId="28" fillId="15" borderId="0" xfId="0" applyFont="1" applyFill="1"/>
    <xf numFmtId="0" fontId="31" fillId="15" borderId="0" xfId="0" applyFont="1" applyFill="1" applyAlignment="1">
      <alignment horizontal="left"/>
    </xf>
    <xf numFmtId="0" fontId="27" fillId="15" borderId="10" xfId="0" applyFont="1" applyFill="1" applyBorder="1" applyAlignment="1">
      <alignment horizontal="center"/>
    </xf>
    <xf numFmtId="0" fontId="27" fillId="15" borderId="10" xfId="0" applyFont="1" applyFill="1" applyBorder="1"/>
    <xf numFmtId="0" fontId="28" fillId="15" borderId="0" xfId="0" applyFont="1" applyFill="1" applyAlignment="1">
      <alignment horizontal="center"/>
    </xf>
    <xf numFmtId="0" fontId="27" fillId="15" borderId="0" xfId="0" applyFont="1" applyFill="1" applyAlignment="1">
      <alignment horizontal="center" vertical="center" wrapText="1"/>
    </xf>
    <xf numFmtId="0" fontId="46" fillId="16" borderId="0" xfId="0" applyFont="1" applyFill="1" applyAlignment="1">
      <alignment horizontal="center" vertical="center" wrapText="1"/>
    </xf>
    <xf numFmtId="0" fontId="47" fillId="16" borderId="0" xfId="0" applyFont="1" applyFill="1" applyAlignment="1">
      <alignment horizontal="center" vertical="center" wrapText="1"/>
    </xf>
    <xf numFmtId="0" fontId="41" fillId="16" borderId="0" xfId="0" applyFont="1" applyFill="1" applyAlignment="1">
      <alignment horizontal="center" vertical="center" wrapText="1"/>
    </xf>
    <xf numFmtId="0" fontId="31" fillId="16" borderId="0" xfId="0" applyFont="1" applyFill="1" applyAlignment="1">
      <alignment horizontal="center" vertical="center" wrapText="1"/>
    </xf>
    <xf numFmtId="0" fontId="27" fillId="16" borderId="10" xfId="29" applyFont="1" applyFill="1" applyBorder="1" applyAlignment="1">
      <alignment horizontal="center" vertical="center" wrapText="1"/>
    </xf>
    <xf numFmtId="0" fontId="27" fillId="16" borderId="10" xfId="0" applyFont="1" applyFill="1" applyBorder="1"/>
    <xf numFmtId="0" fontId="28" fillId="16" borderId="10" xfId="0" applyFont="1" applyFill="1" applyBorder="1" applyAlignment="1">
      <alignment horizontal="center"/>
    </xf>
    <xf numFmtId="0" fontId="28" fillId="16" borderId="10" xfId="0" applyFont="1" applyFill="1" applyBorder="1" applyAlignment="1">
      <alignment horizontal="center" vertical="center" wrapText="1"/>
    </xf>
    <xf numFmtId="0" fontId="27" fillId="16" borderId="12" xfId="0" applyFont="1" applyFill="1" applyBorder="1" applyAlignment="1">
      <alignment horizontal="center" vertical="top" wrapText="1"/>
    </xf>
    <xf numFmtId="0" fontId="27" fillId="16" borderId="10" xfId="0" applyFont="1" applyFill="1" applyBorder="1" applyAlignment="1">
      <alignment horizontal="center" vertical="top" wrapText="1"/>
    </xf>
    <xf numFmtId="0" fontId="27" fillId="16" borderId="12" xfId="29" applyFont="1" applyFill="1" applyBorder="1" applyAlignment="1">
      <alignment horizontal="center" vertical="center" wrapText="1"/>
    </xf>
    <xf numFmtId="49" fontId="33" fillId="16" borderId="10" xfId="29" applyNumberFormat="1" applyFont="1" applyFill="1" applyBorder="1" applyAlignment="1">
      <alignment horizontal="center" vertical="center" wrapText="1"/>
    </xf>
    <xf numFmtId="49" fontId="27" fillId="16" borderId="10" xfId="29" applyNumberFormat="1" applyFont="1" applyFill="1" applyBorder="1" applyAlignment="1">
      <alignment horizontal="center" vertical="center" wrapText="1"/>
    </xf>
    <xf numFmtId="0" fontId="28" fillId="16" borderId="12" xfId="29" applyFont="1" applyFill="1" applyBorder="1" applyAlignment="1">
      <alignment horizontal="center" vertical="center"/>
    </xf>
    <xf numFmtId="0" fontId="34" fillId="16" borderId="10" xfId="29" applyFont="1" applyFill="1" applyBorder="1" applyAlignment="1">
      <alignment horizontal="center" vertical="center"/>
    </xf>
    <xf numFmtId="0" fontId="27" fillId="16" borderId="11" xfId="29" applyFont="1" applyFill="1" applyBorder="1" applyAlignment="1">
      <alignment horizontal="center" vertical="center"/>
    </xf>
    <xf numFmtId="0" fontId="27" fillId="16" borderId="10" xfId="29" applyFont="1" applyFill="1" applyBorder="1" applyAlignment="1">
      <alignment horizontal="center" vertical="center"/>
    </xf>
    <xf numFmtId="0" fontId="28" fillId="16" borderId="10" xfId="29" applyFont="1" applyFill="1" applyBorder="1" applyAlignment="1">
      <alignment vertical="center"/>
    </xf>
    <xf numFmtId="0" fontId="27" fillId="16" borderId="10" xfId="29" applyFont="1" applyFill="1" applyBorder="1"/>
    <xf numFmtId="0" fontId="27" fillId="16" borderId="12" xfId="29" applyFont="1" applyFill="1" applyBorder="1" applyAlignment="1">
      <alignment horizontal="center" vertical="center"/>
    </xf>
    <xf numFmtId="0" fontId="27" fillId="16" borderId="16" xfId="29" applyFont="1" applyFill="1" applyBorder="1" applyAlignment="1">
      <alignment horizontal="center" vertical="center"/>
    </xf>
    <xf numFmtId="0" fontId="28" fillId="16" borderId="12" xfId="0" applyFont="1" applyFill="1" applyBorder="1" applyAlignment="1">
      <alignment horizontal="center"/>
    </xf>
    <xf numFmtId="0" fontId="28" fillId="16" borderId="12" xfId="0" applyFont="1" applyFill="1" applyBorder="1" applyAlignment="1">
      <alignment horizontal="center" vertical="center" wrapText="1"/>
    </xf>
    <xf numFmtId="0" fontId="27" fillId="16" borderId="11" xfId="0" applyFont="1" applyFill="1" applyBorder="1" applyAlignment="1">
      <alignment horizontal="center" vertical="top" wrapText="1"/>
    </xf>
    <xf numFmtId="0" fontId="28" fillId="16" borderId="10" xfId="29" applyFont="1" applyFill="1" applyBorder="1" applyAlignment="1">
      <alignment horizontal="center" vertical="center"/>
    </xf>
    <xf numFmtId="0" fontId="28" fillId="16" borderId="12" xfId="29" applyFont="1" applyFill="1" applyBorder="1" applyAlignment="1">
      <alignment horizontal="center" vertical="center" wrapText="1"/>
    </xf>
    <xf numFmtId="0" fontId="36" fillId="16" borderId="11" xfId="29" applyFont="1" applyFill="1" applyBorder="1" applyAlignment="1">
      <alignment horizontal="center" vertical="center"/>
    </xf>
    <xf numFmtId="0" fontId="28" fillId="16" borderId="10" xfId="0" applyFont="1" applyFill="1" applyBorder="1" applyAlignment="1">
      <alignment horizontal="center" vertical="center"/>
    </xf>
    <xf numFmtId="0" fontId="27" fillId="16" borderId="12" xfId="0" applyFont="1" applyFill="1" applyBorder="1" applyAlignment="1">
      <alignment horizontal="center" vertical="center" wrapText="1"/>
    </xf>
    <xf numFmtId="0" fontId="27" fillId="16" borderId="11" xfId="29" applyFont="1" applyFill="1" applyBorder="1" applyAlignment="1">
      <alignment vertical="center"/>
    </xf>
    <xf numFmtId="49" fontId="28" fillId="16" borderId="10" xfId="0" applyNumberFormat="1" applyFont="1" applyFill="1" applyBorder="1" applyAlignment="1">
      <alignment horizontal="center" vertical="center" wrapText="1"/>
    </xf>
    <xf numFmtId="49" fontId="27" fillId="16" borderId="10" xfId="0" applyNumberFormat="1" applyFont="1" applyFill="1" applyBorder="1" applyAlignment="1">
      <alignment horizontal="center" vertical="center" wrapText="1"/>
    </xf>
    <xf numFmtId="49" fontId="27" fillId="16" borderId="11" xfId="0" applyNumberFormat="1" applyFont="1" applyFill="1" applyBorder="1" applyAlignment="1">
      <alignment horizontal="center" vertical="center" wrapText="1"/>
    </xf>
    <xf numFmtId="49" fontId="27" fillId="16" borderId="16" xfId="0" applyNumberFormat="1" applyFont="1" applyFill="1" applyBorder="1" applyAlignment="1">
      <alignment horizontal="center" vertical="center" wrapText="1"/>
    </xf>
    <xf numFmtId="0" fontId="36" fillId="16" borderId="10" xfId="0" applyFont="1" applyFill="1" applyBorder="1" applyAlignment="1">
      <alignment horizontal="center" vertical="center" wrapText="1"/>
    </xf>
    <xf numFmtId="0" fontId="36" fillId="16" borderId="16" xfId="0" applyFont="1" applyFill="1" applyBorder="1" applyAlignment="1">
      <alignment horizontal="center" vertical="center" wrapText="1"/>
    </xf>
    <xf numFmtId="0" fontId="27" fillId="16" borderId="10" xfId="0" applyFont="1" applyFill="1" applyBorder="1" applyAlignment="1">
      <alignment horizontal="center" vertical="center"/>
    </xf>
    <xf numFmtId="0" fontId="34" fillId="16" borderId="12" xfId="29" applyFont="1" applyFill="1" applyBorder="1" applyAlignment="1">
      <alignment horizontal="center" vertical="center"/>
    </xf>
    <xf numFmtId="0" fontId="31" fillId="16" borderId="10" xfId="0" applyFont="1" applyFill="1" applyBorder="1" applyAlignment="1">
      <alignment horizontal="left"/>
    </xf>
    <xf numFmtId="0" fontId="28" fillId="16" borderId="11" xfId="0" applyFont="1" applyFill="1" applyBorder="1" applyAlignment="1">
      <alignment horizontal="center"/>
    </xf>
    <xf numFmtId="0" fontId="34" fillId="16" borderId="10" xfId="0" applyFont="1" applyFill="1" applyBorder="1" applyAlignment="1">
      <alignment horizontal="center" vertical="center" wrapText="1"/>
    </xf>
    <xf numFmtId="0" fontId="27" fillId="16" borderId="16" xfId="0" applyFont="1" applyFill="1" applyBorder="1" applyAlignment="1">
      <alignment horizontal="center" vertical="center" wrapText="1"/>
    </xf>
    <xf numFmtId="0" fontId="27" fillId="16" borderId="10" xfId="0" applyFont="1" applyFill="1" applyBorder="1" applyAlignment="1">
      <alignment horizontal="left" vertical="top" wrapText="1"/>
    </xf>
    <xf numFmtId="0" fontId="27" fillId="16" borderId="12" xfId="0" applyFont="1" applyFill="1" applyBorder="1" applyAlignment="1">
      <alignment horizontal="left" vertical="top" wrapText="1"/>
    </xf>
    <xf numFmtId="0" fontId="34" fillId="16" borderId="11" xfId="29" applyFont="1" applyFill="1" applyBorder="1" applyAlignment="1">
      <alignment horizontal="center" vertical="center"/>
    </xf>
    <xf numFmtId="0" fontId="34" fillId="16" borderId="16" xfId="29" applyFont="1" applyFill="1" applyBorder="1" applyAlignment="1">
      <alignment horizontal="center" vertical="center"/>
    </xf>
    <xf numFmtId="0" fontId="31" fillId="16" borderId="0" xfId="29" applyFont="1" applyFill="1" applyBorder="1" applyAlignment="1">
      <alignment horizontal="center" vertical="center"/>
    </xf>
    <xf numFmtId="0" fontId="31" fillId="16" borderId="0" xfId="29" applyFont="1" applyFill="1" applyBorder="1" applyAlignment="1">
      <alignment horizontal="center" vertical="center" wrapText="1"/>
    </xf>
    <xf numFmtId="0" fontId="31" fillId="16" borderId="0" xfId="29" applyFont="1" applyFill="1" applyAlignment="1">
      <alignment horizontal="center" vertical="center" wrapText="1"/>
    </xf>
    <xf numFmtId="0" fontId="27" fillId="16" borderId="0" xfId="29" applyFont="1" applyFill="1" applyAlignment="1">
      <alignment horizontal="center" vertical="center" wrapText="1"/>
    </xf>
    <xf numFmtId="0" fontId="28" fillId="15" borderId="10" xfId="0" applyNumberFormat="1" applyFont="1" applyFill="1" applyBorder="1" applyAlignment="1">
      <alignment horizontal="center" vertical="center" wrapText="1"/>
    </xf>
    <xf numFmtId="0" fontId="28" fillId="16" borderId="0" xfId="29" applyFont="1" applyFill="1"/>
    <xf numFmtId="0" fontId="39" fillId="16" borderId="0" xfId="29" applyFont="1" applyFill="1"/>
    <xf numFmtId="0" fontId="27" fillId="17" borderId="0" xfId="29" applyFont="1" applyFill="1"/>
    <xf numFmtId="0" fontId="31" fillId="17" borderId="0" xfId="0" applyFont="1" applyFill="1"/>
    <xf numFmtId="0" fontId="28" fillId="16" borderId="10" xfId="0" applyFont="1" applyFill="1" applyBorder="1" applyAlignment="1">
      <alignment horizontal="center" vertical="center" wrapText="1"/>
    </xf>
    <xf numFmtId="0" fontId="31" fillId="16" borderId="0" xfId="0" applyFont="1" applyFill="1"/>
    <xf numFmtId="0" fontId="34" fillId="16" borderId="11" xfId="29" applyFont="1" applyFill="1" applyBorder="1" applyAlignment="1">
      <alignment horizontal="center" vertical="center"/>
    </xf>
    <xf numFmtId="0" fontId="34" fillId="16" borderId="20" xfId="29" applyFont="1" applyFill="1" applyBorder="1" applyAlignment="1">
      <alignment horizontal="center" vertical="center"/>
    </xf>
    <xf numFmtId="0" fontId="36" fillId="16" borderId="16" xfId="0" applyFont="1" applyFill="1" applyBorder="1" applyAlignment="1">
      <alignment horizontal="center" vertical="center" wrapText="1"/>
    </xf>
    <xf numFmtId="0" fontId="46" fillId="0" borderId="0" xfId="0" applyFont="1" applyFill="1" applyAlignment="1">
      <alignment horizontal="left" vertical="center"/>
    </xf>
    <xf numFmtId="0" fontId="35" fillId="0" borderId="0" xfId="29" applyFont="1" applyFill="1" applyBorder="1" applyAlignment="1">
      <alignment horizontal="center" wrapText="1"/>
    </xf>
    <xf numFmtId="0" fontId="34" fillId="0" borderId="0" xfId="29" applyFont="1" applyFill="1" applyBorder="1" applyAlignment="1">
      <alignment horizontal="center" vertical="center" wrapText="1"/>
    </xf>
    <xf numFmtId="0" fontId="34" fillId="0" borderId="0" xfId="29" applyFont="1" applyFill="1" applyBorder="1" applyAlignment="1">
      <alignment horizontal="center"/>
    </xf>
    <xf numFmtId="0" fontId="41" fillId="0" borderId="0" xfId="0" applyFont="1" applyFill="1" applyAlignment="1">
      <alignment horizontal="left" vertical="center"/>
    </xf>
    <xf numFmtId="0" fontId="46" fillId="0" borderId="0" xfId="0" applyFont="1" applyFill="1" applyAlignment="1">
      <alignment horizontal="center" vertical="center"/>
    </xf>
    <xf numFmtId="0" fontId="46" fillId="0" borderId="0" xfId="0" applyFont="1" applyFill="1" applyAlignment="1">
      <alignment horizontal="center" vertical="center" wrapText="1"/>
    </xf>
    <xf numFmtId="0" fontId="31" fillId="0" borderId="0" xfId="0" applyFont="1" applyFill="1"/>
    <xf numFmtId="0" fontId="31" fillId="0" borderId="0" xfId="0" applyFont="1" applyFill="1" applyAlignment="1">
      <alignment horizontal="center"/>
    </xf>
    <xf numFmtId="0" fontId="31" fillId="0" borderId="0" xfId="0" applyFont="1" applyFill="1" applyAlignment="1">
      <alignment horizontal="center" vertical="center" wrapText="1"/>
    </xf>
    <xf numFmtId="0" fontId="30" fillId="0" borderId="0" xfId="0" applyFont="1" applyFill="1"/>
    <xf numFmtId="0" fontId="33" fillId="0" borderId="10" xfId="29" applyFont="1" applyFill="1" applyBorder="1" applyAlignment="1">
      <alignment horizontal="center" vertical="center" wrapText="1"/>
    </xf>
    <xf numFmtId="0" fontId="27" fillId="0" borderId="10" xfId="29" applyFont="1" applyFill="1" applyBorder="1" applyAlignment="1">
      <alignment horizontal="center" wrapText="1"/>
    </xf>
    <xf numFmtId="0" fontId="27" fillId="0" borderId="10" xfId="29" applyFont="1" applyFill="1" applyBorder="1" applyAlignment="1">
      <alignment horizontal="center" vertical="center" wrapText="1"/>
    </xf>
    <xf numFmtId="0" fontId="27" fillId="0" borderId="10" xfId="29" applyFont="1" applyFill="1" applyBorder="1" applyAlignment="1">
      <alignment horizontal="center" vertical="center"/>
    </xf>
    <xf numFmtId="0" fontId="27" fillId="0" borderId="10" xfId="0" applyFont="1" applyFill="1" applyBorder="1"/>
    <xf numFmtId="0" fontId="28" fillId="0" borderId="10" xfId="29" applyFont="1" applyFill="1" applyBorder="1" applyAlignment="1"/>
    <xf numFmtId="0" fontId="28" fillId="0" borderId="10" xfId="29" applyFont="1" applyFill="1" applyBorder="1" applyAlignment="1">
      <alignment wrapText="1"/>
    </xf>
    <xf numFmtId="0" fontId="28" fillId="0" borderId="10" xfId="29" applyFont="1" applyFill="1" applyBorder="1" applyAlignment="1">
      <alignment horizontal="center" vertical="center" wrapText="1"/>
    </xf>
    <xf numFmtId="0" fontId="28" fillId="0" borderId="10" xfId="0" applyFont="1" applyFill="1" applyBorder="1" applyAlignment="1">
      <alignment horizontal="center"/>
    </xf>
    <xf numFmtId="0" fontId="28" fillId="0" borderId="10" xfId="0" applyFont="1" applyFill="1" applyBorder="1" applyAlignment="1">
      <alignment horizontal="left" vertical="center"/>
    </xf>
    <xf numFmtId="0" fontId="28" fillId="0" borderId="10" xfId="0" applyFont="1" applyFill="1" applyBorder="1" applyAlignment="1">
      <alignment horizontal="center" vertical="center"/>
    </xf>
    <xf numFmtId="0" fontId="28" fillId="0" borderId="10" xfId="0" applyFont="1" applyFill="1" applyBorder="1" applyAlignment="1">
      <alignment horizontal="center" vertical="center" wrapText="1"/>
    </xf>
    <xf numFmtId="0" fontId="28" fillId="0" borderId="10" xfId="29" applyFont="1" applyFill="1" applyBorder="1" applyAlignment="1">
      <alignment vertical="top" wrapText="1"/>
    </xf>
    <xf numFmtId="0" fontId="28" fillId="0" borderId="10" xfId="29" applyFont="1" applyFill="1" applyBorder="1" applyAlignment="1">
      <alignment horizontal="center" vertical="top" wrapText="1"/>
    </xf>
    <xf numFmtId="0" fontId="28" fillId="0" borderId="10" xfId="29" applyFont="1" applyFill="1" applyBorder="1" applyAlignment="1">
      <alignment horizontal="left" vertical="center"/>
    </xf>
    <xf numFmtId="0" fontId="27" fillId="0" borderId="10" xfId="29" applyFont="1" applyFill="1" applyBorder="1" applyAlignment="1">
      <alignment horizontal="left" vertical="center"/>
    </xf>
    <xf numFmtId="0" fontId="28" fillId="0" borderId="10" xfId="0" applyFont="1" applyFill="1" applyBorder="1" applyAlignment="1">
      <alignment vertical="center" wrapText="1"/>
    </xf>
    <xf numFmtId="0" fontId="29" fillId="0" borderId="10" xfId="29" applyFont="1" applyFill="1" applyBorder="1" applyAlignment="1">
      <alignment horizontal="center" vertical="center" wrapText="1"/>
    </xf>
    <xf numFmtId="0" fontId="28" fillId="0" borderId="10" xfId="29" applyFont="1" applyFill="1" applyBorder="1" applyAlignment="1">
      <alignment horizontal="left" vertical="center" wrapText="1"/>
    </xf>
    <xf numFmtId="0" fontId="27" fillId="0" borderId="10" xfId="0" applyFont="1" applyFill="1" applyBorder="1" applyAlignment="1">
      <alignment horizontal="center" vertical="top" wrapText="1"/>
    </xf>
    <xf numFmtId="0" fontId="28" fillId="0" borderId="12" xfId="0" applyFont="1" applyFill="1" applyBorder="1" applyAlignment="1">
      <alignment vertical="center" wrapText="1"/>
    </xf>
    <xf numFmtId="0" fontId="28" fillId="0" borderId="13" xfId="0" applyFont="1" applyFill="1" applyBorder="1" applyAlignment="1">
      <alignment horizontal="center" vertical="center" wrapText="1"/>
    </xf>
    <xf numFmtId="0" fontId="28" fillId="0" borderId="13" xfId="0" applyFont="1" applyFill="1" applyBorder="1" applyAlignment="1">
      <alignment vertical="center" wrapText="1"/>
    </xf>
    <xf numFmtId="0" fontId="28" fillId="0" borderId="10" xfId="29" applyFont="1" applyFill="1" applyBorder="1" applyAlignment="1">
      <alignment horizontal="center" vertical="center"/>
    </xf>
    <xf numFmtId="0" fontId="27" fillId="0" borderId="10" xfId="0" applyFont="1" applyFill="1" applyBorder="1" applyAlignment="1">
      <alignment vertical="top" wrapText="1"/>
    </xf>
    <xf numFmtId="0" fontId="27" fillId="0" borderId="10" xfId="0" applyFont="1" applyFill="1" applyBorder="1" applyAlignment="1">
      <alignment horizontal="center" vertical="center" wrapText="1"/>
    </xf>
    <xf numFmtId="0" fontId="28" fillId="0" borderId="10" xfId="0" applyFont="1" applyFill="1" applyBorder="1" applyAlignment="1">
      <alignment vertical="top" wrapText="1"/>
    </xf>
    <xf numFmtId="0" fontId="27" fillId="0" borderId="10" xfId="0" applyFont="1" applyFill="1" applyBorder="1" applyAlignment="1">
      <alignment vertical="center" wrapText="1"/>
    </xf>
    <xf numFmtId="0" fontId="28" fillId="0" borderId="10" xfId="0" applyFont="1" applyFill="1" applyBorder="1" applyAlignment="1">
      <alignment horizontal="center" vertical="top" wrapText="1"/>
    </xf>
    <xf numFmtId="0" fontId="29" fillId="0" borderId="10" xfId="29" applyFont="1" applyFill="1" applyBorder="1" applyAlignment="1">
      <alignment horizontal="center" vertical="top" wrapText="1"/>
    </xf>
    <xf numFmtId="0" fontId="28" fillId="0" borderId="10" xfId="0" applyFont="1" applyFill="1" applyBorder="1" applyAlignment="1">
      <alignment horizontal="left" vertical="top" wrapText="1"/>
    </xf>
    <xf numFmtId="0" fontId="28" fillId="0" borderId="10" xfId="29" applyFont="1" applyFill="1" applyBorder="1" applyAlignment="1">
      <alignment horizontal="left" vertical="top" wrapText="1"/>
    </xf>
    <xf numFmtId="0" fontId="28" fillId="0" borderId="12" xfId="29" applyFont="1" applyFill="1" applyBorder="1" applyAlignment="1">
      <alignment vertical="top" wrapText="1"/>
    </xf>
    <xf numFmtId="0" fontId="28" fillId="0" borderId="13" xfId="29" applyFont="1" applyFill="1" applyBorder="1" applyAlignment="1">
      <alignment horizontal="center" vertical="top" wrapText="1"/>
    </xf>
    <xf numFmtId="0" fontId="28" fillId="0" borderId="13" xfId="29" applyFont="1" applyFill="1" applyBorder="1" applyAlignment="1">
      <alignment horizontal="center" vertical="center" wrapText="1"/>
    </xf>
    <xf numFmtId="0" fontId="28" fillId="0" borderId="13" xfId="29" applyFont="1" applyFill="1" applyBorder="1" applyAlignment="1">
      <alignment vertical="top" wrapText="1"/>
    </xf>
    <xf numFmtId="49" fontId="27" fillId="0" borderId="10" xfId="29" applyNumberFormat="1" applyFont="1" applyFill="1" applyBorder="1" applyAlignment="1">
      <alignment horizontal="center" vertical="top" wrapText="1"/>
    </xf>
    <xf numFmtId="0" fontId="33" fillId="0" borderId="10" xfId="0" applyFont="1" applyFill="1" applyBorder="1" applyAlignment="1">
      <alignment vertical="top" wrapText="1"/>
    </xf>
    <xf numFmtId="0" fontId="27" fillId="0" borderId="10" xfId="29" applyFont="1" applyFill="1" applyBorder="1" applyAlignment="1">
      <alignment horizontal="center" vertical="top"/>
    </xf>
    <xf numFmtId="49" fontId="27" fillId="0" borderId="10" xfId="29" applyNumberFormat="1" applyFont="1" applyFill="1" applyBorder="1" applyAlignment="1">
      <alignment horizontal="center" vertical="center" wrapText="1"/>
    </xf>
    <xf numFmtId="1" fontId="27" fillId="0" borderId="10" xfId="29" applyNumberFormat="1" applyFont="1" applyFill="1" applyBorder="1" applyAlignment="1">
      <alignment horizontal="center" vertical="top" wrapText="1"/>
    </xf>
    <xf numFmtId="49" fontId="33" fillId="0" borderId="10" xfId="29" applyNumberFormat="1"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10" xfId="0" applyFont="1" applyFill="1" applyBorder="1" applyAlignment="1">
      <alignment vertical="center" wrapText="1"/>
    </xf>
    <xf numFmtId="0" fontId="29" fillId="0" borderId="10" xfId="0" applyFont="1" applyFill="1" applyBorder="1" applyAlignment="1">
      <alignment horizontal="center" vertical="center" wrapText="1"/>
    </xf>
    <xf numFmtId="0" fontId="27" fillId="0" borderId="10" xfId="29" applyFont="1" applyFill="1" applyBorder="1" applyAlignment="1">
      <alignment horizontal="left" vertical="top" wrapText="1"/>
    </xf>
    <xf numFmtId="0" fontId="28" fillId="0" borderId="10" xfId="29" applyFont="1" applyFill="1" applyBorder="1" applyAlignment="1">
      <alignment horizontal="center" vertical="top"/>
    </xf>
    <xf numFmtId="0" fontId="28" fillId="0" borderId="10" xfId="29" applyFont="1" applyFill="1" applyBorder="1" applyAlignment="1">
      <alignment vertical="top"/>
    </xf>
    <xf numFmtId="0" fontId="28" fillId="0" borderId="10" xfId="29" applyFont="1" applyFill="1" applyBorder="1" applyAlignment="1">
      <alignment vertical="center"/>
    </xf>
    <xf numFmtId="165" fontId="28" fillId="0" borderId="10" xfId="29" applyNumberFormat="1" applyFont="1" applyFill="1" applyBorder="1" applyAlignment="1">
      <alignment horizontal="center" vertical="center"/>
    </xf>
    <xf numFmtId="2" fontId="28" fillId="0" borderId="10" xfId="29" applyNumberFormat="1" applyFont="1" applyFill="1" applyBorder="1" applyAlignment="1">
      <alignment horizontal="center" vertical="center"/>
    </xf>
    <xf numFmtId="0" fontId="28" fillId="0" borderId="12" xfId="29" applyFont="1" applyFill="1" applyBorder="1" applyAlignment="1">
      <alignment horizontal="center" vertical="center" wrapText="1"/>
    </xf>
    <xf numFmtId="165" fontId="28" fillId="0" borderId="16" xfId="0" applyNumberFormat="1" applyFont="1" applyFill="1" applyBorder="1" applyAlignment="1">
      <alignment horizontal="center" vertical="center" wrapText="1"/>
    </xf>
    <xf numFmtId="0" fontId="29" fillId="0" borderId="12" xfId="29" applyFont="1" applyFill="1" applyBorder="1" applyAlignment="1">
      <alignment horizontal="center" vertical="center" wrapText="1"/>
    </xf>
    <xf numFmtId="0" fontId="28" fillId="0" borderId="18" xfId="29" applyFont="1" applyFill="1" applyBorder="1" applyAlignment="1">
      <alignment horizontal="center" vertical="center" wrapText="1"/>
    </xf>
    <xf numFmtId="0" fontId="29" fillId="0" borderId="18" xfId="29" applyFont="1" applyFill="1" applyBorder="1" applyAlignment="1">
      <alignment horizontal="center" vertical="center" wrapText="1"/>
    </xf>
    <xf numFmtId="0" fontId="28" fillId="0" borderId="12" xfId="0" applyFont="1" applyFill="1" applyBorder="1" applyAlignment="1">
      <alignment vertical="top" wrapText="1"/>
    </xf>
    <xf numFmtId="0" fontId="28" fillId="0" borderId="13" xfId="0" applyFont="1" applyFill="1" applyBorder="1" applyAlignment="1">
      <alignment horizontal="center" vertical="top" wrapText="1"/>
    </xf>
    <xf numFmtId="0" fontId="28" fillId="0" borderId="13" xfId="0" applyFont="1" applyFill="1" applyBorder="1" applyAlignment="1">
      <alignment vertical="top" wrapText="1"/>
    </xf>
    <xf numFmtId="166" fontId="28" fillId="0" borderId="10" xfId="0" applyNumberFormat="1" applyFont="1" applyFill="1" applyBorder="1" applyAlignment="1">
      <alignment horizontal="center" vertical="center" wrapText="1"/>
    </xf>
    <xf numFmtId="0" fontId="34" fillId="0" borderId="10" xfId="29" applyFont="1" applyFill="1" applyBorder="1" applyAlignment="1">
      <alignment horizontal="center" vertical="center"/>
    </xf>
    <xf numFmtId="0" fontId="27" fillId="0" borderId="10" xfId="0" applyFont="1" applyFill="1" applyBorder="1" applyAlignment="1">
      <alignment horizontal="left" vertical="center" wrapText="1"/>
    </xf>
    <xf numFmtId="0" fontId="27" fillId="0" borderId="11" xfId="0" applyFont="1" applyFill="1" applyBorder="1" applyAlignment="1">
      <alignment horizontal="center" vertical="center" wrapText="1"/>
    </xf>
    <xf numFmtId="0" fontId="27" fillId="0" borderId="10" xfId="0" applyFont="1" applyFill="1" applyBorder="1" applyAlignment="1">
      <alignment horizontal="justify" vertical="center" wrapText="1"/>
    </xf>
    <xf numFmtId="0" fontId="27" fillId="0" borderId="11" xfId="29" applyFont="1" applyFill="1" applyBorder="1" applyAlignment="1">
      <alignment horizontal="center" vertical="center"/>
    </xf>
    <xf numFmtId="0" fontId="27" fillId="0" borderId="11" xfId="0" applyFont="1" applyFill="1" applyBorder="1" applyAlignment="1">
      <alignment vertical="center" wrapText="1"/>
    </xf>
    <xf numFmtId="166" fontId="28" fillId="0" borderId="11" xfId="0" applyNumberFormat="1" applyFont="1" applyFill="1" applyBorder="1" applyAlignment="1">
      <alignment horizontal="center" vertical="center" wrapText="1"/>
    </xf>
    <xf numFmtId="166" fontId="27" fillId="0" borderId="11" xfId="0" applyNumberFormat="1" applyFont="1" applyFill="1" applyBorder="1" applyAlignment="1">
      <alignment vertical="top" wrapText="1"/>
    </xf>
    <xf numFmtId="3" fontId="27" fillId="0" borderId="10" xfId="0" applyNumberFormat="1" applyFont="1" applyFill="1" applyBorder="1" applyAlignment="1">
      <alignment horizontal="center" vertical="center" wrapText="1"/>
    </xf>
    <xf numFmtId="0" fontId="30" fillId="0" borderId="10" xfId="29" applyFont="1" applyFill="1" applyBorder="1" applyAlignment="1">
      <alignment horizontal="left" vertical="center" wrapText="1"/>
    </xf>
    <xf numFmtId="165" fontId="27" fillId="0" borderId="10" xfId="0" applyNumberFormat="1" applyFont="1" applyFill="1" applyBorder="1" applyAlignment="1">
      <alignment horizontal="justify" vertical="top" wrapText="1"/>
    </xf>
    <xf numFmtId="166" fontId="27" fillId="0" borderId="10" xfId="0" applyNumberFormat="1" applyFont="1" applyFill="1" applyBorder="1" applyAlignment="1">
      <alignment horizontal="center" vertical="center" wrapText="1"/>
    </xf>
    <xf numFmtId="0" fontId="32" fillId="0" borderId="10" xfId="29" applyFont="1" applyFill="1" applyBorder="1"/>
    <xf numFmtId="0" fontId="38" fillId="0" borderId="10" xfId="29" applyFont="1" applyFill="1" applyBorder="1"/>
    <xf numFmtId="0" fontId="39" fillId="0" borderId="10" xfId="29" applyFont="1" applyFill="1" applyBorder="1"/>
    <xf numFmtId="0" fontId="46" fillId="0" borderId="10" xfId="29" applyFont="1" applyFill="1" applyBorder="1" applyAlignment="1">
      <alignment horizontal="left" vertical="top" wrapText="1"/>
    </xf>
    <xf numFmtId="0" fontId="46" fillId="0" borderId="10" xfId="29" applyFont="1" applyFill="1" applyBorder="1" applyAlignment="1">
      <alignment vertical="top" wrapText="1"/>
    </xf>
    <xf numFmtId="0" fontId="35" fillId="0" borderId="10" xfId="29" applyFont="1" applyFill="1" applyBorder="1" applyAlignment="1">
      <alignment horizontal="left" vertical="center" wrapText="1"/>
    </xf>
    <xf numFmtId="0" fontId="35" fillId="0" borderId="10" xfId="29" applyFont="1" applyFill="1" applyBorder="1" applyAlignment="1">
      <alignment horizontal="left" vertical="top" wrapText="1"/>
    </xf>
    <xf numFmtId="0" fontId="27" fillId="0" borderId="10" xfId="29" applyFont="1" applyFill="1" applyBorder="1" applyAlignment="1">
      <alignment vertical="center"/>
    </xf>
    <xf numFmtId="0" fontId="27" fillId="0" borderId="10" xfId="29" applyFont="1" applyFill="1" applyBorder="1"/>
    <xf numFmtId="0" fontId="27" fillId="0" borderId="0" xfId="29" applyFont="1" applyFill="1" applyAlignment="1">
      <alignment horizontal="center" vertical="center"/>
    </xf>
    <xf numFmtId="0" fontId="28" fillId="0" borderId="10" xfId="29" applyFont="1" applyFill="1" applyBorder="1"/>
    <xf numFmtId="0" fontId="28" fillId="0" borderId="10" xfId="0" applyFont="1" applyFill="1" applyBorder="1" applyAlignment="1">
      <alignment horizontal="left" vertical="center" wrapText="1"/>
    </xf>
    <xf numFmtId="0" fontId="28" fillId="0" borderId="11" xfId="0" applyFont="1" applyFill="1" applyBorder="1" applyAlignment="1">
      <alignment horizontal="center" vertical="center" wrapText="1"/>
    </xf>
    <xf numFmtId="0" fontId="28" fillId="0" borderId="11" xfId="0" quotePrefix="1" applyFont="1" applyFill="1" applyBorder="1" applyAlignment="1">
      <alignment horizontal="center" vertical="center" wrapText="1"/>
    </xf>
    <xf numFmtId="0" fontId="27" fillId="0" borderId="10" xfId="0" applyFont="1" applyFill="1" applyBorder="1" applyAlignment="1">
      <alignment horizontal="justify" vertical="top" wrapText="1"/>
    </xf>
    <xf numFmtId="49" fontId="27" fillId="0" borderId="10" xfId="0" applyNumberFormat="1" applyFont="1" applyFill="1" applyBorder="1" applyAlignment="1">
      <alignment horizontal="center" vertical="center" wrapText="1"/>
    </xf>
    <xf numFmtId="0" fontId="27" fillId="0" borderId="11" xfId="0" applyFont="1" applyFill="1" applyBorder="1" applyAlignment="1">
      <alignment horizontal="left" vertical="top" wrapText="1"/>
    </xf>
    <xf numFmtId="49" fontId="27" fillId="0" borderId="11" xfId="0" applyNumberFormat="1" applyFont="1" applyFill="1" applyBorder="1" applyAlignment="1">
      <alignment horizontal="center" vertical="center" wrapText="1"/>
    </xf>
    <xf numFmtId="0" fontId="27" fillId="0" borderId="11" xfId="0" applyFont="1" applyFill="1" applyBorder="1" applyAlignment="1">
      <alignment horizontal="left" vertical="center" wrapText="1"/>
    </xf>
    <xf numFmtId="0" fontId="27" fillId="0" borderId="16" xfId="29" applyFont="1" applyFill="1" applyBorder="1" applyAlignment="1">
      <alignment horizontal="center" vertical="center"/>
    </xf>
    <xf numFmtId="0" fontId="27" fillId="0" borderId="16" xfId="0" applyFont="1" applyFill="1" applyBorder="1" applyAlignment="1">
      <alignment horizontal="left" vertical="top" wrapText="1"/>
    </xf>
    <xf numFmtId="49" fontId="27" fillId="0" borderId="16" xfId="0" applyNumberFormat="1" applyFont="1" applyFill="1" applyBorder="1" applyAlignment="1">
      <alignment horizontal="center" vertical="center" wrapText="1"/>
    </xf>
    <xf numFmtId="0" fontId="27" fillId="0" borderId="16" xfId="0" applyFont="1" applyFill="1" applyBorder="1" applyAlignment="1">
      <alignment horizontal="center" vertical="center" wrapText="1"/>
    </xf>
    <xf numFmtId="0" fontId="28" fillId="0" borderId="12" xfId="0" applyFont="1" applyFill="1" applyBorder="1" applyAlignment="1">
      <alignment horizontal="center" vertical="center"/>
    </xf>
    <xf numFmtId="0" fontId="28" fillId="0" borderId="10" xfId="0" applyFont="1" applyFill="1" applyBorder="1" applyAlignment="1">
      <alignment horizontal="justify" vertical="top" wrapText="1"/>
    </xf>
    <xf numFmtId="0" fontId="28" fillId="0" borderId="12" xfId="0" applyFont="1" applyFill="1" applyBorder="1" applyAlignment="1">
      <alignment horizontal="center" vertical="center" wrapText="1"/>
    </xf>
    <xf numFmtId="0" fontId="27" fillId="0" borderId="11" xfId="0" applyFont="1" applyFill="1" applyBorder="1" applyAlignment="1">
      <alignment horizontal="center" vertical="top" wrapText="1"/>
    </xf>
    <xf numFmtId="0" fontId="27" fillId="0" borderId="10" xfId="0" applyFont="1" applyFill="1" applyBorder="1" applyAlignment="1">
      <alignment horizontal="left" vertical="top" wrapText="1"/>
    </xf>
    <xf numFmtId="0" fontId="27" fillId="0" borderId="14" xfId="0" applyFont="1" applyFill="1" applyBorder="1" applyAlignment="1">
      <alignment horizontal="center" vertical="top" wrapText="1"/>
    </xf>
    <xf numFmtId="1" fontId="27" fillId="0" borderId="11" xfId="0" applyNumberFormat="1" applyFont="1" applyFill="1" applyBorder="1" applyAlignment="1">
      <alignment horizontal="center" vertical="center" wrapText="1"/>
    </xf>
    <xf numFmtId="0" fontId="34" fillId="0" borderId="11" xfId="29" applyFont="1" applyFill="1" applyBorder="1" applyAlignment="1">
      <alignment horizontal="center" vertical="center"/>
    </xf>
    <xf numFmtId="0" fontId="34" fillId="0" borderId="11" xfId="29" applyFont="1" applyFill="1" applyBorder="1" applyAlignment="1">
      <alignment horizontal="left" vertical="top" wrapText="1"/>
    </xf>
    <xf numFmtId="165" fontId="27" fillId="0" borderId="10" xfId="0" applyNumberFormat="1" applyFont="1" applyFill="1" applyBorder="1" applyAlignment="1">
      <alignment horizontal="center" vertical="center" wrapText="1"/>
    </xf>
    <xf numFmtId="0" fontId="35" fillId="0" borderId="10" xfId="29" applyFont="1" applyFill="1" applyBorder="1" applyAlignment="1">
      <alignment horizontal="center" vertical="center"/>
    </xf>
    <xf numFmtId="1" fontId="27" fillId="0" borderId="10" xfId="0" applyNumberFormat="1" applyFont="1" applyFill="1" applyBorder="1" applyAlignment="1">
      <alignment horizontal="center" vertical="center" wrapText="1"/>
    </xf>
    <xf numFmtId="0" fontId="28" fillId="0" borderId="12" xfId="29" applyFont="1" applyFill="1" applyBorder="1" applyAlignment="1">
      <alignment horizontal="center" vertical="center"/>
    </xf>
    <xf numFmtId="0" fontId="28" fillId="0" borderId="10" xfId="0" applyFont="1" applyFill="1" applyBorder="1" applyAlignment="1">
      <alignment horizontal="justify" vertical="center" wrapText="1"/>
    </xf>
    <xf numFmtId="0" fontId="28" fillId="0" borderId="15" xfId="0" applyFont="1" applyFill="1" applyBorder="1" applyAlignment="1">
      <alignment horizontal="center" vertical="center" wrapText="1"/>
    </xf>
    <xf numFmtId="0" fontId="41" fillId="0" borderId="10" xfId="0" applyFont="1" applyFill="1" applyBorder="1" applyAlignment="1">
      <alignment horizontal="left" vertical="center" wrapText="1"/>
    </xf>
    <xf numFmtId="0" fontId="36" fillId="0" borderId="10" xfId="0" applyFont="1" applyFill="1" applyBorder="1" applyAlignment="1">
      <alignment horizontal="center" vertical="center" wrapText="1"/>
    </xf>
    <xf numFmtId="0" fontId="36" fillId="0" borderId="10" xfId="0" applyFont="1" applyFill="1" applyBorder="1" applyAlignment="1">
      <alignment horizontal="center" vertical="top" wrapText="1"/>
    </xf>
    <xf numFmtId="0" fontId="37" fillId="0" borderId="10" xfId="0" applyFont="1" applyFill="1" applyBorder="1" applyAlignment="1">
      <alignment horizontal="center" vertical="top" wrapText="1"/>
    </xf>
    <xf numFmtId="0" fontId="36" fillId="0" borderId="10" xfId="0" applyFont="1" applyFill="1" applyBorder="1" applyAlignment="1">
      <alignment horizontal="left" vertical="top" wrapText="1"/>
    </xf>
    <xf numFmtId="0" fontId="36" fillId="0" borderId="11" xfId="29" applyFont="1" applyFill="1" applyBorder="1" applyAlignment="1">
      <alignment horizontal="center" vertical="center"/>
    </xf>
    <xf numFmtId="165" fontId="28" fillId="0" borderId="10" xfId="29" applyNumberFormat="1" applyFont="1" applyFill="1" applyBorder="1"/>
    <xf numFmtId="0" fontId="28" fillId="0" borderId="10" xfId="28" applyFont="1" applyFill="1" applyBorder="1" applyAlignment="1">
      <alignment horizontal="center" vertical="center" wrapText="1"/>
    </xf>
    <xf numFmtId="165" fontId="28" fillId="0" borderId="10" xfId="0" applyNumberFormat="1" applyFont="1" applyFill="1" applyBorder="1" applyAlignment="1">
      <alignment horizontal="center" vertical="center"/>
    </xf>
    <xf numFmtId="0" fontId="28" fillId="0" borderId="10" xfId="28" applyFont="1" applyFill="1" applyBorder="1" applyAlignment="1">
      <alignment horizontal="justify" vertical="top" wrapText="1"/>
    </xf>
    <xf numFmtId="165" fontId="27" fillId="0" borderId="10" xfId="29" applyNumberFormat="1" applyFont="1" applyFill="1" applyBorder="1" applyAlignment="1">
      <alignment horizontal="center" vertical="center"/>
    </xf>
    <xf numFmtId="0" fontId="27" fillId="0" borderId="11" xfId="28" applyFont="1" applyFill="1" applyBorder="1" applyAlignment="1">
      <alignment horizontal="justify" vertical="top" wrapText="1"/>
    </xf>
    <xf numFmtId="0" fontId="27" fillId="0" borderId="10" xfId="28" applyFont="1" applyFill="1" applyBorder="1" applyAlignment="1">
      <alignment horizontal="center" vertical="top" wrapText="1"/>
    </xf>
    <xf numFmtId="0" fontId="27" fillId="0" borderId="10" xfId="28" applyFont="1" applyFill="1" applyBorder="1" applyAlignment="1">
      <alignment horizontal="center" vertical="center" wrapText="1"/>
    </xf>
    <xf numFmtId="49" fontId="27" fillId="0" borderId="10" xfId="29" applyNumberFormat="1" applyFont="1" applyFill="1" applyBorder="1" applyAlignment="1">
      <alignment horizontal="left" vertical="center" wrapText="1"/>
    </xf>
    <xf numFmtId="165" fontId="28" fillId="0" borderId="10" xfId="29" applyNumberFormat="1" applyFont="1" applyFill="1" applyBorder="1" applyAlignment="1">
      <alignment horizontal="left" vertical="center"/>
    </xf>
    <xf numFmtId="49" fontId="28" fillId="0" borderId="10" xfId="0" applyNumberFormat="1" applyFont="1" applyFill="1" applyBorder="1" applyAlignment="1">
      <alignment vertical="center" wrapText="1"/>
    </xf>
    <xf numFmtId="0" fontId="28" fillId="0" borderId="15" xfId="29" applyFont="1" applyFill="1" applyBorder="1" applyAlignment="1">
      <alignment vertical="top" wrapText="1"/>
    </xf>
    <xf numFmtId="41" fontId="27" fillId="0" borderId="10" xfId="0" applyNumberFormat="1" applyFont="1" applyFill="1" applyBorder="1" applyAlignment="1">
      <alignment horizontal="center" vertical="center" wrapText="1" shrinkToFit="1"/>
    </xf>
    <xf numFmtId="0" fontId="42" fillId="0" borderId="10" xfId="0" applyFont="1" applyFill="1" applyBorder="1" applyAlignment="1">
      <alignment horizontal="center" vertical="center"/>
    </xf>
    <xf numFmtId="0" fontId="36" fillId="0" borderId="10" xfId="0" applyFont="1" applyFill="1" applyBorder="1" applyAlignment="1">
      <alignment horizontal="left" vertical="center" wrapText="1"/>
    </xf>
    <xf numFmtId="0" fontId="37" fillId="0" borderId="10" xfId="0" applyFont="1" applyFill="1" applyBorder="1" applyAlignment="1">
      <alignment horizontal="left" vertical="top" wrapText="1"/>
    </xf>
    <xf numFmtId="0" fontId="37" fillId="0" borderId="10" xfId="0" applyFont="1" applyFill="1" applyBorder="1" applyAlignment="1">
      <alignment horizontal="center" vertical="center" wrapText="1"/>
    </xf>
    <xf numFmtId="165" fontId="37" fillId="0" borderId="10" xfId="0" applyNumberFormat="1"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16" xfId="0" applyFont="1" applyFill="1" applyBorder="1" applyAlignment="1">
      <alignment horizontal="left" vertical="center" wrapText="1"/>
    </xf>
    <xf numFmtId="0" fontId="37" fillId="0" borderId="16" xfId="0" applyFont="1" applyFill="1" applyBorder="1" applyAlignment="1">
      <alignment horizontal="center" vertical="center" wrapText="1"/>
    </xf>
    <xf numFmtId="165" fontId="36" fillId="0" borderId="16" xfId="0" applyNumberFormat="1" applyFont="1" applyFill="1" applyBorder="1" applyAlignment="1">
      <alignment horizontal="center" vertical="center" wrapText="1"/>
    </xf>
    <xf numFmtId="165" fontId="36" fillId="0" borderId="10" xfId="0" applyNumberFormat="1" applyFont="1" applyFill="1" applyBorder="1" applyAlignment="1">
      <alignment horizontal="center" vertical="center" wrapText="1"/>
    </xf>
    <xf numFmtId="0" fontId="36" fillId="0" borderId="10" xfId="29" applyFont="1" applyFill="1" applyBorder="1" applyAlignment="1">
      <alignment horizontal="center" vertical="center" wrapText="1"/>
    </xf>
    <xf numFmtId="165" fontId="27" fillId="0" borderId="10" xfId="37" applyNumberFormat="1" applyFont="1" applyFill="1" applyBorder="1" applyAlignment="1">
      <alignment horizontal="center" vertical="center"/>
    </xf>
    <xf numFmtId="0" fontId="37" fillId="0" borderId="11" xfId="0" applyFont="1" applyFill="1" applyBorder="1" applyAlignment="1">
      <alignment horizontal="center" vertical="center" wrapText="1"/>
    </xf>
    <xf numFmtId="165" fontId="28" fillId="0" borderId="12" xfId="29" applyNumberFormat="1" applyFont="1" applyFill="1" applyBorder="1" applyAlignment="1">
      <alignment horizontal="center" vertical="center"/>
    </xf>
    <xf numFmtId="165" fontId="28" fillId="0" borderId="10" xfId="29" applyNumberFormat="1" applyFont="1" applyFill="1" applyBorder="1" applyAlignment="1">
      <alignment horizontal="center" vertical="center" wrapText="1"/>
    </xf>
    <xf numFmtId="0" fontId="34" fillId="0" borderId="10" xfId="0" applyFont="1" applyFill="1" applyBorder="1" applyAlignment="1">
      <alignment horizontal="justify" vertical="top" wrapText="1"/>
    </xf>
    <xf numFmtId="165" fontId="27" fillId="0" borderId="10" xfId="0" applyNumberFormat="1" applyFont="1" applyFill="1" applyBorder="1" applyAlignment="1">
      <alignment horizontal="left" vertical="top" wrapText="1"/>
    </xf>
    <xf numFmtId="0" fontId="35" fillId="0" borderId="10" xfId="29" applyFont="1" applyFill="1" applyBorder="1" applyAlignment="1">
      <alignment horizontal="center" vertical="center" wrapText="1"/>
    </xf>
    <xf numFmtId="0" fontId="35" fillId="0" borderId="10" xfId="29" applyFont="1" applyFill="1" applyBorder="1" applyAlignment="1">
      <alignment horizontal="left" vertical="center"/>
    </xf>
    <xf numFmtId="0" fontId="27" fillId="0" borderId="10" xfId="29" applyFont="1" applyFill="1" applyBorder="1" applyAlignment="1">
      <alignment horizontal="center"/>
    </xf>
    <xf numFmtId="0" fontId="31" fillId="0" borderId="10" xfId="0" applyFont="1" applyFill="1" applyBorder="1" applyAlignment="1">
      <alignment horizontal="left"/>
    </xf>
    <xf numFmtId="0" fontId="28" fillId="0" borderId="11" xfId="0" applyFont="1" applyFill="1" applyBorder="1" applyAlignment="1">
      <alignment horizontal="center"/>
    </xf>
    <xf numFmtId="0" fontId="28" fillId="0" borderId="11" xfId="29" applyFont="1" applyFill="1" applyBorder="1" applyAlignment="1">
      <alignment vertical="top" wrapText="1"/>
    </xf>
    <xf numFmtId="0" fontId="28" fillId="0" borderId="11" xfId="29" applyFont="1" applyFill="1" applyBorder="1" applyAlignment="1">
      <alignment horizontal="center" vertical="center" wrapText="1"/>
    </xf>
    <xf numFmtId="0" fontId="28" fillId="0" borderId="11" xfId="29" applyFont="1" applyFill="1" applyBorder="1" applyAlignment="1">
      <alignment horizontal="left" vertical="center"/>
    </xf>
    <xf numFmtId="0" fontId="27" fillId="0" borderId="11" xfId="29" applyFont="1" applyFill="1" applyBorder="1" applyAlignment="1">
      <alignment horizontal="left" vertical="center"/>
    </xf>
    <xf numFmtId="0" fontId="29" fillId="0" borderId="10" xfId="0" applyFont="1" applyFill="1" applyBorder="1" applyAlignment="1">
      <alignment horizontal="left" vertical="center" wrapText="1"/>
    </xf>
    <xf numFmtId="165" fontId="28" fillId="0" borderId="10" xfId="0" applyNumberFormat="1" applyFont="1" applyFill="1" applyBorder="1" applyAlignment="1">
      <alignment horizontal="center" vertical="center" wrapText="1"/>
    </xf>
    <xf numFmtId="0" fontId="28" fillId="0" borderId="13" xfId="0" applyFont="1" applyFill="1" applyBorder="1" applyAlignment="1">
      <alignment horizontal="left" vertical="center" wrapText="1"/>
    </xf>
    <xf numFmtId="0" fontId="34" fillId="0" borderId="10" xfId="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35" fillId="0" borderId="10" xfId="0" applyFont="1" applyFill="1" applyBorder="1" applyAlignment="1">
      <alignment horizontal="left" vertical="center" wrapText="1"/>
    </xf>
    <xf numFmtId="0" fontId="28" fillId="0" borderId="10" xfId="29" applyFont="1" applyFill="1" applyBorder="1" applyAlignment="1">
      <alignment vertical="center" wrapText="1"/>
    </xf>
    <xf numFmtId="0" fontId="27" fillId="0" borderId="16" xfId="0" applyFont="1" applyFill="1" applyBorder="1" applyAlignment="1">
      <alignment horizontal="left" vertical="center" wrapText="1"/>
    </xf>
    <xf numFmtId="0" fontId="28" fillId="0" borderId="16" xfId="29" applyFont="1" applyFill="1" applyBorder="1" applyAlignment="1">
      <alignment horizontal="left" vertical="center"/>
    </xf>
    <xf numFmtId="0" fontId="28" fillId="0" borderId="16" xfId="0" applyFont="1" applyFill="1" applyBorder="1" applyAlignment="1">
      <alignment horizontal="center" vertical="top" wrapText="1"/>
    </xf>
    <xf numFmtId="0" fontId="28" fillId="0" borderId="16" xfId="0" applyFont="1" applyFill="1" applyBorder="1" applyAlignment="1">
      <alignment horizontal="center" vertical="center" wrapText="1"/>
    </xf>
    <xf numFmtId="0" fontId="28" fillId="0" borderId="12" xfId="29" applyFont="1" applyFill="1" applyBorder="1" applyAlignment="1">
      <alignment vertical="center" wrapText="1"/>
    </xf>
    <xf numFmtId="0" fontId="28" fillId="0" borderId="13" xfId="29" applyFont="1" applyFill="1" applyBorder="1" applyAlignment="1">
      <alignment vertical="center" wrapText="1"/>
    </xf>
    <xf numFmtId="0" fontId="34" fillId="0" borderId="10" xfId="29" applyFont="1" applyFill="1" applyBorder="1" applyAlignment="1">
      <alignment vertical="center" wrapText="1"/>
    </xf>
    <xf numFmtId="0" fontId="36" fillId="0" borderId="11" xfId="0" applyFont="1" applyFill="1" applyBorder="1" applyAlignment="1">
      <alignment horizontal="center" vertical="center" wrapText="1"/>
    </xf>
    <xf numFmtId="1" fontId="36" fillId="0" borderId="10" xfId="0" applyNumberFormat="1" applyFont="1" applyFill="1" applyBorder="1" applyAlignment="1">
      <alignment horizontal="center" vertical="center" wrapText="1"/>
    </xf>
    <xf numFmtId="0" fontId="37" fillId="0" borderId="10" xfId="0" applyFont="1" applyFill="1" applyBorder="1" applyAlignment="1">
      <alignment vertical="center" wrapText="1"/>
    </xf>
    <xf numFmtId="0" fontId="36" fillId="0" borderId="10" xfId="0" applyFont="1" applyFill="1" applyBorder="1" applyAlignment="1">
      <alignment vertical="center" wrapText="1"/>
    </xf>
    <xf numFmtId="0" fontId="34" fillId="0" borderId="10" xfId="0" applyFont="1" applyFill="1" applyBorder="1" applyAlignment="1">
      <alignment horizontal="left" vertical="top" wrapText="1"/>
    </xf>
    <xf numFmtId="49" fontId="36" fillId="0" borderId="10" xfId="0" applyNumberFormat="1" applyFont="1" applyFill="1" applyBorder="1" applyAlignment="1">
      <alignment horizontal="left" vertical="center" wrapText="1"/>
    </xf>
    <xf numFmtId="165" fontId="36" fillId="0" borderId="19" xfId="0" applyNumberFormat="1" applyFont="1" applyFill="1" applyBorder="1" applyAlignment="1">
      <alignment horizontal="center" vertical="center" wrapText="1"/>
    </xf>
    <xf numFmtId="0" fontId="34" fillId="0" borderId="16" xfId="0" applyFont="1" applyFill="1" applyBorder="1" applyAlignment="1">
      <alignment horizontal="left" vertical="top" wrapText="1"/>
    </xf>
    <xf numFmtId="0" fontId="36" fillId="0" borderId="17" xfId="0" applyFont="1" applyFill="1" applyBorder="1" applyAlignment="1">
      <alignment horizontal="center" vertical="center" wrapText="1"/>
    </xf>
    <xf numFmtId="0" fontId="35" fillId="0" borderId="16" xfId="0" applyFont="1" applyFill="1" applyBorder="1" applyAlignment="1">
      <alignment horizontal="left" vertical="top" wrapText="1"/>
    </xf>
    <xf numFmtId="1" fontId="36" fillId="0" borderId="16" xfId="0" applyNumberFormat="1" applyFont="1" applyFill="1" applyBorder="1" applyAlignment="1">
      <alignment horizontal="center" vertical="center" wrapText="1"/>
    </xf>
    <xf numFmtId="0" fontId="36" fillId="0" borderId="16" xfId="0" applyFont="1" applyFill="1" applyBorder="1" applyAlignment="1">
      <alignment horizontal="left" vertical="top" wrapText="1"/>
    </xf>
    <xf numFmtId="0" fontId="37" fillId="0" borderId="16" xfId="0" applyFont="1" applyFill="1" applyBorder="1" applyAlignment="1">
      <alignment horizontal="left" vertical="center" wrapText="1"/>
    </xf>
    <xf numFmtId="0" fontId="28" fillId="0" borderId="12" xfId="29" applyFont="1" applyFill="1" applyBorder="1" applyAlignment="1">
      <alignment vertical="top"/>
    </xf>
    <xf numFmtId="0" fontId="28" fillId="0" borderId="13" xfId="29" applyFont="1" applyFill="1" applyBorder="1" applyAlignment="1">
      <alignment vertical="top"/>
    </xf>
    <xf numFmtId="165" fontId="34" fillId="0" borderId="16" xfId="0" applyNumberFormat="1" applyFont="1" applyFill="1" applyBorder="1" applyAlignment="1">
      <alignment horizontal="center" vertical="center"/>
    </xf>
    <xf numFmtId="165" fontId="27" fillId="0" borderId="16" xfId="0" applyNumberFormat="1" applyFont="1" applyFill="1" applyBorder="1" applyAlignment="1">
      <alignment horizontal="center" vertical="center"/>
    </xf>
    <xf numFmtId="0" fontId="35" fillId="0" borderId="10" xfId="29" applyNumberFormat="1" applyFont="1" applyFill="1" applyBorder="1" applyAlignment="1">
      <alignment horizontal="center" vertical="center"/>
    </xf>
    <xf numFmtId="0" fontId="34" fillId="0" borderId="10" xfId="29" applyNumberFormat="1" applyFont="1" applyFill="1" applyBorder="1" applyAlignment="1">
      <alignment horizontal="center" vertical="center"/>
    </xf>
    <xf numFmtId="0" fontId="34" fillId="0" borderId="11" xfId="0" applyNumberFormat="1" applyFont="1" applyFill="1" applyBorder="1" applyAlignment="1">
      <alignment horizontal="left" vertical="center" wrapText="1"/>
    </xf>
    <xf numFmtId="0" fontId="34" fillId="0" borderId="11" xfId="0" applyNumberFormat="1" applyFont="1" applyFill="1" applyBorder="1" applyAlignment="1">
      <alignment horizontal="center" vertical="center" wrapText="1"/>
    </xf>
    <xf numFmtId="165" fontId="34" fillId="0" borderId="10" xfId="0" applyNumberFormat="1" applyFont="1" applyFill="1" applyBorder="1" applyAlignment="1">
      <alignment horizontal="center" vertical="center" wrapText="1"/>
    </xf>
    <xf numFmtId="0" fontId="28" fillId="0" borderId="10" xfId="29" applyNumberFormat="1" applyFont="1" applyFill="1" applyBorder="1" applyAlignment="1">
      <alignment horizontal="center" vertical="center"/>
    </xf>
    <xf numFmtId="0" fontId="34" fillId="0" borderId="20" xfId="29" applyFont="1" applyFill="1" applyBorder="1" applyAlignment="1">
      <alignment horizontal="center" vertical="center"/>
    </xf>
    <xf numFmtId="165" fontId="27" fillId="0" borderId="16" xfId="0" applyNumberFormat="1" applyFont="1" applyFill="1" applyBorder="1" applyAlignment="1">
      <alignment horizontal="center" vertical="center" wrapText="1"/>
    </xf>
    <xf numFmtId="0" fontId="35" fillId="0" borderId="16" xfId="29" applyNumberFormat="1" applyFont="1" applyFill="1" applyBorder="1" applyAlignment="1">
      <alignment horizontal="center" vertical="center"/>
    </xf>
    <xf numFmtId="0" fontId="34" fillId="0" borderId="16" xfId="29" applyNumberFormat="1" applyFont="1" applyFill="1" applyBorder="1" applyAlignment="1">
      <alignment horizontal="center" vertical="center"/>
    </xf>
    <xf numFmtId="0" fontId="31" fillId="0" borderId="0" xfId="29" applyFont="1" applyFill="1" applyBorder="1" applyAlignment="1">
      <alignment horizontal="center" vertical="center"/>
    </xf>
    <xf numFmtId="0" fontId="31" fillId="0" borderId="0" xfId="29" applyFont="1" applyFill="1"/>
    <xf numFmtId="49" fontId="31" fillId="0" borderId="0" xfId="0" applyNumberFormat="1" applyFont="1" applyFill="1" applyBorder="1" applyAlignment="1">
      <alignment horizontal="center" vertical="center" wrapText="1"/>
    </xf>
    <xf numFmtId="0" fontId="31" fillId="0" borderId="0"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0" xfId="0" applyFont="1" applyFill="1" applyBorder="1" applyAlignment="1">
      <alignment horizontal="center" vertical="top" wrapText="1"/>
    </xf>
    <xf numFmtId="0" fontId="33" fillId="0" borderId="0" xfId="0" applyFont="1" applyFill="1" applyAlignment="1">
      <alignment vertical="center"/>
    </xf>
    <xf numFmtId="0" fontId="41" fillId="0" borderId="0" xfId="0" applyFont="1" applyFill="1" applyAlignment="1">
      <alignment horizontal="justify" vertical="center"/>
    </xf>
    <xf numFmtId="0" fontId="31" fillId="0" borderId="0" xfId="29" applyFont="1" applyFill="1" applyAlignment="1">
      <alignment horizontal="center"/>
    </xf>
    <xf numFmtId="0" fontId="31" fillId="0" borderId="0" xfId="29" applyFont="1" applyFill="1" applyAlignment="1">
      <alignment horizontal="center" vertical="center" wrapText="1"/>
    </xf>
    <xf numFmtId="0" fontId="30" fillId="0" borderId="0" xfId="29" applyFont="1" applyFill="1"/>
    <xf numFmtId="0" fontId="27" fillId="0" borderId="0" xfId="29" applyFont="1" applyFill="1"/>
    <xf numFmtId="0" fontId="27" fillId="0" borderId="0" xfId="29" applyFont="1" applyFill="1" applyAlignment="1">
      <alignment horizontal="center"/>
    </xf>
    <xf numFmtId="0" fontId="27" fillId="0" borderId="0" xfId="29" applyFont="1" applyFill="1" applyAlignment="1">
      <alignment horizontal="center" vertical="center" wrapText="1"/>
    </xf>
    <xf numFmtId="0" fontId="28" fillId="0" borderId="0" xfId="29" applyFont="1" applyFill="1"/>
    <xf numFmtId="0" fontId="28" fillId="15" borderId="10" xfId="26" applyFont="1" applyFill="1" applyBorder="1"/>
    <xf numFmtId="0" fontId="44" fillId="0" borderId="10" xfId="26" applyFont="1" applyBorder="1" applyAlignment="1">
      <alignment horizontal="center" vertical="center" wrapText="1"/>
    </xf>
    <xf numFmtId="164" fontId="27" fillId="15" borderId="10" xfId="37" applyFont="1" applyFill="1" applyBorder="1" applyAlignment="1">
      <alignment vertical="top" wrapText="1"/>
    </xf>
    <xf numFmtId="164" fontId="28" fillId="15" borderId="10" xfId="37" applyFont="1" applyFill="1" applyBorder="1" applyAlignment="1">
      <alignment vertical="top" wrapText="1"/>
    </xf>
    <xf numFmtId="0" fontId="28" fillId="15" borderId="0" xfId="0" applyFont="1" applyFill="1" applyAlignment="1">
      <alignment horizontal="center" vertical="center"/>
    </xf>
    <xf numFmtId="0" fontId="27" fillId="15" borderId="10" xfId="29" applyFont="1" applyFill="1" applyBorder="1" applyAlignment="1">
      <alignment horizontal="center" vertical="center" wrapText="1"/>
    </xf>
    <xf numFmtId="0" fontId="28" fillId="0" borderId="10" xfId="0" applyFont="1" applyFill="1" applyBorder="1" applyAlignment="1">
      <alignment horizontal="justify" vertical="center" wrapText="1"/>
    </xf>
    <xf numFmtId="0" fontId="28" fillId="15" borderId="10" xfId="0" applyFont="1" applyFill="1" applyBorder="1" applyAlignment="1">
      <alignment horizontal="center" vertical="center" wrapText="1"/>
    </xf>
    <xf numFmtId="0" fontId="27" fillId="15" borderId="10" xfId="0" applyFont="1" applyFill="1" applyBorder="1" applyAlignment="1">
      <alignment horizontal="center" vertical="center" wrapText="1"/>
    </xf>
    <xf numFmtId="0" fontId="28" fillId="16" borderId="0" xfId="0" applyFont="1" applyFill="1" applyAlignment="1">
      <alignment horizontal="center"/>
    </xf>
    <xf numFmtId="0" fontId="27" fillId="16" borderId="0" xfId="0" applyFont="1" applyFill="1" applyAlignment="1">
      <alignment horizontal="left"/>
    </xf>
    <xf numFmtId="0" fontId="27" fillId="16" borderId="0" xfId="0" applyFont="1" applyFill="1" applyAlignment="1">
      <alignment horizontal="center" vertical="center"/>
    </xf>
    <xf numFmtId="0" fontId="27" fillId="16" borderId="0" xfId="0" applyFont="1" applyFill="1" applyAlignment="1">
      <alignment horizontal="center"/>
    </xf>
    <xf numFmtId="0" fontId="27" fillId="16" borderId="0" xfId="0" applyFont="1" applyFill="1"/>
    <xf numFmtId="0" fontId="27" fillId="15" borderId="10" xfId="0" applyFont="1" applyFill="1" applyBorder="1" applyAlignment="1">
      <alignment horizontal="center" vertical="center" wrapText="1"/>
    </xf>
    <xf numFmtId="0" fontId="28" fillId="0" borderId="10" xfId="0" applyNumberFormat="1" applyFont="1" applyFill="1" applyBorder="1" applyAlignment="1">
      <alignment horizontal="center" vertical="center" wrapText="1"/>
    </xf>
    <xf numFmtId="0" fontId="27" fillId="0" borderId="10" xfId="0" applyFont="1" applyFill="1" applyBorder="1" applyAlignment="1">
      <alignment vertical="center"/>
    </xf>
    <xf numFmtId="0" fontId="27" fillId="0" borderId="12" xfId="0" applyFont="1" applyFill="1" applyBorder="1" applyAlignment="1">
      <alignment horizontal="center" vertical="center" wrapText="1"/>
    </xf>
    <xf numFmtId="0" fontId="27" fillId="0" borderId="15" xfId="0" applyFont="1" applyFill="1" applyBorder="1" applyAlignment="1">
      <alignment vertical="center" wrapText="1"/>
    </xf>
    <xf numFmtId="0" fontId="27" fillId="0" borderId="10" xfId="0" applyFont="1" applyFill="1" applyBorder="1" applyAlignment="1">
      <alignment horizontal="center"/>
    </xf>
    <xf numFmtId="0" fontId="28" fillId="15" borderId="10" xfId="0" applyFont="1" applyFill="1" applyBorder="1" applyAlignment="1">
      <alignment horizontal="left" vertical="center" wrapText="1"/>
    </xf>
    <xf numFmtId="0" fontId="27" fillId="15" borderId="10" xfId="0" applyFont="1" applyFill="1" applyBorder="1" applyAlignment="1">
      <alignment vertical="center"/>
    </xf>
    <xf numFmtId="0" fontId="27" fillId="15" borderId="12" xfId="0" applyFont="1" applyFill="1" applyBorder="1" applyAlignment="1">
      <alignment horizontal="center" vertical="center" wrapText="1"/>
    </xf>
    <xf numFmtId="0" fontId="27" fillId="15" borderId="13" xfId="0" applyFont="1" applyFill="1" applyBorder="1" applyAlignment="1">
      <alignment vertical="center" wrapText="1"/>
    </xf>
    <xf numFmtId="0" fontId="27" fillId="15" borderId="15" xfId="0" applyFont="1" applyFill="1" applyBorder="1" applyAlignment="1">
      <alignment vertical="center" wrapText="1"/>
    </xf>
    <xf numFmtId="0" fontId="28" fillId="15" borderId="10" xfId="0" applyFont="1" applyFill="1" applyBorder="1" applyAlignment="1">
      <alignment vertical="center" wrapText="1"/>
    </xf>
    <xf numFmtId="0" fontId="27" fillId="15" borderId="10" xfId="0" applyFont="1" applyFill="1" applyBorder="1" applyAlignment="1">
      <alignment horizontal="left" vertical="top" wrapText="1"/>
    </xf>
    <xf numFmtId="0" fontId="27" fillId="15" borderId="10" xfId="0" applyFont="1" applyFill="1" applyBorder="1" applyAlignment="1">
      <alignment horizontal="center" vertical="top" wrapText="1"/>
    </xf>
    <xf numFmtId="0" fontId="28" fillId="15" borderId="16" xfId="0" applyFont="1" applyFill="1" applyBorder="1" applyAlignment="1">
      <alignment horizontal="left" vertical="top"/>
    </xf>
    <xf numFmtId="0" fontId="27" fillId="15" borderId="10" xfId="0" applyFont="1" applyFill="1" applyBorder="1" applyAlignment="1">
      <alignment vertical="center" wrapText="1"/>
    </xf>
    <xf numFmtId="0" fontId="28" fillId="15" borderId="10" xfId="0" applyFont="1" applyFill="1" applyBorder="1" applyAlignment="1">
      <alignment vertical="center"/>
    </xf>
    <xf numFmtId="0" fontId="28" fillId="15" borderId="10" xfId="0" applyFont="1" applyFill="1" applyBorder="1" applyAlignment="1">
      <alignment horizontal="center"/>
    </xf>
    <xf numFmtId="0" fontId="28" fillId="15" borderId="10" xfId="0" applyFont="1" applyFill="1" applyBorder="1"/>
    <xf numFmtId="0" fontId="27" fillId="15" borderId="10" xfId="0" applyFont="1" applyFill="1" applyBorder="1" applyAlignment="1">
      <alignment horizontal="justify" vertical="center" wrapText="1"/>
    </xf>
    <xf numFmtId="0" fontId="28" fillId="15" borderId="10" xfId="0" applyFont="1" applyFill="1" applyBorder="1" applyAlignment="1">
      <alignment horizontal="center" vertical="center"/>
    </xf>
    <xf numFmtId="0" fontId="28" fillId="15" borderId="10" xfId="0" applyFont="1" applyFill="1" applyBorder="1" applyAlignment="1">
      <alignment horizontal="justify" vertical="center" wrapText="1"/>
    </xf>
    <xf numFmtId="0" fontId="46" fillId="15" borderId="10" xfId="0" applyFont="1" applyFill="1" applyBorder="1" applyAlignment="1">
      <alignment horizontal="center" vertical="center" wrapText="1"/>
    </xf>
    <xf numFmtId="0" fontId="41" fillId="15" borderId="10" xfId="0" applyFont="1" applyFill="1" applyBorder="1" applyAlignment="1">
      <alignment horizontal="center" vertical="center" wrapText="1"/>
    </xf>
    <xf numFmtId="0" fontId="28" fillId="15" borderId="10" xfId="0" applyNumberFormat="1" applyFont="1" applyFill="1" applyBorder="1" applyAlignment="1">
      <alignment horizontal="center" vertical="center" wrapText="1"/>
    </xf>
    <xf numFmtId="0" fontId="28" fillId="15" borderId="11" xfId="0" applyFont="1" applyFill="1" applyBorder="1" applyAlignment="1">
      <alignment horizontal="center" vertical="center" wrapText="1"/>
    </xf>
    <xf numFmtId="0" fontId="28" fillId="15" borderId="10" xfId="0" applyFont="1" applyFill="1" applyBorder="1" applyAlignment="1">
      <alignment horizontal="left" vertical="center"/>
    </xf>
    <xf numFmtId="0" fontId="28" fillId="15" borderId="16" xfId="0" applyFont="1" applyFill="1" applyBorder="1" applyAlignment="1">
      <alignment horizontal="center" vertical="center" wrapText="1"/>
    </xf>
    <xf numFmtId="0" fontId="27" fillId="15" borderId="10" xfId="0" applyFont="1" applyFill="1" applyBorder="1" applyAlignment="1">
      <alignment horizontal="justify" vertical="center" wrapText="1"/>
    </xf>
    <xf numFmtId="0" fontId="27" fillId="15" borderId="11" xfId="0" applyFont="1" applyFill="1" applyBorder="1" applyAlignment="1">
      <alignment horizontal="center" vertical="center" wrapText="1"/>
    </xf>
    <xf numFmtId="0" fontId="27" fillId="15" borderId="16" xfId="0" applyFont="1" applyFill="1" applyBorder="1" applyAlignment="1">
      <alignment horizontal="center" vertical="center" wrapText="1"/>
    </xf>
    <xf numFmtId="0" fontId="27" fillId="15" borderId="10" xfId="0" applyFont="1" applyFill="1" applyBorder="1" applyAlignment="1">
      <alignment horizontal="center" vertical="center"/>
    </xf>
    <xf numFmtId="0" fontId="27" fillId="15" borderId="10" xfId="0" applyFont="1" applyFill="1" applyBorder="1" applyAlignment="1">
      <alignment wrapText="1"/>
    </xf>
    <xf numFmtId="165" fontId="27" fillId="15" borderId="10" xfId="0" applyNumberFormat="1" applyFont="1" applyFill="1" applyBorder="1" applyAlignment="1">
      <alignment horizontal="center"/>
    </xf>
    <xf numFmtId="165" fontId="27" fillId="15" borderId="16" xfId="0" applyNumberFormat="1" applyFont="1" applyFill="1" applyBorder="1" applyAlignment="1">
      <alignment horizontal="center" vertical="center" shrinkToFit="1"/>
    </xf>
    <xf numFmtId="165" fontId="27" fillId="15" borderId="10" xfId="0" applyNumberFormat="1" applyFont="1" applyFill="1" applyBorder="1" applyAlignment="1">
      <alignment horizontal="center" vertical="center" shrinkToFit="1"/>
    </xf>
    <xf numFmtId="0" fontId="46" fillId="0" borderId="10" xfId="0" applyFont="1" applyFill="1" applyBorder="1" applyAlignment="1">
      <alignment vertical="center" wrapText="1"/>
    </xf>
    <xf numFmtId="0" fontId="46" fillId="0" borderId="10" xfId="0" applyFont="1" applyFill="1" applyBorder="1" applyAlignment="1">
      <alignment horizontal="center" vertical="center" wrapText="1"/>
    </xf>
    <xf numFmtId="0" fontId="41" fillId="0" borderId="10" xfId="0" applyFont="1" applyFill="1" applyBorder="1" applyAlignment="1">
      <alignment vertical="center" wrapText="1"/>
    </xf>
    <xf numFmtId="0" fontId="28" fillId="0" borderId="10" xfId="0" applyFont="1" applyFill="1" applyBorder="1" applyAlignment="1">
      <alignment vertical="center"/>
    </xf>
    <xf numFmtId="165" fontId="27" fillId="15" borderId="10" xfId="0" applyNumberFormat="1" applyFont="1" applyFill="1" applyBorder="1" applyAlignment="1">
      <alignment horizontal="center" vertical="center"/>
    </xf>
    <xf numFmtId="0" fontId="28" fillId="15" borderId="10" xfId="0" applyFont="1" applyFill="1" applyBorder="1" applyAlignment="1">
      <alignment horizontal="justify"/>
    </xf>
    <xf numFmtId="0" fontId="27" fillId="15" borderId="10" xfId="0" applyFont="1" applyFill="1" applyBorder="1" applyAlignment="1">
      <alignment horizontal="justify"/>
    </xf>
    <xf numFmtId="0" fontId="28" fillId="15" borderId="10" xfId="0" applyFont="1" applyFill="1" applyBorder="1" applyAlignment="1">
      <alignment horizontal="center" vertical="center" wrapText="1"/>
    </xf>
    <xf numFmtId="0" fontId="27" fillId="15" borderId="10" xfId="0" applyFont="1" applyFill="1" applyBorder="1" applyAlignment="1">
      <alignment horizontal="center" vertical="center" wrapText="1"/>
    </xf>
    <xf numFmtId="0" fontId="28" fillId="15" borderId="10" xfId="0" applyNumberFormat="1" applyFont="1" applyFill="1" applyBorder="1" applyAlignment="1">
      <alignment horizontal="center" vertical="center" wrapText="1"/>
    </xf>
    <xf numFmtId="0" fontId="27" fillId="0" borderId="11" xfId="29" applyFont="1" applyFill="1" applyBorder="1" applyAlignment="1">
      <alignment horizontal="left" vertical="top" wrapText="1"/>
    </xf>
    <xf numFmtId="0" fontId="28" fillId="15" borderId="10" xfId="0" applyNumberFormat="1" applyFont="1" applyFill="1" applyBorder="1" applyAlignment="1">
      <alignment horizontal="center" vertical="center" wrapText="1"/>
    </xf>
    <xf numFmtId="0" fontId="27" fillId="15" borderId="10" xfId="0" applyFont="1" applyFill="1" applyBorder="1" applyAlignment="1">
      <alignment horizontal="justify" vertical="center" wrapText="1"/>
    </xf>
    <xf numFmtId="1" fontId="28" fillId="15" borderId="10" xfId="0" applyNumberFormat="1" applyFont="1" applyFill="1" applyBorder="1" applyAlignment="1">
      <alignment horizontal="center" vertical="center" wrapText="1"/>
    </xf>
    <xf numFmtId="0" fontId="27" fillId="15" borderId="10" xfId="0" applyFont="1" applyFill="1" applyBorder="1" applyAlignment="1">
      <alignment vertical="top" wrapText="1"/>
    </xf>
    <xf numFmtId="0" fontId="27" fillId="15" borderId="0" xfId="0" applyFont="1" applyFill="1"/>
    <xf numFmtId="0" fontId="27" fillId="15" borderId="10" xfId="0" applyFont="1" applyFill="1" applyBorder="1" applyAlignment="1">
      <alignment horizontal="center" vertical="center"/>
    </xf>
    <xf numFmtId="0" fontId="27" fillId="15" borderId="10" xfId="0" applyFont="1" applyFill="1" applyBorder="1" applyAlignment="1">
      <alignment horizontal="center" vertical="center" wrapText="1"/>
    </xf>
    <xf numFmtId="0" fontId="28" fillId="15" borderId="10" xfId="0" applyFont="1" applyFill="1" applyBorder="1" applyAlignment="1">
      <alignment horizontal="center" vertical="center" wrapText="1"/>
    </xf>
    <xf numFmtId="9" fontId="28" fillId="15" borderId="15" xfId="0" applyNumberFormat="1" applyFont="1" applyFill="1" applyBorder="1" applyAlignment="1">
      <alignment horizontal="justify" vertical="center" wrapText="1"/>
    </xf>
    <xf numFmtId="0" fontId="27" fillId="15" borderId="10" xfId="0" applyFont="1" applyFill="1" applyBorder="1" applyAlignment="1">
      <alignment horizontal="center" vertical="center" wrapText="1"/>
    </xf>
    <xf numFmtId="0" fontId="28" fillId="15" borderId="10" xfId="0" applyFont="1" applyFill="1" applyBorder="1" applyAlignment="1">
      <alignment horizontal="left" vertical="top" wrapText="1"/>
    </xf>
    <xf numFmtId="0" fontId="27" fillId="15" borderId="10" xfId="0" applyFont="1" applyFill="1" applyBorder="1" applyAlignment="1">
      <alignment horizontal="center" vertical="center" wrapText="1"/>
    </xf>
    <xf numFmtId="165" fontId="27" fillId="0" borderId="11" xfId="0" applyNumberFormat="1" applyFont="1" applyFill="1" applyBorder="1" applyAlignment="1">
      <alignment horizontal="center" vertical="center" wrapText="1"/>
    </xf>
    <xf numFmtId="165" fontId="27" fillId="0" borderId="16" xfId="0" applyNumberFormat="1" applyFont="1" applyFill="1" applyBorder="1" applyAlignment="1">
      <alignment horizontal="center" vertical="center" wrapText="1"/>
    </xf>
    <xf numFmtId="0" fontId="28" fillId="0" borderId="11" xfId="29" applyFont="1" applyFill="1" applyBorder="1" applyAlignment="1">
      <alignment horizontal="left" vertical="top" wrapText="1"/>
    </xf>
    <xf numFmtId="0" fontId="28" fillId="0" borderId="16" xfId="29" applyFont="1" applyFill="1" applyBorder="1" applyAlignment="1">
      <alignment horizontal="left" vertical="top" wrapText="1"/>
    </xf>
    <xf numFmtId="0" fontId="27" fillId="0" borderId="11" xfId="0" applyFont="1" applyFill="1" applyBorder="1" applyAlignment="1">
      <alignment horizontal="center" vertical="center" wrapText="1"/>
    </xf>
    <xf numFmtId="0" fontId="27" fillId="0" borderId="16" xfId="0" applyFont="1" applyFill="1" applyBorder="1" applyAlignment="1">
      <alignment horizontal="center" vertical="center" wrapText="1"/>
    </xf>
    <xf numFmtId="0" fontId="27" fillId="0" borderId="11" xfId="29" applyFont="1" applyFill="1" applyBorder="1" applyAlignment="1">
      <alignment horizontal="center" wrapText="1"/>
    </xf>
    <xf numFmtId="0" fontId="27" fillId="0" borderId="16" xfId="29" applyFont="1" applyFill="1" applyBorder="1" applyAlignment="1">
      <alignment horizontal="center" wrapText="1"/>
    </xf>
    <xf numFmtId="0" fontId="28" fillId="0" borderId="10" xfId="0" applyFont="1" applyFill="1" applyBorder="1" applyAlignment="1">
      <alignment horizontal="justify" vertical="center" wrapText="1"/>
    </xf>
    <xf numFmtId="0" fontId="34" fillId="0" borderId="11" xfId="29" applyFont="1" applyFill="1" applyBorder="1" applyAlignment="1">
      <alignment horizontal="center" vertical="center"/>
    </xf>
    <xf numFmtId="0" fontId="34" fillId="0" borderId="16" xfId="29" applyFont="1" applyFill="1" applyBorder="1" applyAlignment="1">
      <alignment horizontal="center" vertical="center"/>
    </xf>
    <xf numFmtId="0" fontId="34" fillId="0" borderId="11" xfId="0" applyNumberFormat="1" applyFont="1" applyFill="1" applyBorder="1" applyAlignment="1">
      <alignment horizontal="left" vertical="center" wrapText="1"/>
    </xf>
    <xf numFmtId="0" fontId="34" fillId="0" borderId="16" xfId="0" applyNumberFormat="1" applyFont="1" applyFill="1" applyBorder="1" applyAlignment="1">
      <alignment horizontal="left" vertical="center" wrapText="1"/>
    </xf>
    <xf numFmtId="0" fontId="34" fillId="0" borderId="11" xfId="0" applyNumberFormat="1" applyFont="1" applyFill="1" applyBorder="1" applyAlignment="1">
      <alignment horizontal="center" vertical="center" wrapText="1"/>
    </xf>
    <xf numFmtId="0" fontId="34" fillId="0" borderId="16" xfId="0" applyNumberFormat="1" applyFont="1" applyFill="1" applyBorder="1" applyAlignment="1">
      <alignment horizontal="center" vertical="center" wrapText="1"/>
    </xf>
    <xf numFmtId="0" fontId="28" fillId="0" borderId="11" xfId="0" applyFont="1" applyFill="1" applyBorder="1" applyAlignment="1">
      <alignment horizontal="justify" vertical="center" wrapText="1"/>
    </xf>
    <xf numFmtId="0" fontId="28" fillId="0" borderId="16" xfId="0" applyFont="1" applyFill="1" applyBorder="1" applyAlignment="1">
      <alignment horizontal="justify" vertical="center" wrapText="1"/>
    </xf>
    <xf numFmtId="0" fontId="34" fillId="0" borderId="11" xfId="0" applyFont="1" applyFill="1" applyBorder="1" applyAlignment="1">
      <alignment horizontal="left" vertical="top" wrapText="1"/>
    </xf>
    <xf numFmtId="0" fontId="34" fillId="0" borderId="16" xfId="0" applyFont="1" applyFill="1" applyBorder="1" applyAlignment="1">
      <alignment horizontal="left" vertical="top" wrapText="1"/>
    </xf>
    <xf numFmtId="0" fontId="27" fillId="0" borderId="11" xfId="0" applyFont="1" applyFill="1" applyBorder="1" applyAlignment="1">
      <alignment horizontal="center" vertical="top" wrapText="1"/>
    </xf>
    <xf numFmtId="0" fontId="27" fillId="0" borderId="20" xfId="0" applyFont="1" applyFill="1" applyBorder="1" applyAlignment="1">
      <alignment horizontal="center" vertical="top" wrapText="1"/>
    </xf>
    <xf numFmtId="0" fontId="27" fillId="0" borderId="16" xfId="0" applyFont="1" applyFill="1" applyBorder="1" applyAlignment="1">
      <alignment horizontal="center" vertical="top" wrapText="1"/>
    </xf>
    <xf numFmtId="0" fontId="47" fillId="0" borderId="0" xfId="0" applyFont="1" applyFill="1" applyAlignment="1">
      <alignment horizontal="center" vertical="center"/>
    </xf>
    <xf numFmtId="0" fontId="33" fillId="0" borderId="11" xfId="29" applyFont="1" applyFill="1" applyBorder="1" applyAlignment="1">
      <alignment horizontal="center" vertical="center" wrapText="1"/>
    </xf>
    <xf numFmtId="0" fontId="33" fillId="0" borderId="16" xfId="29" applyFont="1" applyFill="1" applyBorder="1" applyAlignment="1">
      <alignment horizontal="center" vertical="center" wrapText="1"/>
    </xf>
    <xf numFmtId="0" fontId="34" fillId="0" borderId="11" xfId="29" applyFont="1" applyFill="1" applyBorder="1" applyAlignment="1">
      <alignment horizontal="left" vertical="top" wrapText="1"/>
    </xf>
    <xf numFmtId="0" fontId="34" fillId="0" borderId="20" xfId="29" applyFont="1" applyFill="1" applyBorder="1" applyAlignment="1">
      <alignment horizontal="left" vertical="top" wrapText="1"/>
    </xf>
    <xf numFmtId="0" fontId="34" fillId="0" borderId="16" xfId="29" applyFont="1" applyFill="1" applyBorder="1" applyAlignment="1">
      <alignment horizontal="left" vertical="top" wrapText="1"/>
    </xf>
    <xf numFmtId="0" fontId="27" fillId="0" borderId="11" xfId="0" applyFont="1" applyFill="1" applyBorder="1" applyAlignment="1">
      <alignment horizontal="left" vertical="top" wrapText="1"/>
    </xf>
    <xf numFmtId="0" fontId="27" fillId="0" borderId="20" xfId="0" applyFont="1" applyFill="1" applyBorder="1" applyAlignment="1">
      <alignment horizontal="left" vertical="top" wrapText="1"/>
    </xf>
    <xf numFmtId="0" fontId="27" fillId="0" borderId="16" xfId="0" applyFont="1" applyFill="1" applyBorder="1" applyAlignment="1">
      <alignment horizontal="left" vertical="top" wrapText="1"/>
    </xf>
    <xf numFmtId="0" fontId="27" fillId="0" borderId="20" xfId="0" applyFont="1" applyFill="1" applyBorder="1" applyAlignment="1">
      <alignment horizontal="center" vertical="center" wrapText="1"/>
    </xf>
    <xf numFmtId="0" fontId="27" fillId="0" borderId="11" xfId="0" applyFont="1" applyFill="1" applyBorder="1" applyAlignment="1">
      <alignment horizontal="left" vertical="center" wrapText="1"/>
    </xf>
    <xf numFmtId="0" fontId="27" fillId="0" borderId="16" xfId="0" applyFont="1" applyFill="1" applyBorder="1" applyAlignment="1">
      <alignment horizontal="left" vertical="center" wrapText="1"/>
    </xf>
    <xf numFmtId="0" fontId="28" fillId="0" borderId="20" xfId="29" applyFont="1" applyFill="1" applyBorder="1" applyAlignment="1">
      <alignment horizontal="left" vertical="top" wrapText="1"/>
    </xf>
    <xf numFmtId="0" fontId="36" fillId="0" borderId="11" xfId="0" applyFont="1" applyFill="1" applyBorder="1" applyAlignment="1">
      <alignment horizontal="left" vertical="top" wrapText="1"/>
    </xf>
    <xf numFmtId="0" fontId="36" fillId="0" borderId="16" xfId="0" applyFont="1" applyFill="1" applyBorder="1" applyAlignment="1">
      <alignment horizontal="left" vertical="top" wrapText="1"/>
    </xf>
    <xf numFmtId="0" fontId="36" fillId="0" borderId="11"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46" fillId="0" borderId="0" xfId="0" applyFont="1" applyFill="1" applyAlignment="1">
      <alignment horizontal="center" vertical="center"/>
    </xf>
    <xf numFmtId="0" fontId="28" fillId="0" borderId="11"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8" fillId="0" borderId="11" xfId="29" applyFont="1" applyFill="1" applyBorder="1" applyAlignment="1">
      <alignment horizontal="center" vertical="center"/>
    </xf>
    <xf numFmtId="0" fontId="28" fillId="0" borderId="16" xfId="29" applyFont="1" applyFill="1" applyBorder="1" applyAlignment="1">
      <alignment horizontal="center" vertical="center"/>
    </xf>
    <xf numFmtId="0" fontId="33" fillId="0" borderId="12" xfId="29" applyFont="1" applyFill="1" applyBorder="1" applyAlignment="1">
      <alignment horizontal="center" vertical="center" wrapText="1"/>
    </xf>
    <xf numFmtId="0" fontId="33" fillId="0" borderId="13" xfId="29" applyFont="1" applyFill="1" applyBorder="1" applyAlignment="1">
      <alignment horizontal="center" vertical="center" wrapText="1"/>
    </xf>
    <xf numFmtId="0" fontId="33" fillId="0" borderId="15" xfId="29" applyFont="1" applyFill="1" applyBorder="1" applyAlignment="1">
      <alignment horizontal="center" vertical="center" wrapText="1"/>
    </xf>
    <xf numFmtId="41" fontId="27" fillId="0" borderId="11" xfId="0" applyNumberFormat="1" applyFont="1" applyFill="1" applyBorder="1" applyAlignment="1">
      <alignment horizontal="center" vertical="center" wrapText="1" shrinkToFit="1"/>
    </xf>
    <xf numFmtId="41" fontId="27" fillId="0" borderId="16" xfId="0" applyNumberFormat="1" applyFont="1" applyFill="1" applyBorder="1" applyAlignment="1">
      <alignment horizontal="center" vertical="center" wrapText="1" shrinkToFit="1"/>
    </xf>
    <xf numFmtId="0" fontId="36" fillId="0" borderId="11" xfId="0" applyFont="1" applyFill="1" applyBorder="1" applyAlignment="1">
      <alignment horizontal="left" vertical="center" wrapText="1"/>
    </xf>
    <xf numFmtId="0" fontId="36" fillId="0" borderId="16" xfId="0" applyFont="1" applyFill="1" applyBorder="1" applyAlignment="1">
      <alignment horizontal="left" vertical="center" wrapText="1"/>
    </xf>
    <xf numFmtId="0" fontId="28" fillId="16" borderId="11" xfId="29" applyFont="1" applyFill="1" applyBorder="1" applyAlignment="1">
      <alignment horizontal="center" vertical="center" wrapText="1"/>
    </xf>
    <xf numFmtId="0" fontId="28" fillId="16" borderId="16" xfId="29" applyFont="1" applyFill="1" applyBorder="1" applyAlignment="1">
      <alignment horizontal="center" vertical="center" wrapText="1"/>
    </xf>
    <xf numFmtId="0" fontId="27" fillId="0" borderId="20" xfId="0" applyFont="1" applyFill="1" applyBorder="1" applyAlignment="1">
      <alignment horizontal="left" vertical="center" wrapText="1"/>
    </xf>
    <xf numFmtId="0" fontId="28" fillId="0" borderId="11" xfId="0" applyFont="1" applyFill="1" applyBorder="1" applyAlignment="1">
      <alignment horizontal="left" vertical="center" wrapText="1"/>
    </xf>
    <xf numFmtId="0" fontId="28" fillId="0" borderId="16" xfId="0" applyFont="1" applyFill="1" applyBorder="1" applyAlignment="1">
      <alignment horizontal="left" vertical="center" wrapText="1"/>
    </xf>
    <xf numFmtId="0" fontId="28" fillId="0" borderId="11" xfId="0" applyFont="1" applyFill="1" applyBorder="1" applyAlignment="1">
      <alignment horizontal="left" vertical="top" wrapText="1"/>
    </xf>
    <xf numFmtId="0" fontId="28" fillId="0" borderId="16" xfId="0" applyFont="1" applyFill="1" applyBorder="1" applyAlignment="1">
      <alignment horizontal="left" vertical="top" wrapText="1"/>
    </xf>
    <xf numFmtId="0" fontId="34" fillId="0" borderId="20" xfId="0" applyNumberFormat="1" applyFont="1" applyFill="1" applyBorder="1" applyAlignment="1">
      <alignment horizontal="center" vertical="center" wrapText="1"/>
    </xf>
    <xf numFmtId="49" fontId="36" fillId="0" borderId="11" xfId="0" applyNumberFormat="1" applyFont="1" applyFill="1" applyBorder="1" applyAlignment="1">
      <alignment horizontal="center" vertical="top" wrapText="1"/>
    </xf>
    <xf numFmtId="49" fontId="36" fillId="0" borderId="16" xfId="0" applyNumberFormat="1" applyFont="1" applyFill="1" applyBorder="1" applyAlignment="1">
      <alignment horizontal="center" vertical="top" wrapText="1"/>
    </xf>
    <xf numFmtId="0" fontId="27" fillId="15" borderId="11" xfId="0" applyFont="1" applyFill="1" applyBorder="1" applyAlignment="1">
      <alignment horizontal="left" wrapText="1"/>
    </xf>
    <xf numFmtId="0" fontId="27" fillId="15" borderId="16" xfId="0" applyFont="1" applyFill="1" applyBorder="1" applyAlignment="1">
      <alignment horizontal="left" wrapText="1"/>
    </xf>
    <xf numFmtId="0" fontId="28" fillId="15" borderId="10" xfId="0" applyNumberFormat="1" applyFont="1" applyFill="1" applyBorder="1" applyAlignment="1">
      <alignment horizontal="center" vertical="center" wrapText="1"/>
    </xf>
    <xf numFmtId="0" fontId="27" fillId="15" borderId="10" xfId="0" applyFont="1" applyFill="1" applyBorder="1" applyAlignment="1">
      <alignment horizontal="justify" vertical="center" wrapText="1"/>
    </xf>
    <xf numFmtId="0" fontId="28" fillId="15" borderId="0" xfId="0" applyFont="1" applyFill="1" applyAlignment="1">
      <alignment horizontal="center" vertical="center"/>
    </xf>
    <xf numFmtId="0" fontId="28" fillId="15" borderId="10" xfId="0" applyFont="1" applyFill="1" applyBorder="1" applyAlignment="1">
      <alignment horizontal="center" vertical="center" wrapText="1"/>
    </xf>
    <xf numFmtId="0" fontId="27" fillId="15" borderId="10" xfId="0" applyFont="1" applyFill="1" applyBorder="1" applyAlignment="1">
      <alignment horizontal="center" vertical="center" wrapText="1"/>
    </xf>
    <xf numFmtId="0" fontId="27" fillId="15" borderId="10" xfId="29" applyFont="1" applyFill="1" applyBorder="1" applyAlignment="1">
      <alignment horizontal="center" vertical="center" wrapText="1"/>
    </xf>
  </cellXfs>
  <cellStyles count="49">
    <cellStyle name="Excel Built-in Normal" xfId="38"/>
    <cellStyle name="S4" xfId="1"/>
    <cellStyle name="Акцент1" xfId="2" builtinId="29" customBuiltin="1"/>
    <cellStyle name="Акцент2" xfId="3" builtinId="33" customBuiltin="1"/>
    <cellStyle name="Акцент3" xfId="4" builtinId="37" customBuiltin="1"/>
    <cellStyle name="Акцент4" xfId="5" builtinId="41" customBuiltin="1"/>
    <cellStyle name="Акцент5" xfId="6" builtinId="45" customBuiltin="1"/>
    <cellStyle name="Акцент6" xfId="7" builtinId="49" customBuiltin="1"/>
    <cellStyle name="Ввод " xfId="8" builtinId="20" customBuiltin="1"/>
    <cellStyle name="Вывод" xfId="9" builtinId="21" customBuiltin="1"/>
    <cellStyle name="Вычисление" xfId="10" builtinId="22" customBuiltin="1"/>
    <cellStyle name="Денежный 2" xfId="11"/>
    <cellStyle name="Заголовок 1" xfId="12" builtinId="16" customBuiltin="1"/>
    <cellStyle name="Заголовок 2" xfId="13" builtinId="17" customBuiltin="1"/>
    <cellStyle name="Заголовок 3" xfId="14" builtinId="18" customBuiltin="1"/>
    <cellStyle name="Заголовок 4" xfId="15" builtinId="19" customBuiltin="1"/>
    <cellStyle name="Итог" xfId="16" builtinId="25" customBuiltin="1"/>
    <cellStyle name="КАНДАГАЧ тел3-33-96" xfId="17"/>
    <cellStyle name="КАНДАГАЧ тел3-33-96 2" xfId="18"/>
    <cellStyle name="КАНДАГАЧ тел3-33-96 2 2" xfId="19"/>
    <cellStyle name="КАНДАГАЧ тел3-33-96 2 3" xfId="39"/>
    <cellStyle name="Контрольная ячейка" xfId="20" builtinId="23" customBuiltin="1"/>
    <cellStyle name="Название" xfId="21" builtinId="15" customBuiltin="1"/>
    <cellStyle name="Нейтральный" xfId="22" builtinId="28" customBuiltin="1"/>
    <cellStyle name="Обычный" xfId="0" builtinId="0"/>
    <cellStyle name="Обычный 2" xfId="23"/>
    <cellStyle name="Обычный 2 2" xfId="41"/>
    <cellStyle name="Обычный 3" xfId="24"/>
    <cellStyle name="Обычный 4" xfId="25"/>
    <cellStyle name="Обычный 4 2" xfId="42"/>
    <cellStyle name="Обычный 4 2 2" xfId="44"/>
    <cellStyle name="Обычный 4 2 2 2" xfId="47"/>
    <cellStyle name="Обычный 4 2 3" xfId="45"/>
    <cellStyle name="Обычный 4 2 3 2" xfId="48"/>
    <cellStyle name="Обычный 4 2 4" xfId="43"/>
    <cellStyle name="Обычный 4 2 5" xfId="46"/>
    <cellStyle name="Обычный 5" xfId="26"/>
    <cellStyle name="Обычный 6" xfId="27"/>
    <cellStyle name="Обычный 7" xfId="28"/>
    <cellStyle name="Обычный_Пути достижения_20.07.2010" xfId="29"/>
    <cellStyle name="Плохой" xfId="30" builtinId="27" customBuiltin="1"/>
    <cellStyle name="Пояснение" xfId="31" builtinId="53" customBuiltin="1"/>
    <cellStyle name="Примечание" xfId="32" builtinId="10" customBuiltin="1"/>
    <cellStyle name="Связанная ячейка" xfId="33" builtinId="24" customBuiltin="1"/>
    <cellStyle name="Стиль 1" xfId="34"/>
    <cellStyle name="Текст предупреждения" xfId="35" builtinId="11" customBuiltin="1"/>
    <cellStyle name="Финансовый" xfId="37" builtinId="3"/>
    <cellStyle name="Финансовый 2" xfId="40"/>
    <cellStyle name="Хороший" xfId="3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X355"/>
  <sheetViews>
    <sheetView showWhiteSpace="0" view="pageBreakPreview" topLeftCell="A11" zoomScale="84" zoomScaleNormal="77" zoomScaleSheetLayoutView="84" workbookViewId="0">
      <pane ySplit="468" topLeftCell="A196" activePane="bottomLeft"/>
      <selection activeCell="A11" sqref="A1:K1048576"/>
      <selection pane="bottomLeft" activeCell="K199" sqref="K199"/>
    </sheetView>
  </sheetViews>
  <sheetFormatPr defaultColWidth="8.88671875" defaultRowHeight="15.6" x14ac:dyDescent="0.3"/>
  <cols>
    <col min="1" max="1" width="5.44140625" style="321" customWidth="1"/>
    <col min="2" max="2" width="32.33203125" style="314" customWidth="1"/>
    <col min="3" max="3" width="14.44140625" style="321" customWidth="1"/>
    <col min="4" max="4" width="15.33203125" style="322" customWidth="1"/>
    <col min="5" max="5" width="29.44140625" style="314" customWidth="1"/>
    <col min="6" max="6" width="12.6640625" style="314" customWidth="1"/>
    <col min="7" max="7" width="13.33203125" style="314" customWidth="1"/>
    <col min="8" max="8" width="10.109375" style="314" customWidth="1"/>
    <col min="9" max="9" width="12.5546875" style="323"/>
    <col min="10" max="10" width="17.6640625" style="314" customWidth="1"/>
    <col min="11" max="11" width="39" style="314" customWidth="1"/>
    <col min="12" max="12" width="33.44140625" style="5" customWidth="1"/>
    <col min="13" max="18" width="8.88671875" style="5"/>
    <col min="19" max="19" width="8.88671875" style="5" customWidth="1"/>
    <col min="20" max="23" width="8.88671875" style="39"/>
    <col min="24" max="24" width="5.44140625" style="94" customWidth="1"/>
    <col min="25" max="16384" width="8.88671875" style="5"/>
  </cols>
  <sheetData>
    <row r="1" spans="1:24" s="8" customFormat="1" x14ac:dyDescent="0.3">
      <c r="A1" s="440" t="s">
        <v>318</v>
      </c>
      <c r="B1" s="440"/>
      <c r="C1" s="440"/>
      <c r="D1" s="440"/>
      <c r="E1" s="440"/>
      <c r="F1" s="440"/>
      <c r="G1" s="440"/>
      <c r="H1" s="440"/>
      <c r="I1" s="440"/>
      <c r="J1" s="440"/>
      <c r="K1" s="440"/>
      <c r="L1" s="33"/>
      <c r="M1" s="33"/>
      <c r="N1" s="33"/>
      <c r="O1" s="33"/>
      <c r="P1" s="33"/>
      <c r="Q1" s="33"/>
      <c r="X1" s="46"/>
    </row>
    <row r="2" spans="1:24" s="8" customFormat="1" x14ac:dyDescent="0.3">
      <c r="A2" s="423" t="s">
        <v>319</v>
      </c>
      <c r="B2" s="423"/>
      <c r="C2" s="423"/>
      <c r="D2" s="423"/>
      <c r="E2" s="423"/>
      <c r="F2" s="423"/>
      <c r="G2" s="423"/>
      <c r="H2" s="423"/>
      <c r="I2" s="423"/>
      <c r="J2" s="423"/>
      <c r="K2" s="423"/>
      <c r="L2" s="34"/>
      <c r="M2" s="34"/>
      <c r="N2" s="34"/>
      <c r="O2" s="34"/>
      <c r="P2" s="34"/>
      <c r="Q2" s="34"/>
      <c r="X2" s="47"/>
    </row>
    <row r="3" spans="1:24" s="8" customFormat="1" x14ac:dyDescent="0.3">
      <c r="A3" s="423" t="s">
        <v>323</v>
      </c>
      <c r="B3" s="423"/>
      <c r="C3" s="423"/>
      <c r="D3" s="423"/>
      <c r="E3" s="423"/>
      <c r="F3" s="423"/>
      <c r="G3" s="423"/>
      <c r="H3" s="423"/>
      <c r="I3" s="423"/>
      <c r="J3" s="423"/>
      <c r="K3" s="423"/>
      <c r="L3" s="38"/>
      <c r="M3" s="34"/>
      <c r="N3" s="34"/>
      <c r="O3" s="34"/>
      <c r="P3" s="34"/>
      <c r="Q3" s="34"/>
      <c r="X3" s="47"/>
    </row>
    <row r="4" spans="1:24" s="8" customFormat="1" x14ac:dyDescent="0.3">
      <c r="A4" s="106"/>
      <c r="B4" s="107"/>
      <c r="C4" s="107"/>
      <c r="D4" s="108"/>
      <c r="E4" s="109"/>
      <c r="F4" s="107"/>
      <c r="G4" s="107"/>
      <c r="H4" s="107"/>
      <c r="I4" s="109"/>
      <c r="J4" s="109"/>
      <c r="K4" s="109"/>
      <c r="T4" s="37"/>
      <c r="U4" s="37"/>
      <c r="V4" s="37"/>
      <c r="W4" s="37"/>
      <c r="X4" s="46"/>
    </row>
    <row r="5" spans="1:24" s="8" customFormat="1" x14ac:dyDescent="0.3">
      <c r="A5" s="110" t="s">
        <v>322</v>
      </c>
      <c r="B5" s="107"/>
      <c r="C5" s="107"/>
      <c r="D5" s="108"/>
      <c r="E5" s="109"/>
      <c r="F5" s="107"/>
      <c r="G5" s="107"/>
      <c r="H5" s="107"/>
      <c r="I5" s="109"/>
      <c r="J5" s="109"/>
      <c r="K5" s="109"/>
      <c r="T5" s="35"/>
      <c r="U5" s="35"/>
      <c r="V5" s="35"/>
      <c r="W5" s="35"/>
      <c r="X5" s="48"/>
    </row>
    <row r="6" spans="1:24" s="8" customFormat="1" x14ac:dyDescent="0.3">
      <c r="A6" s="110" t="s">
        <v>441</v>
      </c>
      <c r="B6" s="107"/>
      <c r="C6" s="107"/>
      <c r="D6" s="108"/>
      <c r="E6" s="109"/>
      <c r="F6" s="107"/>
      <c r="G6" s="107"/>
      <c r="H6" s="107"/>
      <c r="I6" s="109"/>
      <c r="J6" s="109"/>
      <c r="K6" s="109"/>
      <c r="T6" s="35"/>
      <c r="U6" s="35"/>
      <c r="V6" s="35"/>
      <c r="W6" s="35"/>
      <c r="X6" s="48"/>
    </row>
    <row r="7" spans="1:24" s="8" customFormat="1" x14ac:dyDescent="0.3">
      <c r="A7" s="110" t="s">
        <v>442</v>
      </c>
      <c r="B7" s="107"/>
      <c r="C7" s="107"/>
      <c r="D7" s="108"/>
      <c r="E7" s="109"/>
      <c r="F7" s="107"/>
      <c r="G7" s="107"/>
      <c r="H7" s="107"/>
      <c r="I7" s="109"/>
      <c r="J7" s="109"/>
      <c r="K7" s="109"/>
      <c r="T7" s="35"/>
      <c r="U7" s="35"/>
      <c r="V7" s="35"/>
      <c r="W7" s="35"/>
      <c r="X7" s="48"/>
    </row>
    <row r="8" spans="1:24" s="8" customFormat="1" x14ac:dyDescent="0.3">
      <c r="A8" s="110"/>
      <c r="B8" s="107"/>
      <c r="C8" s="107"/>
      <c r="D8" s="108"/>
      <c r="E8" s="109"/>
      <c r="F8" s="107"/>
      <c r="G8" s="107"/>
      <c r="H8" s="107"/>
      <c r="I8" s="109"/>
      <c r="J8" s="109"/>
      <c r="K8" s="109"/>
      <c r="Q8" s="8" t="s">
        <v>320</v>
      </c>
      <c r="T8" s="36"/>
      <c r="U8" s="36"/>
      <c r="V8" s="36"/>
      <c r="W8" s="36"/>
      <c r="X8" s="48"/>
    </row>
    <row r="9" spans="1:24" s="8" customFormat="1" x14ac:dyDescent="0.3">
      <c r="A9" s="106" t="s">
        <v>321</v>
      </c>
      <c r="B9" s="111"/>
      <c r="C9" s="111"/>
      <c r="D9" s="112"/>
      <c r="E9" s="111"/>
      <c r="F9" s="111"/>
      <c r="G9" s="111"/>
      <c r="H9" s="111"/>
      <c r="I9" s="111"/>
      <c r="J9" s="111"/>
      <c r="K9" s="111"/>
      <c r="X9" s="46"/>
    </row>
    <row r="10" spans="1:24" x14ac:dyDescent="0.3">
      <c r="A10" s="113"/>
      <c r="B10" s="113"/>
      <c r="C10" s="114"/>
      <c r="D10" s="115"/>
      <c r="E10" s="113"/>
      <c r="F10" s="113"/>
      <c r="G10" s="113"/>
      <c r="H10" s="113"/>
      <c r="I10" s="116"/>
      <c r="J10" s="113"/>
      <c r="K10" s="113"/>
      <c r="X10" s="49"/>
    </row>
    <row r="11" spans="1:24" s="17" customFormat="1" ht="15.45" customHeight="1" x14ac:dyDescent="0.3">
      <c r="A11" s="424" t="s">
        <v>7</v>
      </c>
      <c r="B11" s="424" t="s">
        <v>8</v>
      </c>
      <c r="C11" s="424" t="s">
        <v>15</v>
      </c>
      <c r="D11" s="424" t="s">
        <v>324</v>
      </c>
      <c r="E11" s="424" t="s">
        <v>240</v>
      </c>
      <c r="F11" s="445" t="s">
        <v>293</v>
      </c>
      <c r="G11" s="446"/>
      <c r="H11" s="447"/>
      <c r="I11" s="424" t="s">
        <v>9</v>
      </c>
      <c r="J11" s="424" t="s">
        <v>13</v>
      </c>
      <c r="K11" s="424" t="s">
        <v>317</v>
      </c>
      <c r="X11" s="32"/>
    </row>
    <row r="12" spans="1:24" s="17" customFormat="1" ht="52.95" customHeight="1" x14ac:dyDescent="0.3">
      <c r="A12" s="425"/>
      <c r="B12" s="425"/>
      <c r="C12" s="425"/>
      <c r="D12" s="425"/>
      <c r="E12" s="425"/>
      <c r="F12" s="117" t="s">
        <v>316</v>
      </c>
      <c r="G12" s="117" t="s">
        <v>295</v>
      </c>
      <c r="H12" s="117" t="s">
        <v>296</v>
      </c>
      <c r="I12" s="425"/>
      <c r="J12" s="425"/>
      <c r="K12" s="425"/>
      <c r="X12" s="32" t="s">
        <v>372</v>
      </c>
    </row>
    <row r="13" spans="1:24" s="4" customFormat="1" x14ac:dyDescent="0.3">
      <c r="A13" s="118">
        <v>1</v>
      </c>
      <c r="B13" s="118">
        <v>2</v>
      </c>
      <c r="C13" s="118">
        <v>3</v>
      </c>
      <c r="D13" s="119">
        <v>4</v>
      </c>
      <c r="E13" s="118">
        <v>5</v>
      </c>
      <c r="F13" s="118">
        <v>6</v>
      </c>
      <c r="G13" s="119">
        <v>7</v>
      </c>
      <c r="H13" s="119">
        <v>8</v>
      </c>
      <c r="I13" s="120">
        <v>9</v>
      </c>
      <c r="J13" s="120">
        <v>10</v>
      </c>
      <c r="K13" s="120">
        <v>11</v>
      </c>
      <c r="T13" s="17"/>
      <c r="U13" s="17"/>
      <c r="V13" s="17"/>
      <c r="W13" s="17"/>
      <c r="X13" s="50"/>
    </row>
    <row r="14" spans="1:24" s="4" customFormat="1" ht="15.45" customHeight="1" x14ac:dyDescent="0.3">
      <c r="A14" s="121"/>
      <c r="B14" s="122" t="s">
        <v>18</v>
      </c>
      <c r="C14" s="123"/>
      <c r="D14" s="124"/>
      <c r="E14" s="123"/>
      <c r="F14" s="123"/>
      <c r="G14" s="123"/>
      <c r="H14" s="123"/>
      <c r="I14" s="123"/>
      <c r="J14" s="123"/>
      <c r="K14" s="123"/>
      <c r="T14" s="17"/>
      <c r="U14" s="17"/>
      <c r="V14" s="17"/>
      <c r="W14" s="17"/>
      <c r="X14" s="51"/>
    </row>
    <row r="15" spans="1:24" s="4" customFormat="1" ht="15.45" customHeight="1" x14ac:dyDescent="0.3">
      <c r="A15" s="125"/>
      <c r="B15" s="126" t="s">
        <v>23</v>
      </c>
      <c r="C15" s="127"/>
      <c r="D15" s="128"/>
      <c r="E15" s="126"/>
      <c r="F15" s="126"/>
      <c r="G15" s="126"/>
      <c r="H15" s="126"/>
      <c r="I15" s="126"/>
      <c r="J15" s="126"/>
      <c r="K15" s="126"/>
      <c r="T15" s="17"/>
      <c r="U15" s="17"/>
      <c r="V15" s="17"/>
      <c r="W15" s="17"/>
      <c r="X15" s="52"/>
    </row>
    <row r="16" spans="1:24" s="4" customFormat="1" ht="15.45" customHeight="1" x14ac:dyDescent="0.3">
      <c r="A16" s="125"/>
      <c r="B16" s="129" t="s">
        <v>12</v>
      </c>
      <c r="C16" s="130"/>
      <c r="D16" s="124"/>
      <c r="E16" s="129"/>
      <c r="F16" s="129"/>
      <c r="G16" s="129"/>
      <c r="H16" s="129"/>
      <c r="I16" s="131"/>
      <c r="J16" s="132"/>
      <c r="K16" s="132"/>
      <c r="T16" s="17"/>
      <c r="U16" s="17"/>
      <c r="V16" s="17"/>
      <c r="W16" s="17"/>
      <c r="X16" s="52"/>
    </row>
    <row r="17" spans="1:24" s="1" customFormat="1" ht="115.2" customHeight="1" x14ac:dyDescent="0.3">
      <c r="A17" s="128">
        <v>1</v>
      </c>
      <c r="B17" s="133" t="s">
        <v>19</v>
      </c>
      <c r="C17" s="128" t="s">
        <v>11</v>
      </c>
      <c r="D17" s="128" t="s">
        <v>446</v>
      </c>
      <c r="E17" s="124" t="s">
        <v>378</v>
      </c>
      <c r="F17" s="128">
        <v>102</v>
      </c>
      <c r="G17" s="128">
        <v>102</v>
      </c>
      <c r="H17" s="128" t="s">
        <v>549</v>
      </c>
      <c r="I17" s="134" t="s">
        <v>325</v>
      </c>
      <c r="J17" s="134" t="s">
        <v>325</v>
      </c>
      <c r="K17" s="135" t="s">
        <v>550</v>
      </c>
      <c r="X17" s="53">
        <v>1</v>
      </c>
    </row>
    <row r="18" spans="1:24" s="4" customFormat="1" ht="15.45" customHeight="1" x14ac:dyDescent="0.3">
      <c r="A18" s="136"/>
      <c r="B18" s="137" t="s">
        <v>10</v>
      </c>
      <c r="C18" s="138"/>
      <c r="D18" s="138"/>
      <c r="E18" s="139"/>
      <c r="F18" s="139"/>
      <c r="G18" s="139"/>
      <c r="H18" s="139"/>
      <c r="I18" s="140"/>
      <c r="J18" s="120"/>
      <c r="K18" s="120"/>
      <c r="T18" s="17"/>
      <c r="U18" s="17"/>
      <c r="V18" s="17"/>
      <c r="W18" s="17"/>
      <c r="X18" s="54"/>
    </row>
    <row r="19" spans="1:24" s="4" customFormat="1" ht="81.75" customHeight="1" x14ac:dyDescent="0.3">
      <c r="A19" s="136">
        <v>1</v>
      </c>
      <c r="B19" s="141" t="s">
        <v>87</v>
      </c>
      <c r="C19" s="142" t="s">
        <v>38</v>
      </c>
      <c r="D19" s="142" t="s">
        <v>325</v>
      </c>
      <c r="E19" s="119" t="s">
        <v>379</v>
      </c>
      <c r="F19" s="142">
        <v>1</v>
      </c>
      <c r="G19" s="142">
        <v>1</v>
      </c>
      <c r="H19" s="142">
        <v>4</v>
      </c>
      <c r="I19" s="143"/>
      <c r="J19" s="141"/>
      <c r="K19" s="141" t="s">
        <v>566</v>
      </c>
      <c r="T19" s="17"/>
      <c r="U19" s="17"/>
      <c r="V19" s="17"/>
      <c r="W19" s="17"/>
      <c r="X19" s="55"/>
    </row>
    <row r="20" spans="1:24" s="4" customFormat="1" ht="124.8" x14ac:dyDescent="0.3">
      <c r="A20" s="136">
        <v>2</v>
      </c>
      <c r="B20" s="141" t="s">
        <v>88</v>
      </c>
      <c r="C20" s="142" t="s">
        <v>38</v>
      </c>
      <c r="D20" s="142" t="s">
        <v>325</v>
      </c>
      <c r="E20" s="119" t="s">
        <v>379</v>
      </c>
      <c r="F20" s="142">
        <v>1</v>
      </c>
      <c r="G20" s="142">
        <v>1</v>
      </c>
      <c r="H20" s="142">
        <v>1</v>
      </c>
      <c r="I20" s="143"/>
      <c r="J20" s="141"/>
      <c r="K20" s="144" t="s">
        <v>554</v>
      </c>
      <c r="T20" s="17"/>
      <c r="U20" s="17"/>
      <c r="V20" s="17"/>
      <c r="W20" s="17"/>
      <c r="X20" s="55"/>
    </row>
    <row r="21" spans="1:24" s="4" customFormat="1" ht="15.45" customHeight="1" x14ac:dyDescent="0.3">
      <c r="A21" s="125"/>
      <c r="B21" s="126" t="s">
        <v>24</v>
      </c>
      <c r="C21" s="127"/>
      <c r="D21" s="128"/>
      <c r="E21" s="126"/>
      <c r="F21" s="126"/>
      <c r="G21" s="126"/>
      <c r="H21" s="126"/>
      <c r="I21" s="126"/>
      <c r="J21" s="126"/>
      <c r="K21" s="126"/>
      <c r="T21" s="17"/>
      <c r="U21" s="17"/>
      <c r="V21" s="17"/>
      <c r="W21" s="17"/>
      <c r="X21" s="52"/>
    </row>
    <row r="22" spans="1:24" s="4" customFormat="1" ht="15.45" customHeight="1" x14ac:dyDescent="0.3">
      <c r="A22" s="125"/>
      <c r="B22" s="129" t="s">
        <v>12</v>
      </c>
      <c r="C22" s="130"/>
      <c r="D22" s="124"/>
      <c r="E22" s="129"/>
      <c r="F22" s="129"/>
      <c r="G22" s="129"/>
      <c r="H22" s="129"/>
      <c r="I22" s="131"/>
      <c r="J22" s="132"/>
      <c r="K22" s="132"/>
      <c r="T22" s="17"/>
      <c r="U22" s="17"/>
      <c r="V22" s="17"/>
      <c r="W22" s="17"/>
      <c r="X22" s="52"/>
    </row>
    <row r="23" spans="1:24" s="97" customFormat="1" ht="46.8" x14ac:dyDescent="0.3">
      <c r="A23" s="128">
        <v>1</v>
      </c>
      <c r="B23" s="133" t="s">
        <v>75</v>
      </c>
      <c r="C23" s="128" t="s">
        <v>154</v>
      </c>
      <c r="D23" s="128" t="s">
        <v>446</v>
      </c>
      <c r="E23" s="145" t="s">
        <v>388</v>
      </c>
      <c r="F23" s="145">
        <v>105.8</v>
      </c>
      <c r="G23" s="145">
        <v>105.8</v>
      </c>
      <c r="H23" s="145" t="s">
        <v>443</v>
      </c>
      <c r="I23" s="146" t="s">
        <v>325</v>
      </c>
      <c r="J23" s="146" t="s">
        <v>325</v>
      </c>
      <c r="K23" s="147" t="s">
        <v>447</v>
      </c>
      <c r="X23" s="53">
        <v>2</v>
      </c>
    </row>
    <row r="24" spans="1:24" s="97" customFormat="1" ht="390" x14ac:dyDescent="0.3">
      <c r="A24" s="128">
        <v>2</v>
      </c>
      <c r="B24" s="133" t="s">
        <v>21</v>
      </c>
      <c r="C24" s="128" t="s">
        <v>22</v>
      </c>
      <c r="D24" s="128" t="s">
        <v>446</v>
      </c>
      <c r="E24" s="145" t="s">
        <v>389</v>
      </c>
      <c r="F24" s="145">
        <v>26.4</v>
      </c>
      <c r="G24" s="145">
        <v>26.4</v>
      </c>
      <c r="H24" s="145">
        <v>23.2</v>
      </c>
      <c r="I24" s="146" t="s">
        <v>325</v>
      </c>
      <c r="J24" s="146" t="s">
        <v>325</v>
      </c>
      <c r="K24" s="148" t="s">
        <v>445</v>
      </c>
      <c r="X24" s="53">
        <v>3</v>
      </c>
    </row>
    <row r="25" spans="1:24" s="97" customFormat="1" ht="46.8" x14ac:dyDescent="0.3">
      <c r="A25" s="128">
        <v>3</v>
      </c>
      <c r="B25" s="133" t="s">
        <v>20</v>
      </c>
      <c r="C25" s="128" t="s">
        <v>154</v>
      </c>
      <c r="D25" s="128" t="s">
        <v>446</v>
      </c>
      <c r="E25" s="145" t="s">
        <v>389</v>
      </c>
      <c r="F25" s="145">
        <v>117</v>
      </c>
      <c r="G25" s="145">
        <v>117</v>
      </c>
      <c r="H25" s="145" t="s">
        <v>444</v>
      </c>
      <c r="I25" s="146" t="s">
        <v>325</v>
      </c>
      <c r="J25" s="146" t="s">
        <v>325</v>
      </c>
      <c r="K25" s="147" t="s">
        <v>448</v>
      </c>
      <c r="X25" s="53">
        <v>4</v>
      </c>
    </row>
    <row r="26" spans="1:24" s="3" customFormat="1" ht="46.8" x14ac:dyDescent="0.3">
      <c r="A26" s="128">
        <v>4</v>
      </c>
      <c r="B26" s="133" t="s">
        <v>34</v>
      </c>
      <c r="C26" s="128" t="s">
        <v>11</v>
      </c>
      <c r="D26" s="128" t="s">
        <v>446</v>
      </c>
      <c r="E26" s="145" t="s">
        <v>390</v>
      </c>
      <c r="F26" s="145">
        <v>12.9</v>
      </c>
      <c r="G26" s="145">
        <v>12.9</v>
      </c>
      <c r="H26" s="145" t="s">
        <v>555</v>
      </c>
      <c r="I26" s="128" t="s">
        <v>325</v>
      </c>
      <c r="J26" s="128" t="s">
        <v>325</v>
      </c>
      <c r="K26" s="147" t="s">
        <v>556</v>
      </c>
      <c r="T26" s="40"/>
      <c r="U26" s="40"/>
      <c r="V26" s="40"/>
      <c r="W26" s="40"/>
      <c r="X26" s="53">
        <v>5</v>
      </c>
    </row>
    <row r="27" spans="1:24" s="11" customFormat="1" ht="15" customHeight="1" x14ac:dyDescent="0.2">
      <c r="A27" s="119"/>
      <c r="B27" s="149" t="s">
        <v>10</v>
      </c>
      <c r="C27" s="150"/>
      <c r="D27" s="151"/>
      <c r="E27" s="152"/>
      <c r="F27" s="152"/>
      <c r="G27" s="152"/>
      <c r="H27" s="152"/>
      <c r="I27" s="140"/>
      <c r="J27" s="120"/>
      <c r="K27" s="120"/>
      <c r="X27" s="56"/>
    </row>
    <row r="28" spans="1:24" s="11" customFormat="1" ht="51.6" customHeight="1" x14ac:dyDescent="0.2">
      <c r="A28" s="153" t="s">
        <v>557</v>
      </c>
      <c r="B28" s="154" t="s">
        <v>558</v>
      </c>
      <c r="C28" s="136"/>
      <c r="D28" s="136"/>
      <c r="E28" s="136"/>
      <c r="F28" s="136"/>
      <c r="G28" s="136"/>
      <c r="H28" s="136"/>
      <c r="I28" s="130"/>
      <c r="J28" s="155"/>
      <c r="K28" s="403" t="s">
        <v>449</v>
      </c>
      <c r="X28" s="56"/>
    </row>
    <row r="29" spans="1:24" s="12" customFormat="1" ht="50.25" customHeight="1" x14ac:dyDescent="0.2">
      <c r="A29" s="153" t="s">
        <v>118</v>
      </c>
      <c r="B29" s="141" t="s">
        <v>119</v>
      </c>
      <c r="C29" s="136" t="s">
        <v>197</v>
      </c>
      <c r="D29" s="136" t="s">
        <v>325</v>
      </c>
      <c r="E29" s="136" t="s">
        <v>391</v>
      </c>
      <c r="F29" s="136">
        <v>3400</v>
      </c>
      <c r="G29" s="136">
        <v>3400</v>
      </c>
      <c r="H29" s="136">
        <v>6493.3</v>
      </c>
      <c r="I29" s="130" t="s">
        <v>91</v>
      </c>
      <c r="J29" s="155"/>
      <c r="K29" s="435"/>
      <c r="X29" s="57"/>
    </row>
    <row r="30" spans="1:24" s="11" customFormat="1" ht="64.5" customHeight="1" x14ac:dyDescent="0.2">
      <c r="A30" s="153" t="s">
        <v>120</v>
      </c>
      <c r="B30" s="141" t="s">
        <v>121</v>
      </c>
      <c r="C30" s="136" t="s">
        <v>197</v>
      </c>
      <c r="D30" s="136" t="s">
        <v>325</v>
      </c>
      <c r="E30" s="136" t="s">
        <v>392</v>
      </c>
      <c r="F30" s="136">
        <v>8232</v>
      </c>
      <c r="G30" s="136">
        <v>8232</v>
      </c>
      <c r="H30" s="136">
        <v>17371.5</v>
      </c>
      <c r="I30" s="130" t="s">
        <v>91</v>
      </c>
      <c r="J30" s="155"/>
      <c r="K30" s="435"/>
      <c r="X30" s="58"/>
    </row>
    <row r="31" spans="1:24" s="11" customFormat="1" ht="77.7" customHeight="1" x14ac:dyDescent="0.2">
      <c r="A31" s="153" t="s">
        <v>122</v>
      </c>
      <c r="B31" s="141" t="s">
        <v>123</v>
      </c>
      <c r="C31" s="136" t="s">
        <v>197</v>
      </c>
      <c r="D31" s="136" t="s">
        <v>325</v>
      </c>
      <c r="E31" s="136" t="s">
        <v>393</v>
      </c>
      <c r="F31" s="136">
        <v>3144.8</v>
      </c>
      <c r="G31" s="136">
        <v>3144.8</v>
      </c>
      <c r="H31" s="136">
        <v>5048.2</v>
      </c>
      <c r="I31" s="130" t="s">
        <v>91</v>
      </c>
      <c r="J31" s="155"/>
      <c r="K31" s="435"/>
      <c r="X31" s="58"/>
    </row>
    <row r="32" spans="1:24" s="11" customFormat="1" ht="61.2" customHeight="1" x14ac:dyDescent="0.2">
      <c r="A32" s="153" t="s">
        <v>124</v>
      </c>
      <c r="B32" s="141" t="s">
        <v>125</v>
      </c>
      <c r="C32" s="136" t="s">
        <v>197</v>
      </c>
      <c r="D32" s="136" t="s">
        <v>325</v>
      </c>
      <c r="E32" s="136" t="s">
        <v>394</v>
      </c>
      <c r="F32" s="136">
        <v>21692</v>
      </c>
      <c r="G32" s="136">
        <v>21692</v>
      </c>
      <c r="H32" s="136">
        <v>21829.3</v>
      </c>
      <c r="I32" s="130" t="s">
        <v>91</v>
      </c>
      <c r="J32" s="155"/>
      <c r="K32" s="435"/>
      <c r="X32" s="58"/>
    </row>
    <row r="33" spans="1:24" s="11" customFormat="1" ht="61.2" customHeight="1" x14ac:dyDescent="0.2">
      <c r="A33" s="153" t="s">
        <v>126</v>
      </c>
      <c r="B33" s="141" t="s">
        <v>127</v>
      </c>
      <c r="C33" s="136" t="s">
        <v>197</v>
      </c>
      <c r="D33" s="136" t="s">
        <v>325</v>
      </c>
      <c r="E33" s="136" t="s">
        <v>395</v>
      </c>
      <c r="F33" s="136">
        <v>700</v>
      </c>
      <c r="G33" s="136">
        <v>700</v>
      </c>
      <c r="H33" s="136">
        <v>1611.4</v>
      </c>
      <c r="I33" s="130" t="s">
        <v>91</v>
      </c>
      <c r="J33" s="155"/>
      <c r="K33" s="435"/>
      <c r="X33" s="58"/>
    </row>
    <row r="34" spans="1:24" s="11" customFormat="1" ht="61.2" customHeight="1" x14ac:dyDescent="0.2">
      <c r="A34" s="153" t="s">
        <v>128</v>
      </c>
      <c r="B34" s="141" t="s">
        <v>129</v>
      </c>
      <c r="C34" s="136" t="s">
        <v>90</v>
      </c>
      <c r="D34" s="136" t="s">
        <v>325</v>
      </c>
      <c r="E34" s="136" t="s">
        <v>396</v>
      </c>
      <c r="F34" s="136">
        <v>310</v>
      </c>
      <c r="G34" s="136">
        <v>310</v>
      </c>
      <c r="H34" s="136">
        <v>407.2</v>
      </c>
      <c r="I34" s="130" t="s">
        <v>91</v>
      </c>
      <c r="J34" s="155"/>
      <c r="K34" s="435"/>
      <c r="X34" s="58"/>
    </row>
    <row r="35" spans="1:24" s="11" customFormat="1" ht="61.2" customHeight="1" x14ac:dyDescent="0.2">
      <c r="A35" s="153" t="s">
        <v>130</v>
      </c>
      <c r="B35" s="141" t="s">
        <v>131</v>
      </c>
      <c r="C35" s="136" t="s">
        <v>3</v>
      </c>
      <c r="D35" s="136" t="s">
        <v>325</v>
      </c>
      <c r="E35" s="136" t="s">
        <v>397</v>
      </c>
      <c r="F35" s="136">
        <v>1085</v>
      </c>
      <c r="G35" s="136">
        <v>1085</v>
      </c>
      <c r="H35" s="136">
        <v>2081</v>
      </c>
      <c r="I35" s="130" t="s">
        <v>91</v>
      </c>
      <c r="J35" s="155"/>
      <c r="K35" s="435"/>
      <c r="X35" s="58"/>
    </row>
    <row r="36" spans="1:24" s="11" customFormat="1" ht="61.2" customHeight="1" x14ac:dyDescent="0.2">
      <c r="A36" s="153" t="s">
        <v>132</v>
      </c>
      <c r="B36" s="141" t="s">
        <v>133</v>
      </c>
      <c r="C36" s="136" t="s">
        <v>3</v>
      </c>
      <c r="D36" s="136" t="s">
        <v>325</v>
      </c>
      <c r="E36" s="136" t="s">
        <v>398</v>
      </c>
      <c r="F36" s="136">
        <v>750</v>
      </c>
      <c r="G36" s="136">
        <v>750</v>
      </c>
      <c r="H36" s="136">
        <v>1304.5</v>
      </c>
      <c r="I36" s="130" t="s">
        <v>91</v>
      </c>
      <c r="J36" s="155"/>
      <c r="K36" s="404"/>
      <c r="X36" s="58"/>
    </row>
    <row r="37" spans="1:24" s="98" customFormat="1" ht="140.4" x14ac:dyDescent="0.2">
      <c r="A37" s="156" t="s">
        <v>108</v>
      </c>
      <c r="B37" s="141" t="s">
        <v>200</v>
      </c>
      <c r="C37" s="142" t="s">
        <v>201</v>
      </c>
      <c r="D37" s="142" t="s">
        <v>325</v>
      </c>
      <c r="E37" s="142" t="s">
        <v>399</v>
      </c>
      <c r="F37" s="157">
        <v>1</v>
      </c>
      <c r="G37" s="157">
        <v>1</v>
      </c>
      <c r="H37" s="157">
        <v>1</v>
      </c>
      <c r="I37" s="130"/>
      <c r="J37" s="155"/>
      <c r="K37" s="148" t="s">
        <v>450</v>
      </c>
      <c r="X37" s="58"/>
    </row>
    <row r="38" spans="1:24" s="13" customFormat="1" ht="36" customHeight="1" x14ac:dyDescent="0.2">
      <c r="A38" s="158" t="s">
        <v>110</v>
      </c>
      <c r="B38" s="154" t="s">
        <v>135</v>
      </c>
      <c r="C38" s="159"/>
      <c r="D38" s="159"/>
      <c r="E38" s="160"/>
      <c r="F38" s="159"/>
      <c r="G38" s="159"/>
      <c r="H38" s="159"/>
      <c r="I38" s="161"/>
      <c r="J38" s="160"/>
      <c r="K38" s="403" t="s">
        <v>451</v>
      </c>
      <c r="T38" s="12"/>
      <c r="U38" s="12"/>
      <c r="V38" s="12"/>
      <c r="W38" s="12"/>
      <c r="X38" s="57"/>
    </row>
    <row r="39" spans="1:24" s="11" customFormat="1" ht="108.75" customHeight="1" x14ac:dyDescent="0.2">
      <c r="A39" s="156" t="s">
        <v>202</v>
      </c>
      <c r="B39" s="141" t="s">
        <v>203</v>
      </c>
      <c r="C39" s="142" t="s">
        <v>3</v>
      </c>
      <c r="D39" s="142" t="s">
        <v>325</v>
      </c>
      <c r="E39" s="142" t="s">
        <v>400</v>
      </c>
      <c r="F39" s="157">
        <v>6144</v>
      </c>
      <c r="G39" s="157">
        <v>6144</v>
      </c>
      <c r="H39" s="157">
        <v>6144</v>
      </c>
      <c r="I39" s="130" t="s">
        <v>91</v>
      </c>
      <c r="J39" s="155"/>
      <c r="K39" s="404"/>
      <c r="X39" s="58"/>
    </row>
    <row r="40" spans="1:24" s="11" customFormat="1" ht="140.4" x14ac:dyDescent="0.2">
      <c r="A40" s="156" t="s">
        <v>204</v>
      </c>
      <c r="B40" s="141" t="s">
        <v>205</v>
      </c>
      <c r="C40" s="142" t="s">
        <v>3</v>
      </c>
      <c r="D40" s="142" t="s">
        <v>325</v>
      </c>
      <c r="E40" s="142" t="s">
        <v>401</v>
      </c>
      <c r="F40" s="157">
        <v>8000</v>
      </c>
      <c r="G40" s="157">
        <v>8000</v>
      </c>
      <c r="H40" s="157">
        <v>10030</v>
      </c>
      <c r="I40" s="130" t="s">
        <v>91</v>
      </c>
      <c r="J40" s="155"/>
      <c r="K40" s="162" t="s">
        <v>452</v>
      </c>
      <c r="X40" s="58"/>
    </row>
    <row r="41" spans="1:24" s="11" customFormat="1" ht="112.5" customHeight="1" x14ac:dyDescent="0.2">
      <c r="A41" s="156" t="s">
        <v>206</v>
      </c>
      <c r="B41" s="141" t="s">
        <v>207</v>
      </c>
      <c r="C41" s="142" t="s">
        <v>3</v>
      </c>
      <c r="D41" s="142" t="s">
        <v>325</v>
      </c>
      <c r="E41" s="142" t="s">
        <v>402</v>
      </c>
      <c r="F41" s="157">
        <v>1500</v>
      </c>
      <c r="G41" s="157">
        <v>1500</v>
      </c>
      <c r="H41" s="157">
        <v>2095</v>
      </c>
      <c r="I41" s="130" t="s">
        <v>91</v>
      </c>
      <c r="J41" s="155"/>
      <c r="K41" s="162" t="s">
        <v>453</v>
      </c>
      <c r="X41" s="58"/>
    </row>
    <row r="42" spans="1:24" s="11" customFormat="1" ht="159" customHeight="1" x14ac:dyDescent="0.2">
      <c r="A42" s="156" t="s">
        <v>109</v>
      </c>
      <c r="B42" s="141" t="s">
        <v>208</v>
      </c>
      <c r="C42" s="142" t="s">
        <v>209</v>
      </c>
      <c r="D42" s="142" t="s">
        <v>325</v>
      </c>
      <c r="E42" s="142" t="s">
        <v>388</v>
      </c>
      <c r="F42" s="157">
        <v>2</v>
      </c>
      <c r="G42" s="157">
        <v>2</v>
      </c>
      <c r="H42" s="157">
        <v>2</v>
      </c>
      <c r="I42" s="130"/>
      <c r="J42" s="155"/>
      <c r="K42" s="162" t="s">
        <v>454</v>
      </c>
      <c r="X42" s="58"/>
    </row>
    <row r="43" spans="1:24" s="11" customFormat="1" ht="103.5" customHeight="1" x14ac:dyDescent="0.2">
      <c r="A43" s="156" t="s">
        <v>134</v>
      </c>
      <c r="B43" s="141" t="s">
        <v>210</v>
      </c>
      <c r="C43" s="142" t="s">
        <v>201</v>
      </c>
      <c r="D43" s="142" t="s">
        <v>325</v>
      </c>
      <c r="E43" s="142" t="s">
        <v>403</v>
      </c>
      <c r="F43" s="157">
        <v>7</v>
      </c>
      <c r="G43" s="157">
        <v>7</v>
      </c>
      <c r="H43" s="157">
        <v>14</v>
      </c>
      <c r="I43" s="130"/>
      <c r="J43" s="155"/>
      <c r="K43" s="162" t="s">
        <v>455</v>
      </c>
      <c r="X43" s="58"/>
    </row>
    <row r="44" spans="1:24" s="11" customFormat="1" ht="234" x14ac:dyDescent="0.2">
      <c r="A44" s="156" t="s">
        <v>136</v>
      </c>
      <c r="B44" s="141" t="s">
        <v>211</v>
      </c>
      <c r="C44" s="142" t="s">
        <v>201</v>
      </c>
      <c r="D44" s="142" t="s">
        <v>325</v>
      </c>
      <c r="E44" s="142" t="s">
        <v>404</v>
      </c>
      <c r="F44" s="157">
        <v>3</v>
      </c>
      <c r="G44" s="157">
        <v>3</v>
      </c>
      <c r="H44" s="157">
        <v>3</v>
      </c>
      <c r="I44" s="130"/>
      <c r="J44" s="155"/>
      <c r="K44" s="162" t="s">
        <v>456</v>
      </c>
      <c r="X44" s="58"/>
    </row>
    <row r="45" spans="1:24" s="11" customFormat="1" ht="376.95" customHeight="1" x14ac:dyDescent="0.2">
      <c r="A45" s="156" t="s">
        <v>212</v>
      </c>
      <c r="B45" s="141" t="s">
        <v>137</v>
      </c>
      <c r="C45" s="142" t="s">
        <v>38</v>
      </c>
      <c r="D45" s="142" t="s">
        <v>325</v>
      </c>
      <c r="E45" s="142" t="s">
        <v>405</v>
      </c>
      <c r="F45" s="136">
        <v>1</v>
      </c>
      <c r="G45" s="136">
        <v>1</v>
      </c>
      <c r="H45" s="136">
        <v>1</v>
      </c>
      <c r="I45" s="145"/>
      <c r="J45" s="141"/>
      <c r="K45" s="141" t="s">
        <v>457</v>
      </c>
      <c r="X45" s="58"/>
    </row>
    <row r="46" spans="1:24" s="11" customFormat="1" ht="409.2" customHeight="1" x14ac:dyDescent="0.2">
      <c r="A46" s="156" t="s">
        <v>213</v>
      </c>
      <c r="B46" s="141" t="s">
        <v>138</v>
      </c>
      <c r="C46" s="142" t="s">
        <v>38</v>
      </c>
      <c r="D46" s="142" t="s">
        <v>325</v>
      </c>
      <c r="E46" s="136" t="s">
        <v>406</v>
      </c>
      <c r="F46" s="136">
        <v>1</v>
      </c>
      <c r="G46" s="136">
        <v>1</v>
      </c>
      <c r="H46" s="136">
        <v>1</v>
      </c>
      <c r="I46" s="163"/>
      <c r="J46" s="155"/>
      <c r="K46" s="162" t="s">
        <v>458</v>
      </c>
      <c r="X46" s="58"/>
    </row>
    <row r="47" spans="1:24" s="11" customFormat="1" ht="21" customHeight="1" x14ac:dyDescent="0.2">
      <c r="A47" s="119"/>
      <c r="B47" s="164" t="s">
        <v>1</v>
      </c>
      <c r="C47" s="145" t="s">
        <v>3</v>
      </c>
      <c r="D47" s="124"/>
      <c r="E47" s="165"/>
      <c r="F47" s="166">
        <f>F49+F50+F51</f>
        <v>54957.8</v>
      </c>
      <c r="G47" s="166">
        <f>G49+G50+G51</f>
        <v>54957.8</v>
      </c>
      <c r="H47" s="166">
        <f>H49+H50+H51</f>
        <v>74415.399999999994</v>
      </c>
      <c r="I47" s="140"/>
      <c r="J47" s="120"/>
      <c r="K47" s="120"/>
      <c r="X47" s="50"/>
    </row>
    <row r="48" spans="1:24" s="11" customFormat="1" ht="15" customHeight="1" x14ac:dyDescent="0.2">
      <c r="A48" s="119"/>
      <c r="B48" s="164" t="s">
        <v>4</v>
      </c>
      <c r="C48" s="145"/>
      <c r="D48" s="124"/>
      <c r="E48" s="165"/>
      <c r="F48" s="166"/>
      <c r="G48" s="166"/>
      <c r="H48" s="166"/>
      <c r="I48" s="140"/>
      <c r="J48" s="120"/>
      <c r="K48" s="120"/>
      <c r="X48" s="50"/>
    </row>
    <row r="49" spans="1:24" s="11" customFormat="1" ht="21" customHeight="1" x14ac:dyDescent="0.2">
      <c r="A49" s="119"/>
      <c r="B49" s="164" t="s">
        <v>0</v>
      </c>
      <c r="C49" s="145" t="s">
        <v>3</v>
      </c>
      <c r="D49" s="124"/>
      <c r="E49" s="165"/>
      <c r="F49" s="166">
        <v>0</v>
      </c>
      <c r="G49" s="166">
        <v>0</v>
      </c>
      <c r="H49" s="166">
        <v>0</v>
      </c>
      <c r="I49" s="140"/>
      <c r="J49" s="120"/>
      <c r="K49" s="120"/>
      <c r="X49" s="50"/>
    </row>
    <row r="50" spans="1:24" s="11" customFormat="1" ht="21" customHeight="1" x14ac:dyDescent="0.2">
      <c r="A50" s="119"/>
      <c r="B50" s="164" t="s">
        <v>5</v>
      </c>
      <c r="C50" s="145" t="s">
        <v>3</v>
      </c>
      <c r="D50" s="124"/>
      <c r="E50" s="165"/>
      <c r="F50" s="166">
        <v>0</v>
      </c>
      <c r="G50" s="166">
        <v>0</v>
      </c>
      <c r="H50" s="166">
        <v>0</v>
      </c>
      <c r="I50" s="140"/>
      <c r="J50" s="120"/>
      <c r="K50" s="120"/>
      <c r="X50" s="50"/>
    </row>
    <row r="51" spans="1:24" s="11" customFormat="1" ht="21" customHeight="1" x14ac:dyDescent="0.2">
      <c r="A51" s="119"/>
      <c r="B51" s="164" t="s">
        <v>6</v>
      </c>
      <c r="C51" s="145" t="s">
        <v>3</v>
      </c>
      <c r="D51" s="124"/>
      <c r="E51" s="165"/>
      <c r="F51" s="166">
        <f>F29+F30+F31+F32+F33+F34+F35+F36+F39+F40+F41</f>
        <v>54957.8</v>
      </c>
      <c r="G51" s="166">
        <f>G29+G30+G31+G32+G33+G34+G35+G36+G39+G40+G41</f>
        <v>54957.8</v>
      </c>
      <c r="H51" s="166">
        <f>H29+H30+H31+H32+H33+H34+H35+H36+H39+H40+H41</f>
        <v>74415.399999999994</v>
      </c>
      <c r="I51" s="167"/>
      <c r="J51" s="120"/>
      <c r="K51" s="120"/>
      <c r="X51" s="50"/>
    </row>
    <row r="52" spans="1:24" s="4" customFormat="1" ht="18.75" customHeight="1" x14ac:dyDescent="0.3">
      <c r="A52" s="125"/>
      <c r="B52" s="126" t="s">
        <v>25</v>
      </c>
      <c r="C52" s="127"/>
      <c r="D52" s="128"/>
      <c r="E52" s="126"/>
      <c r="F52" s="126"/>
      <c r="G52" s="126"/>
      <c r="H52" s="126"/>
      <c r="I52" s="126"/>
      <c r="J52" s="126"/>
      <c r="K52" s="126"/>
      <c r="T52" s="17"/>
      <c r="U52" s="17"/>
      <c r="V52" s="17"/>
      <c r="W52" s="17"/>
      <c r="X52" s="52"/>
    </row>
    <row r="53" spans="1:24" s="4" customFormat="1" ht="18.75" customHeight="1" x14ac:dyDescent="0.3">
      <c r="A53" s="125"/>
      <c r="B53" s="129" t="s">
        <v>12</v>
      </c>
      <c r="C53" s="130"/>
      <c r="D53" s="124"/>
      <c r="E53" s="129"/>
      <c r="F53" s="129"/>
      <c r="G53" s="129"/>
      <c r="H53" s="129"/>
      <c r="I53" s="131"/>
      <c r="J53" s="132"/>
      <c r="K53" s="132"/>
      <c r="T53" s="17"/>
      <c r="U53" s="17"/>
      <c r="V53" s="17"/>
      <c r="W53" s="17"/>
      <c r="X53" s="52"/>
    </row>
    <row r="54" spans="1:24" s="1" customFormat="1" ht="49.5" customHeight="1" x14ac:dyDescent="0.3">
      <c r="A54" s="128">
        <v>1</v>
      </c>
      <c r="B54" s="133" t="s">
        <v>74</v>
      </c>
      <c r="C54" s="128" t="s">
        <v>154</v>
      </c>
      <c r="D54" s="128" t="s">
        <v>446</v>
      </c>
      <c r="E54" s="168" t="s">
        <v>382</v>
      </c>
      <c r="F54" s="169">
        <v>107.8</v>
      </c>
      <c r="G54" s="169">
        <v>107.8</v>
      </c>
      <c r="H54" s="169" t="s">
        <v>488</v>
      </c>
      <c r="I54" s="170" t="s">
        <v>325</v>
      </c>
      <c r="J54" s="170" t="s">
        <v>325</v>
      </c>
      <c r="K54" s="135" t="s">
        <v>489</v>
      </c>
      <c r="X54" s="53">
        <v>6</v>
      </c>
    </row>
    <row r="55" spans="1:24" s="1" customFormat="1" ht="62.4" x14ac:dyDescent="0.3">
      <c r="A55" s="128">
        <v>2</v>
      </c>
      <c r="B55" s="133" t="s">
        <v>30</v>
      </c>
      <c r="C55" s="128" t="s">
        <v>11</v>
      </c>
      <c r="D55" s="128" t="s">
        <v>446</v>
      </c>
      <c r="E55" s="171" t="s">
        <v>382</v>
      </c>
      <c r="F55" s="169">
        <v>102.1</v>
      </c>
      <c r="G55" s="169">
        <v>102.1</v>
      </c>
      <c r="H55" s="169">
        <v>103.2</v>
      </c>
      <c r="I55" s="172" t="s">
        <v>325</v>
      </c>
      <c r="J55" s="172" t="s">
        <v>325</v>
      </c>
      <c r="K55" s="135" t="s">
        <v>474</v>
      </c>
      <c r="X55" s="53">
        <v>7</v>
      </c>
    </row>
    <row r="56" spans="1:24" s="11" customFormat="1" ht="21" customHeight="1" x14ac:dyDescent="0.2">
      <c r="A56" s="140"/>
      <c r="B56" s="173" t="s">
        <v>10</v>
      </c>
      <c r="C56" s="174"/>
      <c r="D56" s="138"/>
      <c r="E56" s="175"/>
      <c r="F56" s="175"/>
      <c r="G56" s="175"/>
      <c r="H56" s="175"/>
      <c r="I56" s="176"/>
      <c r="J56" s="176"/>
      <c r="K56" s="176"/>
      <c r="X56" s="59"/>
    </row>
    <row r="57" spans="1:24" s="10" customFormat="1" ht="62.4" x14ac:dyDescent="0.2">
      <c r="A57" s="177">
        <v>1</v>
      </c>
      <c r="B57" s="178" t="s">
        <v>89</v>
      </c>
      <c r="C57" s="142" t="s">
        <v>90</v>
      </c>
      <c r="D57" s="142" t="s">
        <v>325</v>
      </c>
      <c r="E57" s="142" t="s">
        <v>383</v>
      </c>
      <c r="F57" s="179">
        <v>36100</v>
      </c>
      <c r="G57" s="179">
        <v>36100</v>
      </c>
      <c r="H57" s="179">
        <v>67453.5</v>
      </c>
      <c r="I57" s="176" t="s">
        <v>91</v>
      </c>
      <c r="J57" s="120"/>
      <c r="K57" s="135" t="s">
        <v>475</v>
      </c>
      <c r="X57" s="60"/>
    </row>
    <row r="58" spans="1:24" s="10" customFormat="1" ht="78" x14ac:dyDescent="0.2">
      <c r="A58" s="177">
        <v>2</v>
      </c>
      <c r="B58" s="180" t="s">
        <v>92</v>
      </c>
      <c r="C58" s="142" t="s">
        <v>93</v>
      </c>
      <c r="D58" s="142" t="s">
        <v>325</v>
      </c>
      <c r="E58" s="142" t="s">
        <v>383</v>
      </c>
      <c r="F58" s="142">
        <v>4737.3999999999996</v>
      </c>
      <c r="G58" s="142">
        <v>4737.3999999999996</v>
      </c>
      <c r="H58" s="142">
        <v>3673</v>
      </c>
      <c r="I58" s="176"/>
      <c r="J58" s="120"/>
      <c r="K58" s="135" t="s">
        <v>476</v>
      </c>
      <c r="X58" s="60"/>
    </row>
    <row r="59" spans="1:24" s="10" customFormat="1" ht="78" x14ac:dyDescent="0.2">
      <c r="A59" s="177">
        <v>3</v>
      </c>
      <c r="B59" s="144" t="s">
        <v>94</v>
      </c>
      <c r="C59" s="142" t="s">
        <v>93</v>
      </c>
      <c r="D59" s="142" t="s">
        <v>325</v>
      </c>
      <c r="E59" s="142" t="s">
        <v>383</v>
      </c>
      <c r="F59" s="142">
        <v>933.4</v>
      </c>
      <c r="G59" s="142">
        <v>933.4</v>
      </c>
      <c r="H59" s="142">
        <v>657.6</v>
      </c>
      <c r="I59" s="176"/>
      <c r="J59" s="120"/>
      <c r="K59" s="135" t="s">
        <v>477</v>
      </c>
      <c r="X59" s="60"/>
    </row>
    <row r="60" spans="1:24" s="10" customFormat="1" ht="47.25" customHeight="1" x14ac:dyDescent="0.2">
      <c r="A60" s="177">
        <v>4</v>
      </c>
      <c r="B60" s="144" t="s">
        <v>95</v>
      </c>
      <c r="C60" s="142" t="s">
        <v>93</v>
      </c>
      <c r="D60" s="142" t="s">
        <v>325</v>
      </c>
      <c r="E60" s="142" t="s">
        <v>383</v>
      </c>
      <c r="F60" s="142">
        <v>594.1</v>
      </c>
      <c r="G60" s="142">
        <v>594.1</v>
      </c>
      <c r="H60" s="142">
        <v>635</v>
      </c>
      <c r="I60" s="176"/>
      <c r="J60" s="120"/>
      <c r="K60" s="135" t="s">
        <v>478</v>
      </c>
      <c r="X60" s="60"/>
    </row>
    <row r="61" spans="1:24" s="10" customFormat="1" ht="70.2" customHeight="1" x14ac:dyDescent="0.2">
      <c r="A61" s="177">
        <v>5</v>
      </c>
      <c r="B61" s="144" t="s">
        <v>96</v>
      </c>
      <c r="C61" s="142" t="s">
        <v>93</v>
      </c>
      <c r="D61" s="142" t="s">
        <v>325</v>
      </c>
      <c r="E61" s="142" t="s">
        <v>383</v>
      </c>
      <c r="F61" s="142">
        <v>102.1</v>
      </c>
      <c r="G61" s="142">
        <v>102.1</v>
      </c>
      <c r="H61" s="142">
        <v>105.5</v>
      </c>
      <c r="I61" s="176"/>
      <c r="J61" s="120"/>
      <c r="K61" s="135" t="s">
        <v>481</v>
      </c>
      <c r="X61" s="60"/>
    </row>
    <row r="62" spans="1:24" s="10" customFormat="1" ht="148.19999999999999" customHeight="1" x14ac:dyDescent="0.2">
      <c r="A62" s="181">
        <v>6</v>
      </c>
      <c r="B62" s="182" t="s">
        <v>97</v>
      </c>
      <c r="C62" s="179" t="s">
        <v>113</v>
      </c>
      <c r="D62" s="142" t="s">
        <v>325</v>
      </c>
      <c r="E62" s="142" t="s">
        <v>383</v>
      </c>
      <c r="F62" s="179">
        <v>834.9</v>
      </c>
      <c r="G62" s="179">
        <v>834.9</v>
      </c>
      <c r="H62" s="179">
        <v>552.9</v>
      </c>
      <c r="I62" s="183"/>
      <c r="J62" s="176"/>
      <c r="K62" s="135" t="s">
        <v>570</v>
      </c>
      <c r="X62" s="61"/>
    </row>
    <row r="63" spans="1:24" s="11" customFormat="1" ht="124.8" x14ac:dyDescent="0.2">
      <c r="A63" s="120">
        <v>7</v>
      </c>
      <c r="B63" s="184" t="s">
        <v>99</v>
      </c>
      <c r="C63" s="142" t="s">
        <v>3</v>
      </c>
      <c r="D63" s="142" t="s">
        <v>325</v>
      </c>
      <c r="E63" s="142" t="s">
        <v>383</v>
      </c>
      <c r="F63" s="185">
        <v>1000</v>
      </c>
      <c r="G63" s="185">
        <v>1000</v>
      </c>
      <c r="H63" s="185">
        <v>2500</v>
      </c>
      <c r="I63" s="176" t="s">
        <v>91</v>
      </c>
      <c r="J63" s="120"/>
      <c r="K63" s="186" t="s">
        <v>490</v>
      </c>
      <c r="X63" s="61"/>
    </row>
    <row r="64" spans="1:24" s="11" customFormat="1" ht="187.2" x14ac:dyDescent="0.2">
      <c r="A64" s="181">
        <v>8</v>
      </c>
      <c r="B64" s="184" t="s">
        <v>188</v>
      </c>
      <c r="C64" s="142" t="s">
        <v>3</v>
      </c>
      <c r="D64" s="142" t="s">
        <v>325</v>
      </c>
      <c r="E64" s="142" t="s">
        <v>383</v>
      </c>
      <c r="F64" s="185">
        <v>3800</v>
      </c>
      <c r="G64" s="185">
        <v>3800</v>
      </c>
      <c r="H64" s="185">
        <v>3800</v>
      </c>
      <c r="I64" s="176" t="s">
        <v>91</v>
      </c>
      <c r="J64" s="120"/>
      <c r="K64" s="135" t="s">
        <v>491</v>
      </c>
      <c r="X64" s="61"/>
    </row>
    <row r="65" spans="1:24" s="11" customFormat="1" ht="69" customHeight="1" x14ac:dyDescent="0.2">
      <c r="A65" s="120">
        <v>9</v>
      </c>
      <c r="B65" s="187" t="s">
        <v>100</v>
      </c>
      <c r="C65" s="142" t="s">
        <v>98</v>
      </c>
      <c r="D65" s="142" t="s">
        <v>325</v>
      </c>
      <c r="E65" s="188" t="s">
        <v>384</v>
      </c>
      <c r="F65" s="185">
        <v>3700</v>
      </c>
      <c r="G65" s="185">
        <v>3700</v>
      </c>
      <c r="H65" s="185">
        <v>1000</v>
      </c>
      <c r="I65" s="176"/>
      <c r="J65" s="120"/>
      <c r="K65" s="135" t="s">
        <v>479</v>
      </c>
      <c r="X65" s="62"/>
    </row>
    <row r="66" spans="1:24" s="10" customFormat="1" ht="124.8" x14ac:dyDescent="0.2">
      <c r="A66" s="181">
        <v>12</v>
      </c>
      <c r="B66" s="141" t="s">
        <v>189</v>
      </c>
      <c r="C66" s="142" t="s">
        <v>38</v>
      </c>
      <c r="D66" s="142" t="s">
        <v>325</v>
      </c>
      <c r="E66" s="188" t="s">
        <v>384</v>
      </c>
      <c r="F66" s="185">
        <v>1</v>
      </c>
      <c r="G66" s="185">
        <v>1</v>
      </c>
      <c r="H66" s="185">
        <v>1</v>
      </c>
      <c r="I66" s="176"/>
      <c r="J66" s="189"/>
      <c r="K66" s="135" t="s">
        <v>480</v>
      </c>
      <c r="X66" s="61"/>
    </row>
    <row r="67" spans="1:24" s="10" customFormat="1" ht="124.8" x14ac:dyDescent="0.2">
      <c r="A67" s="120">
        <v>13</v>
      </c>
      <c r="B67" s="141" t="s">
        <v>190</v>
      </c>
      <c r="C67" s="142" t="s">
        <v>3</v>
      </c>
      <c r="D67" s="142" t="s">
        <v>325</v>
      </c>
      <c r="E67" s="188" t="s">
        <v>383</v>
      </c>
      <c r="F67" s="185">
        <v>600</v>
      </c>
      <c r="G67" s="185">
        <v>600</v>
      </c>
      <c r="H67" s="185">
        <v>1000</v>
      </c>
      <c r="I67" s="176" t="s">
        <v>91</v>
      </c>
      <c r="J67" s="190"/>
      <c r="K67" s="135" t="s">
        <v>492</v>
      </c>
      <c r="X67" s="62"/>
    </row>
    <row r="68" spans="1:24" s="10" customFormat="1" ht="64.5" customHeight="1" x14ac:dyDescent="0.2">
      <c r="A68" s="181">
        <v>14</v>
      </c>
      <c r="B68" s="141" t="s">
        <v>191</v>
      </c>
      <c r="C68" s="142" t="s">
        <v>3</v>
      </c>
      <c r="D68" s="142" t="s">
        <v>325</v>
      </c>
      <c r="E68" s="188" t="s">
        <v>383</v>
      </c>
      <c r="F68" s="185">
        <v>600</v>
      </c>
      <c r="G68" s="185">
        <v>600</v>
      </c>
      <c r="H68" s="185">
        <v>1200</v>
      </c>
      <c r="I68" s="176" t="s">
        <v>91</v>
      </c>
      <c r="J68" s="190"/>
      <c r="K68" s="135" t="s">
        <v>482</v>
      </c>
      <c r="X68" s="61"/>
    </row>
    <row r="69" spans="1:24" s="10" customFormat="1" ht="109.2" x14ac:dyDescent="0.2">
      <c r="A69" s="120">
        <v>15</v>
      </c>
      <c r="B69" s="141" t="s">
        <v>192</v>
      </c>
      <c r="C69" s="142" t="s">
        <v>3</v>
      </c>
      <c r="D69" s="142" t="s">
        <v>325</v>
      </c>
      <c r="E69" s="188" t="s">
        <v>383</v>
      </c>
      <c r="F69" s="185">
        <v>600</v>
      </c>
      <c r="G69" s="185">
        <v>600</v>
      </c>
      <c r="H69" s="185">
        <v>600</v>
      </c>
      <c r="I69" s="176" t="s">
        <v>91</v>
      </c>
      <c r="J69" s="190"/>
      <c r="K69" s="135" t="s">
        <v>493</v>
      </c>
      <c r="X69" s="62"/>
    </row>
    <row r="70" spans="1:24" s="10" customFormat="1" ht="64.5" customHeight="1" x14ac:dyDescent="0.2">
      <c r="A70" s="181">
        <v>16</v>
      </c>
      <c r="B70" s="141" t="s">
        <v>193</v>
      </c>
      <c r="C70" s="142" t="s">
        <v>3</v>
      </c>
      <c r="D70" s="142" t="s">
        <v>325</v>
      </c>
      <c r="E70" s="188" t="s">
        <v>383</v>
      </c>
      <c r="F70" s="185">
        <v>600</v>
      </c>
      <c r="G70" s="185">
        <v>600</v>
      </c>
      <c r="H70" s="185">
        <v>800</v>
      </c>
      <c r="I70" s="176" t="s">
        <v>91</v>
      </c>
      <c r="J70" s="190"/>
      <c r="K70" s="135" t="s">
        <v>483</v>
      </c>
      <c r="X70" s="61"/>
    </row>
    <row r="71" spans="1:24" s="11" customFormat="1" ht="63.75" customHeight="1" x14ac:dyDescent="0.2">
      <c r="A71" s="181">
        <v>18</v>
      </c>
      <c r="B71" s="141" t="s">
        <v>194</v>
      </c>
      <c r="C71" s="142" t="s">
        <v>44</v>
      </c>
      <c r="D71" s="142" t="s">
        <v>325</v>
      </c>
      <c r="E71" s="142" t="s">
        <v>383</v>
      </c>
      <c r="F71" s="188">
        <v>1000</v>
      </c>
      <c r="G71" s="188">
        <v>1000</v>
      </c>
      <c r="H71" s="188">
        <v>0</v>
      </c>
      <c r="I71" s="176" t="s">
        <v>91</v>
      </c>
      <c r="J71" s="191"/>
      <c r="K71" s="135" t="s">
        <v>484</v>
      </c>
      <c r="X71" s="61"/>
    </row>
    <row r="72" spans="1:24" s="11" customFormat="1" ht="109.2" x14ac:dyDescent="0.2">
      <c r="A72" s="120">
        <v>19</v>
      </c>
      <c r="B72" s="141" t="s">
        <v>195</v>
      </c>
      <c r="C72" s="136" t="s">
        <v>3</v>
      </c>
      <c r="D72" s="142" t="s">
        <v>325</v>
      </c>
      <c r="E72" s="142" t="s">
        <v>383</v>
      </c>
      <c r="F72" s="185">
        <v>3500</v>
      </c>
      <c r="G72" s="185">
        <v>3500</v>
      </c>
      <c r="H72" s="185">
        <v>1000</v>
      </c>
      <c r="I72" s="176" t="s">
        <v>91</v>
      </c>
      <c r="J72" s="191"/>
      <c r="K72" s="192" t="s">
        <v>485</v>
      </c>
      <c r="X72" s="62"/>
    </row>
    <row r="73" spans="1:24" s="10" customFormat="1" ht="156" x14ac:dyDescent="0.2">
      <c r="A73" s="181">
        <v>20</v>
      </c>
      <c r="B73" s="141" t="s">
        <v>284</v>
      </c>
      <c r="C73" s="142" t="s">
        <v>38</v>
      </c>
      <c r="D73" s="142" t="s">
        <v>325</v>
      </c>
      <c r="E73" s="188" t="s">
        <v>382</v>
      </c>
      <c r="F73" s="177">
        <v>1</v>
      </c>
      <c r="G73" s="177">
        <v>1</v>
      </c>
      <c r="H73" s="177">
        <v>1</v>
      </c>
      <c r="I73" s="176"/>
      <c r="J73" s="190"/>
      <c r="K73" s="193" t="s">
        <v>494</v>
      </c>
      <c r="X73" s="61"/>
    </row>
    <row r="74" spans="1:24" s="10" customFormat="1" ht="171.6" x14ac:dyDescent="0.2">
      <c r="A74" s="120">
        <v>21</v>
      </c>
      <c r="B74" s="141" t="s">
        <v>196</v>
      </c>
      <c r="C74" s="142" t="s">
        <v>197</v>
      </c>
      <c r="D74" s="142" t="s">
        <v>325</v>
      </c>
      <c r="E74" s="188" t="s">
        <v>385</v>
      </c>
      <c r="F74" s="177">
        <v>1400</v>
      </c>
      <c r="G74" s="177">
        <v>1400</v>
      </c>
      <c r="H74" s="177">
        <v>4800</v>
      </c>
      <c r="I74" s="176" t="s">
        <v>91</v>
      </c>
      <c r="J74" s="190"/>
      <c r="K74" s="194" t="s">
        <v>486</v>
      </c>
      <c r="X74" s="62"/>
    </row>
    <row r="75" spans="1:24" s="10" customFormat="1" ht="156" x14ac:dyDescent="0.2">
      <c r="A75" s="181">
        <v>22</v>
      </c>
      <c r="B75" s="141" t="s">
        <v>198</v>
      </c>
      <c r="C75" s="142" t="s">
        <v>44</v>
      </c>
      <c r="D75" s="142" t="s">
        <v>325</v>
      </c>
      <c r="E75" s="188" t="s">
        <v>386</v>
      </c>
      <c r="F75" s="177">
        <v>1300</v>
      </c>
      <c r="G75" s="177">
        <v>1300</v>
      </c>
      <c r="H75" s="177">
        <v>2500</v>
      </c>
      <c r="I75" s="176" t="s">
        <v>91</v>
      </c>
      <c r="J75" s="190"/>
      <c r="K75" s="195" t="s">
        <v>487</v>
      </c>
      <c r="X75" s="61"/>
    </row>
    <row r="76" spans="1:24" s="10" customFormat="1" ht="187.2" x14ac:dyDescent="0.2">
      <c r="A76" s="120">
        <v>23</v>
      </c>
      <c r="B76" s="141" t="s">
        <v>199</v>
      </c>
      <c r="C76" s="142" t="s">
        <v>11</v>
      </c>
      <c r="D76" s="142" t="s">
        <v>325</v>
      </c>
      <c r="E76" s="188" t="s">
        <v>382</v>
      </c>
      <c r="F76" s="177">
        <v>47</v>
      </c>
      <c r="G76" s="177">
        <v>47</v>
      </c>
      <c r="H76" s="177">
        <v>38</v>
      </c>
      <c r="I76" s="176"/>
      <c r="J76" s="190"/>
      <c r="K76" s="195" t="s">
        <v>495</v>
      </c>
      <c r="X76" s="62"/>
    </row>
    <row r="77" spans="1:24" s="2" customFormat="1" ht="21" customHeight="1" x14ac:dyDescent="0.3">
      <c r="A77" s="165"/>
      <c r="B77" s="164" t="s">
        <v>1</v>
      </c>
      <c r="C77" s="145" t="s">
        <v>3</v>
      </c>
      <c r="D77" s="124"/>
      <c r="E77" s="165"/>
      <c r="F77" s="166">
        <f>SUM(F79:F81)</f>
        <v>50500</v>
      </c>
      <c r="G77" s="166">
        <f>SUM(G79:G81)</f>
        <v>50500</v>
      </c>
      <c r="H77" s="166">
        <f>SUM(H79:H81)</f>
        <v>85653.5</v>
      </c>
      <c r="I77" s="165"/>
      <c r="J77" s="196"/>
      <c r="K77" s="196"/>
      <c r="L77" s="15"/>
      <c r="T77" s="15"/>
      <c r="U77" s="15"/>
      <c r="V77" s="15"/>
      <c r="W77" s="15"/>
      <c r="X77" s="63"/>
    </row>
    <row r="78" spans="1:24" s="2" customFormat="1" ht="15.45" customHeight="1" x14ac:dyDescent="0.3">
      <c r="A78" s="197"/>
      <c r="B78" s="131" t="s">
        <v>4</v>
      </c>
      <c r="C78" s="198"/>
      <c r="D78" s="119"/>
      <c r="E78" s="120"/>
      <c r="F78" s="196"/>
      <c r="G78" s="196"/>
      <c r="H78" s="196"/>
      <c r="I78" s="199"/>
      <c r="J78" s="197"/>
      <c r="K78" s="197"/>
      <c r="L78" s="15"/>
      <c r="T78" s="15"/>
      <c r="U78" s="15"/>
      <c r="V78" s="15"/>
      <c r="W78" s="15"/>
      <c r="X78" s="64"/>
    </row>
    <row r="79" spans="1:24" s="2" customFormat="1" ht="21" customHeight="1" x14ac:dyDescent="0.3">
      <c r="A79" s="165"/>
      <c r="B79" s="131" t="s">
        <v>0</v>
      </c>
      <c r="C79" s="145" t="s">
        <v>3</v>
      </c>
      <c r="D79" s="124"/>
      <c r="E79" s="165"/>
      <c r="F79" s="166">
        <v>0</v>
      </c>
      <c r="G79" s="166">
        <v>0</v>
      </c>
      <c r="H79" s="166">
        <v>0</v>
      </c>
      <c r="I79" s="165"/>
      <c r="J79" s="196"/>
      <c r="K79" s="196"/>
      <c r="L79" s="15"/>
      <c r="T79" s="15"/>
      <c r="U79" s="15"/>
      <c r="V79" s="15"/>
      <c r="W79" s="15"/>
      <c r="X79" s="63"/>
    </row>
    <row r="80" spans="1:24" s="2" customFormat="1" ht="21" customHeight="1" x14ac:dyDescent="0.3">
      <c r="A80" s="165"/>
      <c r="B80" s="131" t="s">
        <v>5</v>
      </c>
      <c r="C80" s="145" t="s">
        <v>3</v>
      </c>
      <c r="D80" s="124"/>
      <c r="E80" s="165"/>
      <c r="F80" s="166">
        <v>0</v>
      </c>
      <c r="G80" s="166">
        <v>0</v>
      </c>
      <c r="H80" s="166">
        <v>0</v>
      </c>
      <c r="I80" s="165"/>
      <c r="J80" s="196"/>
      <c r="K80" s="196"/>
      <c r="L80" s="15"/>
      <c r="T80" s="15"/>
      <c r="U80" s="15"/>
      <c r="V80" s="15"/>
      <c r="W80" s="15"/>
      <c r="X80" s="63"/>
    </row>
    <row r="81" spans="1:24" s="2" customFormat="1" ht="21" customHeight="1" x14ac:dyDescent="0.3">
      <c r="A81" s="165"/>
      <c r="B81" s="131" t="s">
        <v>6</v>
      </c>
      <c r="C81" s="145" t="s">
        <v>3</v>
      </c>
      <c r="D81" s="124"/>
      <c r="E81" s="165"/>
      <c r="F81" s="166">
        <f>F57+F63+F64+F67+F68+F69+F70+F71+F72+F74+F75</f>
        <v>50500</v>
      </c>
      <c r="G81" s="166">
        <f>G57+G63+G64+G67+G68+G69+G70+G71+G72+G74+G75</f>
        <v>50500</v>
      </c>
      <c r="H81" s="166">
        <f>H57+H63+H64+H67+H68+H69+H70+H71+H72+H74+H75</f>
        <v>85653.5</v>
      </c>
      <c r="I81" s="165"/>
      <c r="J81" s="196"/>
      <c r="K81" s="196"/>
      <c r="L81" s="15"/>
      <c r="T81" s="15"/>
      <c r="U81" s="15"/>
      <c r="V81" s="15"/>
      <c r="W81" s="15"/>
      <c r="X81" s="63"/>
    </row>
    <row r="82" spans="1:24" s="4" customFormat="1" ht="15.45" customHeight="1" x14ac:dyDescent="0.3">
      <c r="A82" s="125"/>
      <c r="B82" s="126" t="s">
        <v>54</v>
      </c>
      <c r="C82" s="127"/>
      <c r="D82" s="128"/>
      <c r="E82" s="126"/>
      <c r="F82" s="126"/>
      <c r="G82" s="126"/>
      <c r="H82" s="126"/>
      <c r="I82" s="126"/>
      <c r="J82" s="126"/>
      <c r="K82" s="126"/>
      <c r="T82" s="17"/>
      <c r="U82" s="17"/>
      <c r="V82" s="17"/>
      <c r="W82" s="17"/>
      <c r="X82" s="52"/>
    </row>
    <row r="83" spans="1:24" s="4" customFormat="1" ht="15.45" customHeight="1" x14ac:dyDescent="0.3">
      <c r="A83" s="125"/>
      <c r="B83" s="129" t="s">
        <v>12</v>
      </c>
      <c r="C83" s="130"/>
      <c r="D83" s="124"/>
      <c r="E83" s="129"/>
      <c r="F83" s="129"/>
      <c r="G83" s="129"/>
      <c r="H83" s="129"/>
      <c r="I83" s="131"/>
      <c r="J83" s="132"/>
      <c r="K83" s="132"/>
      <c r="T83" s="17"/>
      <c r="U83" s="17"/>
      <c r="V83" s="17"/>
      <c r="W83" s="17"/>
      <c r="X83" s="52"/>
    </row>
    <row r="84" spans="1:24" s="3" customFormat="1" ht="93.6" x14ac:dyDescent="0.3">
      <c r="A84" s="128">
        <v>1</v>
      </c>
      <c r="B84" s="200" t="s">
        <v>50</v>
      </c>
      <c r="C84" s="128" t="s">
        <v>11</v>
      </c>
      <c r="D84" s="201" t="s">
        <v>516</v>
      </c>
      <c r="E84" s="201" t="s">
        <v>380</v>
      </c>
      <c r="F84" s="201">
        <v>71.2</v>
      </c>
      <c r="G84" s="201">
        <v>71.2</v>
      </c>
      <c r="H84" s="202" t="s">
        <v>521</v>
      </c>
      <c r="I84" s="201" t="s">
        <v>325</v>
      </c>
      <c r="J84" s="201" t="s">
        <v>325</v>
      </c>
      <c r="K84" s="135" t="s">
        <v>561</v>
      </c>
      <c r="T84" s="40"/>
      <c r="U84" s="40"/>
      <c r="V84" s="40"/>
      <c r="W84" s="40"/>
      <c r="X84" s="53">
        <v>8</v>
      </c>
    </row>
    <row r="85" spans="1:24" s="2" customFormat="1" ht="15" customHeight="1" x14ac:dyDescent="0.3">
      <c r="A85" s="120"/>
      <c r="B85" s="173" t="s">
        <v>10</v>
      </c>
      <c r="C85" s="174"/>
      <c r="D85" s="138"/>
      <c r="E85" s="175"/>
      <c r="F85" s="175"/>
      <c r="G85" s="175"/>
      <c r="H85" s="175"/>
      <c r="I85" s="143"/>
      <c r="J85" s="143"/>
      <c r="K85" s="143"/>
      <c r="L85" s="15"/>
      <c r="T85" s="15"/>
      <c r="U85" s="15"/>
      <c r="V85" s="15"/>
      <c r="W85" s="15"/>
      <c r="X85" s="65"/>
    </row>
    <row r="86" spans="1:24" s="6" customFormat="1" ht="187.2" x14ac:dyDescent="0.3">
      <c r="A86" s="120">
        <v>1</v>
      </c>
      <c r="B86" s="203" t="s">
        <v>51</v>
      </c>
      <c r="C86" s="142" t="s">
        <v>39</v>
      </c>
      <c r="D86" s="179" t="s">
        <v>325</v>
      </c>
      <c r="E86" s="179" t="s">
        <v>381</v>
      </c>
      <c r="F86" s="142">
        <v>295</v>
      </c>
      <c r="G86" s="142">
        <v>295</v>
      </c>
      <c r="H86" s="142">
        <v>236</v>
      </c>
      <c r="I86" s="127"/>
      <c r="J86" s="7"/>
      <c r="K86" s="135" t="s">
        <v>562</v>
      </c>
      <c r="X86" s="62"/>
    </row>
    <row r="87" spans="1:24" s="6" customFormat="1" ht="145.5" customHeight="1" x14ac:dyDescent="0.3">
      <c r="A87" s="120">
        <v>2</v>
      </c>
      <c r="B87" s="203" t="s">
        <v>139</v>
      </c>
      <c r="C87" s="204" t="s">
        <v>52</v>
      </c>
      <c r="D87" s="142" t="s">
        <v>325</v>
      </c>
      <c r="E87" s="142" t="s">
        <v>380</v>
      </c>
      <c r="F87" s="7">
        <v>1</v>
      </c>
      <c r="G87" s="7">
        <v>1</v>
      </c>
      <c r="H87" s="202" t="s">
        <v>521</v>
      </c>
      <c r="I87" s="127"/>
      <c r="J87" s="7"/>
      <c r="K87" s="200" t="s">
        <v>563</v>
      </c>
      <c r="X87" s="62"/>
    </row>
    <row r="88" spans="1:24" s="6" customFormat="1" ht="140.4" x14ac:dyDescent="0.3">
      <c r="A88" s="181">
        <v>3</v>
      </c>
      <c r="B88" s="205" t="s">
        <v>53</v>
      </c>
      <c r="C88" s="206" t="s">
        <v>3</v>
      </c>
      <c r="D88" s="179" t="s">
        <v>325</v>
      </c>
      <c r="E88" s="405" t="s">
        <v>380</v>
      </c>
      <c r="F88" s="7">
        <v>1989.4</v>
      </c>
      <c r="G88" s="7">
        <v>9690.2999999999993</v>
      </c>
      <c r="H88" s="7">
        <v>8613.2000000000007</v>
      </c>
      <c r="I88" s="127" t="s">
        <v>16</v>
      </c>
      <c r="J88" s="7" t="s">
        <v>272</v>
      </c>
      <c r="K88" s="207" t="s">
        <v>564</v>
      </c>
      <c r="X88" s="61"/>
    </row>
    <row r="89" spans="1:24" s="6" customFormat="1" ht="115.5" customHeight="1" x14ac:dyDescent="0.3">
      <c r="A89" s="208"/>
      <c r="B89" s="209"/>
      <c r="C89" s="210"/>
      <c r="D89" s="211"/>
      <c r="E89" s="406"/>
      <c r="F89" s="7">
        <v>194.3</v>
      </c>
      <c r="G89" s="7">
        <v>875.9</v>
      </c>
      <c r="H89" s="7">
        <v>859.6</v>
      </c>
      <c r="I89" s="127" t="s">
        <v>14</v>
      </c>
      <c r="J89" s="142" t="s">
        <v>273</v>
      </c>
      <c r="K89" s="178" t="s">
        <v>565</v>
      </c>
      <c r="X89" s="66"/>
    </row>
    <row r="90" spans="1:24" s="2" customFormat="1" ht="21" customHeight="1" x14ac:dyDescent="0.3">
      <c r="A90" s="165"/>
      <c r="B90" s="164" t="s">
        <v>1</v>
      </c>
      <c r="C90" s="145" t="s">
        <v>2</v>
      </c>
      <c r="D90" s="124"/>
      <c r="E90" s="165"/>
      <c r="F90" s="166">
        <f>SUM(F92:F94)</f>
        <v>2183.7000000000003</v>
      </c>
      <c r="G90" s="166">
        <f>SUM(G92:G94)</f>
        <v>10566.199999999999</v>
      </c>
      <c r="H90" s="166">
        <f>SUM(H92:H94)</f>
        <v>9472.8000000000011</v>
      </c>
      <c r="I90" s="165"/>
      <c r="J90" s="196"/>
      <c r="K90" s="196"/>
      <c r="L90" s="15"/>
      <c r="T90" s="15"/>
      <c r="U90" s="15"/>
      <c r="V90" s="15"/>
      <c r="W90" s="15"/>
      <c r="X90" s="63"/>
    </row>
    <row r="91" spans="1:24" s="2" customFormat="1" ht="15.45" customHeight="1" x14ac:dyDescent="0.3">
      <c r="A91" s="197"/>
      <c r="B91" s="131" t="s">
        <v>4</v>
      </c>
      <c r="C91" s="198"/>
      <c r="D91" s="119"/>
      <c r="E91" s="120"/>
      <c r="F91" s="196"/>
      <c r="G91" s="196"/>
      <c r="H91" s="196"/>
      <c r="I91" s="199"/>
      <c r="J91" s="197"/>
      <c r="K91" s="197"/>
      <c r="L91" s="15"/>
      <c r="T91" s="15"/>
      <c r="U91" s="15"/>
      <c r="V91" s="15"/>
      <c r="W91" s="15"/>
      <c r="X91" s="64"/>
    </row>
    <row r="92" spans="1:24" s="2" customFormat="1" ht="21" customHeight="1" x14ac:dyDescent="0.3">
      <c r="A92" s="165"/>
      <c r="B92" s="131" t="s">
        <v>0</v>
      </c>
      <c r="C92" s="145" t="s">
        <v>2</v>
      </c>
      <c r="D92" s="124"/>
      <c r="E92" s="165"/>
      <c r="F92" s="166">
        <f t="shared" ref="F92:H93" si="0">F88</f>
        <v>1989.4</v>
      </c>
      <c r="G92" s="166">
        <f t="shared" si="0"/>
        <v>9690.2999999999993</v>
      </c>
      <c r="H92" s="166">
        <f t="shared" si="0"/>
        <v>8613.2000000000007</v>
      </c>
      <c r="I92" s="165"/>
      <c r="J92" s="196"/>
      <c r="K92" s="196"/>
      <c r="L92" s="15"/>
      <c r="T92" s="15"/>
      <c r="U92" s="15"/>
      <c r="V92" s="15"/>
      <c r="W92" s="15"/>
      <c r="X92" s="63"/>
    </row>
    <row r="93" spans="1:24" s="2" customFormat="1" ht="21" customHeight="1" x14ac:dyDescent="0.3">
      <c r="A93" s="165"/>
      <c r="B93" s="131" t="s">
        <v>5</v>
      </c>
      <c r="C93" s="145" t="s">
        <v>2</v>
      </c>
      <c r="D93" s="124"/>
      <c r="E93" s="165"/>
      <c r="F93" s="166">
        <f t="shared" si="0"/>
        <v>194.3</v>
      </c>
      <c r="G93" s="166">
        <f t="shared" si="0"/>
        <v>875.9</v>
      </c>
      <c r="H93" s="166">
        <f t="shared" si="0"/>
        <v>859.6</v>
      </c>
      <c r="I93" s="165"/>
      <c r="J93" s="196"/>
      <c r="K93" s="196"/>
      <c r="L93" s="15"/>
      <c r="T93" s="15"/>
      <c r="U93" s="15"/>
      <c r="V93" s="15"/>
      <c r="W93" s="15"/>
      <c r="X93" s="63"/>
    </row>
    <row r="94" spans="1:24" s="2" customFormat="1" ht="21" customHeight="1" x14ac:dyDescent="0.3">
      <c r="A94" s="165"/>
      <c r="B94" s="131" t="s">
        <v>6</v>
      </c>
      <c r="C94" s="145" t="s">
        <v>2</v>
      </c>
      <c r="D94" s="124"/>
      <c r="E94" s="165"/>
      <c r="F94" s="166">
        <v>0</v>
      </c>
      <c r="G94" s="166">
        <v>0</v>
      </c>
      <c r="H94" s="166">
        <v>0</v>
      </c>
      <c r="I94" s="165"/>
      <c r="J94" s="196"/>
      <c r="K94" s="196"/>
      <c r="L94" s="15"/>
      <c r="T94" s="15"/>
      <c r="U94" s="15"/>
      <c r="V94" s="15"/>
      <c r="W94" s="15"/>
      <c r="X94" s="63"/>
    </row>
    <row r="95" spans="1:24" s="4" customFormat="1" ht="15.45" customHeight="1" x14ac:dyDescent="0.3">
      <c r="A95" s="125"/>
      <c r="B95" s="126" t="s">
        <v>55</v>
      </c>
      <c r="C95" s="127"/>
      <c r="D95" s="128"/>
      <c r="E95" s="126"/>
      <c r="F95" s="126"/>
      <c r="G95" s="126"/>
      <c r="H95" s="126"/>
      <c r="I95" s="126"/>
      <c r="J95" s="126"/>
      <c r="K95" s="126"/>
      <c r="T95" s="17"/>
      <c r="U95" s="17"/>
      <c r="V95" s="17"/>
      <c r="W95" s="17"/>
      <c r="X95" s="52"/>
    </row>
    <row r="96" spans="1:24" s="4" customFormat="1" ht="15.45" customHeight="1" x14ac:dyDescent="0.3">
      <c r="A96" s="125"/>
      <c r="B96" s="149" t="s">
        <v>12</v>
      </c>
      <c r="C96" s="150"/>
      <c r="D96" s="151"/>
      <c r="E96" s="152"/>
      <c r="F96" s="152"/>
      <c r="G96" s="152"/>
      <c r="H96" s="152"/>
      <c r="I96" s="131"/>
      <c r="J96" s="132"/>
      <c r="K96" s="132"/>
      <c r="T96" s="17"/>
      <c r="U96" s="17"/>
      <c r="V96" s="17"/>
      <c r="W96" s="17"/>
      <c r="X96" s="67"/>
    </row>
    <row r="97" spans="1:24" s="4" customFormat="1" ht="93.6" x14ac:dyDescent="0.3">
      <c r="A97" s="212">
        <v>1</v>
      </c>
      <c r="B97" s="213" t="s">
        <v>373</v>
      </c>
      <c r="C97" s="124" t="s">
        <v>11</v>
      </c>
      <c r="D97" s="128" t="s">
        <v>446</v>
      </c>
      <c r="E97" s="214" t="s">
        <v>388</v>
      </c>
      <c r="F97" s="128">
        <v>30.2</v>
      </c>
      <c r="G97" s="128">
        <v>30.2</v>
      </c>
      <c r="H97" s="128" t="s">
        <v>459</v>
      </c>
      <c r="I97" s="128" t="s">
        <v>325</v>
      </c>
      <c r="J97" s="128" t="s">
        <v>325</v>
      </c>
      <c r="K97" s="162" t="s">
        <v>460</v>
      </c>
      <c r="T97" s="17"/>
      <c r="U97" s="17"/>
      <c r="V97" s="17"/>
      <c r="W97" s="17"/>
      <c r="X97" s="68">
        <v>9</v>
      </c>
    </row>
    <row r="98" spans="1:24" s="4" customFormat="1" ht="15.45" customHeight="1" x14ac:dyDescent="0.3">
      <c r="A98" s="136"/>
      <c r="B98" s="137" t="s">
        <v>10</v>
      </c>
      <c r="C98" s="138"/>
      <c r="D98" s="138"/>
      <c r="E98" s="139"/>
      <c r="F98" s="139"/>
      <c r="G98" s="139"/>
      <c r="H98" s="139"/>
      <c r="I98" s="140"/>
      <c r="J98" s="120"/>
      <c r="K98" s="120"/>
      <c r="T98" s="17"/>
      <c r="U98" s="17"/>
      <c r="V98" s="17"/>
      <c r="W98" s="17"/>
      <c r="X98" s="54"/>
    </row>
    <row r="99" spans="1:24" s="14" customFormat="1" ht="50.7" customHeight="1" x14ac:dyDescent="0.25">
      <c r="A99" s="215">
        <v>1</v>
      </c>
      <c r="B99" s="216" t="s">
        <v>149</v>
      </c>
      <c r="C99" s="217" t="s">
        <v>152</v>
      </c>
      <c r="D99" s="142" t="s">
        <v>325</v>
      </c>
      <c r="E99" s="142" t="s">
        <v>407</v>
      </c>
      <c r="F99" s="218">
        <v>85</v>
      </c>
      <c r="G99" s="218">
        <v>85</v>
      </c>
      <c r="H99" s="218">
        <v>670</v>
      </c>
      <c r="I99" s="219"/>
      <c r="J99" s="219"/>
      <c r="K99" s="220" t="s">
        <v>461</v>
      </c>
      <c r="X99" s="69"/>
    </row>
    <row r="100" spans="1:24" s="14" customFormat="1" ht="50.7" customHeight="1" x14ac:dyDescent="0.25">
      <c r="A100" s="420">
        <v>2</v>
      </c>
      <c r="B100" s="429" t="s">
        <v>17</v>
      </c>
      <c r="C100" s="429" t="s">
        <v>3</v>
      </c>
      <c r="D100" s="405" t="s">
        <v>325</v>
      </c>
      <c r="E100" s="405" t="s">
        <v>408</v>
      </c>
      <c r="F100" s="221">
        <v>400</v>
      </c>
      <c r="G100" s="221">
        <v>700</v>
      </c>
      <c r="H100" s="221">
        <v>700</v>
      </c>
      <c r="I100" s="222" t="s">
        <v>14</v>
      </c>
      <c r="J100" s="177" t="s">
        <v>214</v>
      </c>
      <c r="K100" s="426" t="s">
        <v>465</v>
      </c>
      <c r="X100" s="69"/>
    </row>
    <row r="101" spans="1:24" s="14" customFormat="1" ht="21.6" customHeight="1" x14ac:dyDescent="0.25">
      <c r="A101" s="421"/>
      <c r="B101" s="430"/>
      <c r="C101" s="430"/>
      <c r="D101" s="432"/>
      <c r="E101" s="432"/>
      <c r="F101" s="221">
        <v>0</v>
      </c>
      <c r="G101" s="221">
        <v>45</v>
      </c>
      <c r="H101" s="221">
        <v>45</v>
      </c>
      <c r="I101" s="222" t="s">
        <v>16</v>
      </c>
      <c r="J101" s="177" t="s">
        <v>462</v>
      </c>
      <c r="K101" s="427"/>
      <c r="X101" s="69"/>
    </row>
    <row r="102" spans="1:24" s="14" customFormat="1" ht="21.6" customHeight="1" x14ac:dyDescent="0.25">
      <c r="A102" s="422"/>
      <c r="B102" s="431"/>
      <c r="C102" s="431"/>
      <c r="D102" s="406"/>
      <c r="E102" s="406"/>
      <c r="F102" s="221">
        <v>0</v>
      </c>
      <c r="G102" s="221">
        <v>1200</v>
      </c>
      <c r="H102" s="221">
        <v>1200</v>
      </c>
      <c r="I102" s="222" t="s">
        <v>463</v>
      </c>
      <c r="J102" s="177" t="s">
        <v>464</v>
      </c>
      <c r="K102" s="428"/>
      <c r="X102" s="69"/>
    </row>
    <row r="103" spans="1:24" s="14" customFormat="1" ht="50.7" customHeight="1" x14ac:dyDescent="0.25">
      <c r="A103" s="215">
        <v>3</v>
      </c>
      <c r="B103" s="205" t="s">
        <v>150</v>
      </c>
      <c r="C103" s="215" t="s">
        <v>152</v>
      </c>
      <c r="D103" s="179" t="s">
        <v>325</v>
      </c>
      <c r="E103" s="179" t="s">
        <v>408</v>
      </c>
      <c r="F103" s="223">
        <v>9</v>
      </c>
      <c r="G103" s="223">
        <v>9</v>
      </c>
      <c r="H103" s="223">
        <v>52</v>
      </c>
      <c r="I103" s="177"/>
      <c r="J103" s="177"/>
      <c r="K103" s="220" t="s">
        <v>466</v>
      </c>
      <c r="X103" s="69"/>
    </row>
    <row r="104" spans="1:24" s="14" customFormat="1" ht="124.8" x14ac:dyDescent="0.25">
      <c r="A104" s="136">
        <v>4</v>
      </c>
      <c r="B104" s="216" t="s">
        <v>151</v>
      </c>
      <c r="C104" s="136" t="s">
        <v>38</v>
      </c>
      <c r="D104" s="142" t="s">
        <v>325</v>
      </c>
      <c r="E104" s="136" t="s">
        <v>409</v>
      </c>
      <c r="F104" s="223">
        <v>15</v>
      </c>
      <c r="G104" s="223">
        <v>15</v>
      </c>
      <c r="H104" s="223">
        <v>32</v>
      </c>
      <c r="I104" s="142"/>
      <c r="J104" s="177"/>
      <c r="K104" s="220" t="s">
        <v>467</v>
      </c>
      <c r="X104" s="55"/>
    </row>
    <row r="105" spans="1:24" s="4" customFormat="1" ht="21" customHeight="1" x14ac:dyDescent="0.3">
      <c r="A105" s="140"/>
      <c r="B105" s="164" t="s">
        <v>1</v>
      </c>
      <c r="C105" s="145" t="s">
        <v>3</v>
      </c>
      <c r="D105" s="124"/>
      <c r="E105" s="165"/>
      <c r="F105" s="166">
        <f>SUM(F107:F109)</f>
        <v>400</v>
      </c>
      <c r="G105" s="166">
        <f>SUM(G107:G109)</f>
        <v>1945</v>
      </c>
      <c r="H105" s="166">
        <f>SUM(H107:H109)</f>
        <v>1945</v>
      </c>
      <c r="I105" s="140"/>
      <c r="J105" s="120"/>
      <c r="K105" s="120"/>
      <c r="T105" s="17"/>
      <c r="U105" s="17"/>
      <c r="V105" s="17"/>
      <c r="W105" s="17"/>
      <c r="X105" s="70"/>
    </row>
    <row r="106" spans="1:24" s="4" customFormat="1" ht="15.45" customHeight="1" x14ac:dyDescent="0.3">
      <c r="A106" s="140"/>
      <c r="B106" s="164" t="s">
        <v>4</v>
      </c>
      <c r="C106" s="145"/>
      <c r="D106" s="124"/>
      <c r="E106" s="165"/>
      <c r="F106" s="196"/>
      <c r="G106" s="196"/>
      <c r="H106" s="196"/>
      <c r="I106" s="140"/>
      <c r="J106" s="120"/>
      <c r="K106" s="120"/>
      <c r="T106" s="17"/>
      <c r="U106" s="17"/>
      <c r="V106" s="17"/>
      <c r="W106" s="17"/>
      <c r="X106" s="70"/>
    </row>
    <row r="107" spans="1:24" s="4" customFormat="1" ht="21" customHeight="1" x14ac:dyDescent="0.3">
      <c r="A107" s="140"/>
      <c r="B107" s="164" t="s">
        <v>0</v>
      </c>
      <c r="C107" s="145" t="s">
        <v>3</v>
      </c>
      <c r="D107" s="124"/>
      <c r="E107" s="165"/>
      <c r="F107" s="166">
        <v>0</v>
      </c>
      <c r="G107" s="166">
        <v>1245</v>
      </c>
      <c r="H107" s="166">
        <v>1245</v>
      </c>
      <c r="I107" s="140"/>
      <c r="J107" s="120"/>
      <c r="K107" s="120"/>
      <c r="T107" s="17"/>
      <c r="U107" s="17"/>
      <c r="V107" s="17"/>
      <c r="W107" s="17"/>
      <c r="X107" s="70"/>
    </row>
    <row r="108" spans="1:24" s="4" customFormat="1" ht="21" customHeight="1" x14ac:dyDescent="0.3">
      <c r="A108" s="140"/>
      <c r="B108" s="164" t="s">
        <v>5</v>
      </c>
      <c r="C108" s="145" t="s">
        <v>3</v>
      </c>
      <c r="D108" s="124"/>
      <c r="E108" s="165"/>
      <c r="F108" s="166">
        <v>400</v>
      </c>
      <c r="G108" s="166">
        <f>G100</f>
        <v>700</v>
      </c>
      <c r="H108" s="166">
        <v>700</v>
      </c>
      <c r="I108" s="140"/>
      <c r="J108" s="120"/>
      <c r="K108" s="120"/>
      <c r="T108" s="17"/>
      <c r="U108" s="17"/>
      <c r="V108" s="17"/>
      <c r="W108" s="17"/>
      <c r="X108" s="70"/>
    </row>
    <row r="109" spans="1:24" s="4" customFormat="1" ht="21" customHeight="1" x14ac:dyDescent="0.3">
      <c r="A109" s="140"/>
      <c r="B109" s="164" t="s">
        <v>6</v>
      </c>
      <c r="C109" s="145" t="s">
        <v>3</v>
      </c>
      <c r="D109" s="124"/>
      <c r="E109" s="165"/>
      <c r="F109" s="166">
        <v>0</v>
      </c>
      <c r="G109" s="166">
        <v>0</v>
      </c>
      <c r="H109" s="166">
        <v>0</v>
      </c>
      <c r="I109" s="140"/>
      <c r="J109" s="120"/>
      <c r="K109" s="120"/>
      <c r="T109" s="17"/>
      <c r="U109" s="17"/>
      <c r="V109" s="17"/>
      <c r="W109" s="17"/>
      <c r="X109" s="70"/>
    </row>
    <row r="110" spans="1:24" s="4" customFormat="1" ht="15.45" customHeight="1" x14ac:dyDescent="0.3">
      <c r="A110" s="125"/>
      <c r="B110" s="126" t="s">
        <v>56</v>
      </c>
      <c r="C110" s="127"/>
      <c r="D110" s="128"/>
      <c r="E110" s="126"/>
      <c r="F110" s="126"/>
      <c r="G110" s="126"/>
      <c r="H110" s="126"/>
      <c r="I110" s="126"/>
      <c r="J110" s="126"/>
      <c r="K110" s="126"/>
      <c r="T110" s="17"/>
      <c r="U110" s="17"/>
      <c r="V110" s="17"/>
      <c r="W110" s="17"/>
      <c r="X110" s="52"/>
    </row>
    <row r="111" spans="1:24" s="2" customFormat="1" ht="19.95" customHeight="1" x14ac:dyDescent="0.3">
      <c r="A111" s="120"/>
      <c r="B111" s="149" t="s">
        <v>12</v>
      </c>
      <c r="C111" s="150"/>
      <c r="D111" s="151"/>
      <c r="E111" s="152"/>
      <c r="F111" s="152"/>
      <c r="G111" s="152"/>
      <c r="H111" s="152"/>
      <c r="I111" s="199"/>
      <c r="J111" s="197"/>
      <c r="K111" s="197"/>
      <c r="L111" s="15"/>
      <c r="T111" s="15"/>
      <c r="U111" s="15"/>
      <c r="V111" s="15"/>
      <c r="W111" s="15"/>
      <c r="X111" s="65"/>
    </row>
    <row r="112" spans="1:24" s="2" customFormat="1" ht="62.4" x14ac:dyDescent="0.3">
      <c r="A112" s="224">
        <v>1</v>
      </c>
      <c r="B112" s="225" t="s">
        <v>107</v>
      </c>
      <c r="C112" s="226" t="s">
        <v>11</v>
      </c>
      <c r="D112" s="128" t="s">
        <v>446</v>
      </c>
      <c r="E112" s="128" t="s">
        <v>388</v>
      </c>
      <c r="F112" s="128">
        <v>103</v>
      </c>
      <c r="G112" s="128">
        <v>103</v>
      </c>
      <c r="H112" s="128" t="s">
        <v>468</v>
      </c>
      <c r="I112" s="128" t="s">
        <v>325</v>
      </c>
      <c r="J112" s="128" t="s">
        <v>325</v>
      </c>
      <c r="K112" s="388" t="s">
        <v>602</v>
      </c>
      <c r="L112" s="15"/>
      <c r="T112" s="15"/>
      <c r="U112" s="15"/>
      <c r="V112" s="15"/>
      <c r="W112" s="15"/>
      <c r="X112" s="71">
        <v>10</v>
      </c>
    </row>
    <row r="113" spans="1:24" s="1" customFormat="1" ht="15" customHeight="1" x14ac:dyDescent="0.3">
      <c r="A113" s="140"/>
      <c r="B113" s="149" t="s">
        <v>10</v>
      </c>
      <c r="C113" s="150"/>
      <c r="D113" s="151"/>
      <c r="E113" s="152"/>
      <c r="F113" s="152"/>
      <c r="G113" s="152"/>
      <c r="H113" s="152"/>
      <c r="I113" s="199"/>
      <c r="J113" s="199"/>
      <c r="K113" s="199"/>
      <c r="X113" s="59"/>
    </row>
    <row r="114" spans="1:24" s="8" customFormat="1" ht="124.8" x14ac:dyDescent="0.3">
      <c r="A114" s="120">
        <v>1</v>
      </c>
      <c r="B114" s="227" t="s">
        <v>142</v>
      </c>
      <c r="C114" s="228" t="s">
        <v>215</v>
      </c>
      <c r="D114" s="228" t="s">
        <v>325</v>
      </c>
      <c r="E114" s="228" t="s">
        <v>410</v>
      </c>
      <c r="F114" s="229">
        <v>2</v>
      </c>
      <c r="G114" s="229">
        <v>2</v>
      </c>
      <c r="H114" s="229">
        <v>6</v>
      </c>
      <c r="I114" s="230"/>
      <c r="J114" s="231"/>
      <c r="K114" s="231" t="s">
        <v>469</v>
      </c>
      <c r="X114" s="62"/>
    </row>
    <row r="115" spans="1:24" s="8" customFormat="1" ht="106.5" customHeight="1" x14ac:dyDescent="0.3">
      <c r="A115" s="232">
        <v>5</v>
      </c>
      <c r="B115" s="227" t="s">
        <v>216</v>
      </c>
      <c r="C115" s="228" t="s">
        <v>38</v>
      </c>
      <c r="D115" s="228" t="s">
        <v>325</v>
      </c>
      <c r="E115" s="228" t="s">
        <v>411</v>
      </c>
      <c r="F115" s="229">
        <v>3</v>
      </c>
      <c r="G115" s="229">
        <v>3</v>
      </c>
      <c r="H115" s="229">
        <v>3</v>
      </c>
      <c r="I115" s="230"/>
      <c r="J115" s="229"/>
      <c r="K115" s="231" t="s">
        <v>470</v>
      </c>
      <c r="X115" s="72"/>
    </row>
    <row r="116" spans="1:24" s="8" customFormat="1" ht="108" customHeight="1" x14ac:dyDescent="0.3">
      <c r="A116" s="232">
        <v>6</v>
      </c>
      <c r="B116" s="227" t="s">
        <v>217</v>
      </c>
      <c r="C116" s="228" t="s">
        <v>38</v>
      </c>
      <c r="D116" s="228" t="s">
        <v>325</v>
      </c>
      <c r="E116" s="228" t="s">
        <v>412</v>
      </c>
      <c r="F116" s="229">
        <v>1</v>
      </c>
      <c r="G116" s="229">
        <v>1</v>
      </c>
      <c r="H116" s="229">
        <v>1</v>
      </c>
      <c r="I116" s="230"/>
      <c r="J116" s="229"/>
      <c r="K116" s="231" t="s">
        <v>471</v>
      </c>
      <c r="X116" s="72"/>
    </row>
    <row r="117" spans="1:24" s="8" customFormat="1" ht="74.7" customHeight="1" x14ac:dyDescent="0.3">
      <c r="A117" s="232">
        <v>7</v>
      </c>
      <c r="B117" s="227" t="s">
        <v>218</v>
      </c>
      <c r="C117" s="228" t="s">
        <v>38</v>
      </c>
      <c r="D117" s="228" t="s">
        <v>325</v>
      </c>
      <c r="E117" s="228" t="s">
        <v>410</v>
      </c>
      <c r="F117" s="229">
        <v>15</v>
      </c>
      <c r="G117" s="229">
        <v>15</v>
      </c>
      <c r="H117" s="229">
        <v>0</v>
      </c>
      <c r="I117" s="230"/>
      <c r="J117" s="229"/>
      <c r="K117" s="231" t="s">
        <v>472</v>
      </c>
      <c r="X117" s="72"/>
    </row>
    <row r="118" spans="1:24" s="8" customFormat="1" ht="78" x14ac:dyDescent="0.3">
      <c r="A118" s="232">
        <v>8</v>
      </c>
      <c r="B118" s="227" t="s">
        <v>143</v>
      </c>
      <c r="C118" s="228" t="s">
        <v>3</v>
      </c>
      <c r="D118" s="228" t="s">
        <v>325</v>
      </c>
      <c r="E118" s="228" t="s">
        <v>388</v>
      </c>
      <c r="F118" s="229">
        <v>0.9</v>
      </c>
      <c r="G118" s="229">
        <v>0.9</v>
      </c>
      <c r="H118" s="229">
        <v>0.9</v>
      </c>
      <c r="I118" s="230" t="s">
        <v>14</v>
      </c>
      <c r="J118" s="229" t="s">
        <v>219</v>
      </c>
      <c r="K118" s="231" t="s">
        <v>473</v>
      </c>
      <c r="X118" s="72"/>
    </row>
    <row r="119" spans="1:24" s="2" customFormat="1" ht="21" customHeight="1" x14ac:dyDescent="0.3">
      <c r="A119" s="165"/>
      <c r="B119" s="164" t="s">
        <v>1</v>
      </c>
      <c r="C119" s="145" t="s">
        <v>2</v>
      </c>
      <c r="D119" s="124"/>
      <c r="E119" s="165"/>
      <c r="F119" s="166">
        <f>SUM(F121:F123)</f>
        <v>0.9</v>
      </c>
      <c r="G119" s="166">
        <f>SUM(G121:G123)</f>
        <v>0.9</v>
      </c>
      <c r="H119" s="166">
        <f>SUM(H121:H123)</f>
        <v>0.9</v>
      </c>
      <c r="I119" s="165"/>
      <c r="J119" s="196"/>
      <c r="K119" s="196"/>
      <c r="L119" s="15"/>
      <c r="T119" s="15"/>
      <c r="U119" s="15"/>
      <c r="V119" s="15"/>
      <c r="W119" s="15"/>
      <c r="X119" s="63"/>
    </row>
    <row r="120" spans="1:24" s="2" customFormat="1" ht="21" customHeight="1" x14ac:dyDescent="0.3">
      <c r="A120" s="197"/>
      <c r="B120" s="131" t="s">
        <v>4</v>
      </c>
      <c r="C120" s="198"/>
      <c r="D120" s="119"/>
      <c r="E120" s="120"/>
      <c r="F120" s="196"/>
      <c r="G120" s="196"/>
      <c r="H120" s="196"/>
      <c r="I120" s="199"/>
      <c r="J120" s="197"/>
      <c r="K120" s="197"/>
      <c r="L120" s="15"/>
      <c r="T120" s="15"/>
      <c r="U120" s="15"/>
      <c r="V120" s="15"/>
      <c r="W120" s="15"/>
      <c r="X120" s="64"/>
    </row>
    <row r="121" spans="1:24" s="2" customFormat="1" ht="21" customHeight="1" x14ac:dyDescent="0.3">
      <c r="A121" s="165"/>
      <c r="B121" s="131" t="s">
        <v>0</v>
      </c>
      <c r="C121" s="145" t="s">
        <v>2</v>
      </c>
      <c r="D121" s="124"/>
      <c r="E121" s="165"/>
      <c r="F121" s="166">
        <v>0</v>
      </c>
      <c r="G121" s="166">
        <v>0</v>
      </c>
      <c r="H121" s="166">
        <v>0</v>
      </c>
      <c r="I121" s="165"/>
      <c r="J121" s="196"/>
      <c r="K121" s="196"/>
      <c r="L121" s="15"/>
      <c r="T121" s="15"/>
      <c r="U121" s="15"/>
      <c r="V121" s="15"/>
      <c r="W121" s="15"/>
      <c r="X121" s="63"/>
    </row>
    <row r="122" spans="1:24" s="2" customFormat="1" ht="21" customHeight="1" x14ac:dyDescent="0.3">
      <c r="A122" s="165"/>
      <c r="B122" s="131" t="s">
        <v>5</v>
      </c>
      <c r="C122" s="145" t="s">
        <v>2</v>
      </c>
      <c r="D122" s="124"/>
      <c r="E122" s="165"/>
      <c r="F122" s="166">
        <f>F118</f>
        <v>0.9</v>
      </c>
      <c r="G122" s="166">
        <f>G118</f>
        <v>0.9</v>
      </c>
      <c r="H122" s="166">
        <f>H118</f>
        <v>0.9</v>
      </c>
      <c r="I122" s="165"/>
      <c r="J122" s="196"/>
      <c r="K122" s="196"/>
      <c r="L122" s="15"/>
      <c r="T122" s="15"/>
      <c r="U122" s="15"/>
      <c r="V122" s="15"/>
      <c r="W122" s="15"/>
      <c r="X122" s="63"/>
    </row>
    <row r="123" spans="1:24" s="2" customFormat="1" ht="21" customHeight="1" x14ac:dyDescent="0.3">
      <c r="A123" s="165"/>
      <c r="B123" s="131" t="s">
        <v>6</v>
      </c>
      <c r="C123" s="145" t="s">
        <v>2</v>
      </c>
      <c r="D123" s="124"/>
      <c r="E123" s="165"/>
      <c r="F123" s="166">
        <v>0</v>
      </c>
      <c r="G123" s="166">
        <v>0</v>
      </c>
      <c r="H123" s="166">
        <v>0</v>
      </c>
      <c r="I123" s="165"/>
      <c r="J123" s="196"/>
      <c r="K123" s="196"/>
      <c r="L123" s="15"/>
      <c r="T123" s="15"/>
      <c r="U123" s="15"/>
      <c r="V123" s="15"/>
      <c r="W123" s="15"/>
      <c r="X123" s="63"/>
    </row>
    <row r="124" spans="1:24" s="2" customFormat="1" ht="16.2" customHeight="1" x14ac:dyDescent="0.3">
      <c r="A124" s="197"/>
      <c r="B124" s="131" t="s">
        <v>73</v>
      </c>
      <c r="C124" s="128" t="s">
        <v>3</v>
      </c>
      <c r="D124" s="124"/>
      <c r="E124" s="140"/>
      <c r="F124" s="166">
        <f>F126+F127+F128</f>
        <v>108042.40000000001</v>
      </c>
      <c r="G124" s="166">
        <f>G126+G127+G128</f>
        <v>117969.9</v>
      </c>
      <c r="H124" s="166">
        <f>H126+H127+H128</f>
        <v>171487.6</v>
      </c>
      <c r="I124" s="233"/>
      <c r="J124" s="197"/>
      <c r="K124" s="197"/>
      <c r="L124" s="99"/>
      <c r="T124" s="15"/>
      <c r="U124" s="15"/>
      <c r="V124" s="15"/>
      <c r="W124" s="15"/>
      <c r="X124" s="64"/>
    </row>
    <row r="125" spans="1:24" s="2" customFormat="1" ht="15.45" customHeight="1" x14ac:dyDescent="0.3">
      <c r="A125" s="197"/>
      <c r="B125" s="131" t="s">
        <v>4</v>
      </c>
      <c r="C125" s="198"/>
      <c r="D125" s="119"/>
      <c r="E125" s="120"/>
      <c r="F125" s="196"/>
      <c r="G125" s="196"/>
      <c r="H125" s="196"/>
      <c r="I125" s="199"/>
      <c r="J125" s="197"/>
      <c r="K125" s="197"/>
      <c r="L125" s="99"/>
      <c r="T125" s="15"/>
      <c r="U125" s="15"/>
      <c r="V125" s="15"/>
      <c r="W125" s="15"/>
      <c r="X125" s="64"/>
    </row>
    <row r="126" spans="1:24" s="2" customFormat="1" ht="21" customHeight="1" x14ac:dyDescent="0.3">
      <c r="A126" s="197"/>
      <c r="B126" s="131" t="s">
        <v>0</v>
      </c>
      <c r="C126" s="128" t="s">
        <v>3</v>
      </c>
      <c r="D126" s="119"/>
      <c r="E126" s="120"/>
      <c r="F126" s="166">
        <f t="shared" ref="F126:H128" si="1">F121+F107+F92+F79+F49</f>
        <v>1989.4</v>
      </c>
      <c r="G126" s="166">
        <f t="shared" si="1"/>
        <v>10935.3</v>
      </c>
      <c r="H126" s="166">
        <f t="shared" si="1"/>
        <v>9858.2000000000007</v>
      </c>
      <c r="I126" s="199"/>
      <c r="J126" s="197"/>
      <c r="K126" s="197"/>
      <c r="L126" s="99"/>
      <c r="T126" s="15"/>
      <c r="U126" s="15"/>
      <c r="V126" s="15"/>
      <c r="W126" s="15"/>
      <c r="X126" s="64"/>
    </row>
    <row r="127" spans="1:24" s="2" customFormat="1" ht="21" customHeight="1" x14ac:dyDescent="0.3">
      <c r="A127" s="197"/>
      <c r="B127" s="131" t="s">
        <v>5</v>
      </c>
      <c r="C127" s="128" t="s">
        <v>3</v>
      </c>
      <c r="D127" s="119"/>
      <c r="E127" s="120"/>
      <c r="F127" s="166">
        <f t="shared" si="1"/>
        <v>595.20000000000005</v>
      </c>
      <c r="G127" s="166">
        <f t="shared" si="1"/>
        <v>1576.8</v>
      </c>
      <c r="H127" s="166">
        <f t="shared" si="1"/>
        <v>1560.5</v>
      </c>
      <c r="I127" s="199"/>
      <c r="J127" s="197"/>
      <c r="K127" s="197"/>
      <c r="L127" s="99"/>
      <c r="T127" s="15"/>
      <c r="U127" s="15"/>
      <c r="V127" s="15"/>
      <c r="W127" s="15"/>
      <c r="X127" s="64"/>
    </row>
    <row r="128" spans="1:24" s="2" customFormat="1" ht="21" customHeight="1" x14ac:dyDescent="0.3">
      <c r="A128" s="197"/>
      <c r="B128" s="131" t="s">
        <v>6</v>
      </c>
      <c r="C128" s="128" t="s">
        <v>3</v>
      </c>
      <c r="D128" s="119"/>
      <c r="E128" s="120"/>
      <c r="F128" s="166">
        <f t="shared" si="1"/>
        <v>105457.8</v>
      </c>
      <c r="G128" s="166">
        <f t="shared" si="1"/>
        <v>105457.8</v>
      </c>
      <c r="H128" s="166">
        <f t="shared" si="1"/>
        <v>160068.9</v>
      </c>
      <c r="I128" s="199"/>
      <c r="J128" s="197"/>
      <c r="K128" s="197"/>
      <c r="L128" s="99"/>
      <c r="T128" s="15"/>
      <c r="U128" s="15"/>
      <c r="V128" s="15"/>
      <c r="W128" s="15"/>
      <c r="X128" s="64"/>
    </row>
    <row r="129" spans="1:24" x14ac:dyDescent="0.3">
      <c r="A129" s="119"/>
      <c r="B129" s="122" t="s">
        <v>28</v>
      </c>
      <c r="C129" s="118"/>
      <c r="D129" s="119"/>
      <c r="E129" s="118"/>
      <c r="F129" s="119"/>
      <c r="G129" s="119"/>
      <c r="H129" s="119"/>
      <c r="I129" s="120"/>
      <c r="J129" s="120"/>
      <c r="K129" s="120"/>
      <c r="L129" s="100"/>
      <c r="X129" s="50"/>
    </row>
    <row r="130" spans="1:24" ht="15.45" customHeight="1" x14ac:dyDescent="0.3">
      <c r="A130" s="127"/>
      <c r="B130" s="126" t="s">
        <v>27</v>
      </c>
      <c r="C130" s="126"/>
      <c r="D130" s="128"/>
      <c r="E130" s="126"/>
      <c r="F130" s="126"/>
      <c r="G130" s="126"/>
      <c r="H130" s="126"/>
      <c r="I130" s="126"/>
      <c r="J130" s="126"/>
      <c r="K130" s="126"/>
      <c r="X130" s="73"/>
    </row>
    <row r="131" spans="1:24" ht="15.45" customHeight="1" x14ac:dyDescent="0.3">
      <c r="A131" s="127"/>
      <c r="B131" s="129" t="s">
        <v>12</v>
      </c>
      <c r="C131" s="129"/>
      <c r="D131" s="124"/>
      <c r="E131" s="129"/>
      <c r="F131" s="129"/>
      <c r="G131" s="129"/>
      <c r="H131" s="129"/>
      <c r="I131" s="131"/>
      <c r="J131" s="132"/>
      <c r="K131" s="132"/>
      <c r="X131" s="73"/>
    </row>
    <row r="132" spans="1:24" ht="60" customHeight="1" x14ac:dyDescent="0.3">
      <c r="A132" s="128">
        <v>1</v>
      </c>
      <c r="B132" s="133" t="s">
        <v>31</v>
      </c>
      <c r="C132" s="128" t="s">
        <v>32</v>
      </c>
      <c r="D132" s="128" t="s">
        <v>446</v>
      </c>
      <c r="E132" s="234" t="s">
        <v>387</v>
      </c>
      <c r="F132" s="235">
        <v>22.7</v>
      </c>
      <c r="G132" s="235">
        <v>22.7</v>
      </c>
      <c r="H132" s="235" t="s">
        <v>521</v>
      </c>
      <c r="I132" s="235" t="s">
        <v>325</v>
      </c>
      <c r="J132" s="235" t="s">
        <v>325</v>
      </c>
      <c r="K132" s="135" t="s">
        <v>496</v>
      </c>
      <c r="X132" s="53">
        <v>11</v>
      </c>
    </row>
    <row r="133" spans="1:24" ht="15.45" customHeight="1" x14ac:dyDescent="0.3">
      <c r="A133" s="142"/>
      <c r="B133" s="137" t="s">
        <v>10</v>
      </c>
      <c r="C133" s="139"/>
      <c r="D133" s="138"/>
      <c r="E133" s="139"/>
      <c r="F133" s="139"/>
      <c r="G133" s="139"/>
      <c r="H133" s="139"/>
      <c r="I133" s="140"/>
      <c r="J133" s="120"/>
      <c r="K133" s="120"/>
      <c r="X133" s="74"/>
    </row>
    <row r="134" spans="1:24" ht="62.4" x14ac:dyDescent="0.3">
      <c r="A134" s="120">
        <v>1</v>
      </c>
      <c r="B134" s="236" t="s">
        <v>114</v>
      </c>
      <c r="C134" s="234" t="s">
        <v>140</v>
      </c>
      <c r="D134" s="234" t="s">
        <v>325</v>
      </c>
      <c r="E134" s="234" t="s">
        <v>413</v>
      </c>
      <c r="F134" s="176">
        <f>F135+F136+F137</f>
        <v>39237.4</v>
      </c>
      <c r="G134" s="176">
        <f>G135+G136+G137</f>
        <v>40046.6</v>
      </c>
      <c r="H134" s="176">
        <f>H135+H136+H137</f>
        <v>46867.417000000001</v>
      </c>
      <c r="I134" s="166" t="s">
        <v>148</v>
      </c>
      <c r="J134" s="237"/>
      <c r="K134" s="237"/>
      <c r="X134" s="62"/>
    </row>
    <row r="135" spans="1:24" ht="124.8" x14ac:dyDescent="0.3">
      <c r="A135" s="196"/>
      <c r="B135" s="238" t="s">
        <v>115</v>
      </c>
      <c r="C135" s="239" t="s">
        <v>140</v>
      </c>
      <c r="D135" s="240" t="s">
        <v>325</v>
      </c>
      <c r="E135" s="240" t="s">
        <v>413</v>
      </c>
      <c r="F135" s="188">
        <v>13731.2</v>
      </c>
      <c r="G135" s="188">
        <v>13765.1</v>
      </c>
      <c r="H135" s="188">
        <v>13305.2</v>
      </c>
      <c r="I135" s="166" t="s">
        <v>116</v>
      </c>
      <c r="J135" s="156" t="s">
        <v>279</v>
      </c>
      <c r="K135" s="241" t="s">
        <v>498</v>
      </c>
      <c r="X135" s="75"/>
    </row>
    <row r="136" spans="1:24" ht="63" customHeight="1" x14ac:dyDescent="0.3">
      <c r="A136" s="196"/>
      <c r="B136" s="238" t="s">
        <v>141</v>
      </c>
      <c r="C136" s="239" t="s">
        <v>140</v>
      </c>
      <c r="D136" s="240" t="s">
        <v>325</v>
      </c>
      <c r="E136" s="240" t="s">
        <v>413</v>
      </c>
      <c r="F136" s="188">
        <v>1975.2</v>
      </c>
      <c r="G136" s="188">
        <v>2750.5</v>
      </c>
      <c r="H136" s="188">
        <v>2739.6</v>
      </c>
      <c r="I136" s="166" t="s">
        <v>14</v>
      </c>
      <c r="J136" s="156" t="s">
        <v>497</v>
      </c>
      <c r="K136" s="241" t="s">
        <v>499</v>
      </c>
      <c r="X136" s="75"/>
    </row>
    <row r="137" spans="1:24" ht="57" customHeight="1" x14ac:dyDescent="0.3">
      <c r="A137" s="196"/>
      <c r="B137" s="238" t="s">
        <v>117</v>
      </c>
      <c r="C137" s="239" t="s">
        <v>140</v>
      </c>
      <c r="D137" s="240" t="s">
        <v>325</v>
      </c>
      <c r="E137" s="240" t="s">
        <v>413</v>
      </c>
      <c r="F137" s="188">
        <v>23531</v>
      </c>
      <c r="G137" s="188">
        <v>23531</v>
      </c>
      <c r="H137" s="188">
        <v>30822.616999999998</v>
      </c>
      <c r="I137" s="166" t="s">
        <v>91</v>
      </c>
      <c r="J137" s="237"/>
      <c r="K137" s="242" t="s">
        <v>500</v>
      </c>
      <c r="X137" s="75"/>
    </row>
    <row r="138" spans="1:24" ht="76.95" customHeight="1" x14ac:dyDescent="0.3">
      <c r="A138" s="120">
        <v>2</v>
      </c>
      <c r="B138" s="238" t="s">
        <v>270</v>
      </c>
      <c r="C138" s="239" t="s">
        <v>269</v>
      </c>
      <c r="D138" s="240" t="s">
        <v>325</v>
      </c>
      <c r="E138" s="240" t="s">
        <v>413</v>
      </c>
      <c r="F138" s="188">
        <v>340.5</v>
      </c>
      <c r="G138" s="188">
        <v>340.5</v>
      </c>
      <c r="H138" s="188">
        <v>351</v>
      </c>
      <c r="I138" s="166"/>
      <c r="J138" s="237"/>
      <c r="K138" s="242" t="s">
        <v>500</v>
      </c>
      <c r="X138" s="61"/>
    </row>
    <row r="139" spans="1:24" ht="15.45" customHeight="1" x14ac:dyDescent="0.3">
      <c r="A139" s="140"/>
      <c r="B139" s="164" t="s">
        <v>1</v>
      </c>
      <c r="C139" s="145" t="s">
        <v>3</v>
      </c>
      <c r="D139" s="124"/>
      <c r="E139" s="165"/>
      <c r="F139" s="166">
        <f>SUM(F141:F143)</f>
        <v>39237.4</v>
      </c>
      <c r="G139" s="166">
        <f>SUM(G141:G143)</f>
        <v>40046.6</v>
      </c>
      <c r="H139" s="166">
        <f>SUM(H141:H143)</f>
        <v>46867.417000000001</v>
      </c>
      <c r="I139" s="165"/>
      <c r="J139" s="196"/>
      <c r="K139" s="196"/>
      <c r="X139" s="70"/>
    </row>
    <row r="140" spans="1:24" ht="15.45" customHeight="1" x14ac:dyDescent="0.3">
      <c r="A140" s="120"/>
      <c r="B140" s="131" t="s">
        <v>4</v>
      </c>
      <c r="C140" s="140"/>
      <c r="D140" s="119"/>
      <c r="E140" s="120"/>
      <c r="F140" s="196"/>
      <c r="G140" s="196"/>
      <c r="H140" s="196"/>
      <c r="I140" s="199"/>
      <c r="J140" s="197"/>
      <c r="K140" s="197"/>
      <c r="X140" s="62"/>
    </row>
    <row r="141" spans="1:24" ht="15.45" customHeight="1" x14ac:dyDescent="0.3">
      <c r="A141" s="140"/>
      <c r="B141" s="131" t="s">
        <v>0</v>
      </c>
      <c r="C141" s="140" t="s">
        <v>3</v>
      </c>
      <c r="D141" s="124"/>
      <c r="E141" s="165"/>
      <c r="F141" s="166">
        <f t="shared" ref="F141:H143" si="2">F135</f>
        <v>13731.2</v>
      </c>
      <c r="G141" s="166">
        <f t="shared" si="2"/>
        <v>13765.1</v>
      </c>
      <c r="H141" s="166">
        <f t="shared" si="2"/>
        <v>13305.2</v>
      </c>
      <c r="I141" s="165"/>
      <c r="J141" s="196"/>
      <c r="K141" s="196"/>
      <c r="X141" s="70"/>
    </row>
    <row r="142" spans="1:24" ht="15.45" customHeight="1" x14ac:dyDescent="0.3">
      <c r="A142" s="140"/>
      <c r="B142" s="131" t="s">
        <v>5</v>
      </c>
      <c r="C142" s="140" t="s">
        <v>3</v>
      </c>
      <c r="D142" s="124"/>
      <c r="E142" s="165"/>
      <c r="F142" s="166">
        <f t="shared" si="2"/>
        <v>1975.2</v>
      </c>
      <c r="G142" s="166">
        <f t="shared" si="2"/>
        <v>2750.5</v>
      </c>
      <c r="H142" s="166">
        <f t="shared" si="2"/>
        <v>2739.6</v>
      </c>
      <c r="I142" s="165"/>
      <c r="J142" s="196"/>
      <c r="K142" s="196"/>
      <c r="X142" s="70"/>
    </row>
    <row r="143" spans="1:24" ht="15.45" customHeight="1" x14ac:dyDescent="0.3">
      <c r="A143" s="140"/>
      <c r="B143" s="131" t="s">
        <v>6</v>
      </c>
      <c r="C143" s="140" t="s">
        <v>3</v>
      </c>
      <c r="D143" s="124"/>
      <c r="E143" s="165"/>
      <c r="F143" s="166">
        <f t="shared" si="2"/>
        <v>23531</v>
      </c>
      <c r="G143" s="166">
        <f t="shared" si="2"/>
        <v>23531</v>
      </c>
      <c r="H143" s="166">
        <f t="shared" si="2"/>
        <v>30822.616999999998</v>
      </c>
      <c r="I143" s="165"/>
      <c r="J143" s="196"/>
      <c r="K143" s="196"/>
      <c r="X143" s="70"/>
    </row>
    <row r="144" spans="1:24" ht="15.45" customHeight="1" x14ac:dyDescent="0.3">
      <c r="A144" s="127"/>
      <c r="B144" s="126" t="s">
        <v>57</v>
      </c>
      <c r="C144" s="126"/>
      <c r="D144" s="128"/>
      <c r="E144" s="126"/>
      <c r="F144" s="126"/>
      <c r="G144" s="126"/>
      <c r="H144" s="126"/>
      <c r="I144" s="126"/>
      <c r="J144" s="126"/>
      <c r="K144" s="126"/>
      <c r="X144" s="73"/>
    </row>
    <row r="145" spans="1:24" ht="15.45" customHeight="1" x14ac:dyDescent="0.3">
      <c r="A145" s="127"/>
      <c r="B145" s="129" t="s">
        <v>12</v>
      </c>
      <c r="C145" s="129"/>
      <c r="D145" s="124"/>
      <c r="E145" s="129"/>
      <c r="F145" s="129"/>
      <c r="G145" s="129"/>
      <c r="H145" s="129"/>
      <c r="I145" s="131"/>
      <c r="J145" s="132"/>
      <c r="K145" s="132"/>
      <c r="X145" s="73"/>
    </row>
    <row r="146" spans="1:24" ht="30" customHeight="1" x14ac:dyDescent="0.3">
      <c r="A146" s="128"/>
      <c r="B146" s="133" t="s">
        <v>33</v>
      </c>
      <c r="C146" s="145"/>
      <c r="D146" s="128"/>
      <c r="E146" s="145"/>
      <c r="F146" s="145"/>
      <c r="G146" s="145"/>
      <c r="H146" s="145"/>
      <c r="I146" s="145"/>
      <c r="J146" s="145"/>
      <c r="K146" s="145"/>
      <c r="X146" s="53">
        <v>12</v>
      </c>
    </row>
    <row r="147" spans="1:24" ht="30" customHeight="1" x14ac:dyDescent="0.3">
      <c r="A147" s="128"/>
      <c r="B147" s="243" t="s">
        <v>101</v>
      </c>
      <c r="C147" s="145" t="s">
        <v>11</v>
      </c>
      <c r="D147" s="128" t="s">
        <v>506</v>
      </c>
      <c r="E147" s="128" t="s">
        <v>414</v>
      </c>
      <c r="F147" s="127">
        <v>100</v>
      </c>
      <c r="G147" s="127">
        <v>100</v>
      </c>
      <c r="H147" s="127">
        <v>100</v>
      </c>
      <c r="I147" s="128" t="s">
        <v>325</v>
      </c>
      <c r="J147" s="128" t="s">
        <v>325</v>
      </c>
      <c r="K147" s="165" t="s">
        <v>524</v>
      </c>
      <c r="X147" s="76" t="s">
        <v>371</v>
      </c>
    </row>
    <row r="148" spans="1:24" ht="30" customHeight="1" x14ac:dyDescent="0.3">
      <c r="A148" s="128"/>
      <c r="B148" s="243" t="s">
        <v>102</v>
      </c>
      <c r="C148" s="145" t="s">
        <v>11</v>
      </c>
      <c r="D148" s="128" t="s">
        <v>506</v>
      </c>
      <c r="E148" s="128" t="s">
        <v>414</v>
      </c>
      <c r="F148" s="127">
        <v>83.5</v>
      </c>
      <c r="G148" s="127">
        <v>83.5</v>
      </c>
      <c r="H148" s="127">
        <v>83.5</v>
      </c>
      <c r="I148" s="128" t="s">
        <v>325</v>
      </c>
      <c r="J148" s="128" t="s">
        <v>325</v>
      </c>
      <c r="K148" s="165" t="s">
        <v>524</v>
      </c>
      <c r="X148" s="76" t="s">
        <v>370</v>
      </c>
    </row>
    <row r="149" spans="1:24" ht="15.45" customHeight="1" x14ac:dyDescent="0.3">
      <c r="A149" s="120"/>
      <c r="B149" s="149" t="s">
        <v>10</v>
      </c>
      <c r="C149" s="152"/>
      <c r="D149" s="151"/>
      <c r="E149" s="152"/>
      <c r="F149" s="152"/>
      <c r="G149" s="152"/>
      <c r="H149" s="152"/>
      <c r="I149" s="152"/>
      <c r="J149" s="152"/>
      <c r="K149" s="244"/>
      <c r="X149" s="65"/>
    </row>
    <row r="150" spans="1:24" ht="24" customHeight="1" x14ac:dyDescent="0.3">
      <c r="A150" s="181">
        <v>1</v>
      </c>
      <c r="B150" s="429" t="s">
        <v>146</v>
      </c>
      <c r="C150" s="405" t="s">
        <v>3</v>
      </c>
      <c r="D150" s="405" t="s">
        <v>325</v>
      </c>
      <c r="E150" s="448" t="s">
        <v>415</v>
      </c>
      <c r="F150" s="142">
        <f>F152+F153</f>
        <v>8365</v>
      </c>
      <c r="G150" s="142">
        <v>6022</v>
      </c>
      <c r="H150" s="142">
        <v>6022</v>
      </c>
      <c r="I150" s="128" t="s">
        <v>16</v>
      </c>
      <c r="J150" s="7"/>
      <c r="K150" s="7"/>
      <c r="X150" s="61"/>
    </row>
    <row r="151" spans="1:24" ht="26.4" customHeight="1" x14ac:dyDescent="0.3">
      <c r="A151" s="208"/>
      <c r="B151" s="431"/>
      <c r="C151" s="406"/>
      <c r="D151" s="406"/>
      <c r="E151" s="449"/>
      <c r="F151" s="142">
        <f>F154</f>
        <v>123.8</v>
      </c>
      <c r="G151" s="142">
        <v>933</v>
      </c>
      <c r="H151" s="142">
        <v>933</v>
      </c>
      <c r="I151" s="128" t="s">
        <v>14</v>
      </c>
      <c r="J151" s="7"/>
      <c r="K151" s="7"/>
      <c r="X151" s="66"/>
    </row>
    <row r="152" spans="1:24" s="102" customFormat="1" ht="212.4" customHeight="1" x14ac:dyDescent="0.3">
      <c r="A152" s="204" t="s">
        <v>118</v>
      </c>
      <c r="B152" s="203" t="s">
        <v>144</v>
      </c>
      <c r="C152" s="142" t="s">
        <v>3</v>
      </c>
      <c r="D152" s="142" t="s">
        <v>325</v>
      </c>
      <c r="E152" s="245" t="s">
        <v>414</v>
      </c>
      <c r="F152" s="142">
        <v>5757</v>
      </c>
      <c r="G152" s="142">
        <v>1973</v>
      </c>
      <c r="H152" s="142">
        <v>1973</v>
      </c>
      <c r="I152" s="128" t="s">
        <v>16</v>
      </c>
      <c r="J152" s="246" t="s">
        <v>223</v>
      </c>
      <c r="K152" s="247" t="s">
        <v>552</v>
      </c>
      <c r="X152" s="77"/>
    </row>
    <row r="153" spans="1:24" ht="62.4" customHeight="1" x14ac:dyDescent="0.3">
      <c r="A153" s="206" t="s">
        <v>120</v>
      </c>
      <c r="B153" s="433" t="s">
        <v>145</v>
      </c>
      <c r="C153" s="405" t="s">
        <v>3</v>
      </c>
      <c r="D153" s="405" t="s">
        <v>325</v>
      </c>
      <c r="E153" s="448" t="s">
        <v>415</v>
      </c>
      <c r="F153" s="142">
        <v>2608</v>
      </c>
      <c r="G153" s="142">
        <v>4049</v>
      </c>
      <c r="H153" s="185">
        <v>4049</v>
      </c>
      <c r="I153" s="128" t="s">
        <v>16</v>
      </c>
      <c r="J153" s="7" t="s">
        <v>281</v>
      </c>
      <c r="K153" s="450" t="s">
        <v>553</v>
      </c>
      <c r="X153" s="78"/>
    </row>
    <row r="154" spans="1:24" ht="27.9" customHeight="1" x14ac:dyDescent="0.3">
      <c r="A154" s="210"/>
      <c r="B154" s="434"/>
      <c r="C154" s="406"/>
      <c r="D154" s="406"/>
      <c r="E154" s="449"/>
      <c r="F154" s="142">
        <v>123.8</v>
      </c>
      <c r="G154" s="142">
        <v>933</v>
      </c>
      <c r="H154" s="142">
        <v>933</v>
      </c>
      <c r="I154" s="128" t="s">
        <v>14</v>
      </c>
      <c r="J154" s="7" t="s">
        <v>280</v>
      </c>
      <c r="K154" s="451"/>
      <c r="X154" s="79"/>
    </row>
    <row r="155" spans="1:24" ht="15.45" customHeight="1" x14ac:dyDescent="0.3">
      <c r="A155" s="140"/>
      <c r="B155" s="164" t="s">
        <v>1</v>
      </c>
      <c r="C155" s="145" t="s">
        <v>3</v>
      </c>
      <c r="D155" s="124"/>
      <c r="E155" s="165"/>
      <c r="F155" s="166">
        <f>SUM(F157:F159)</f>
        <v>8488.7999999999993</v>
      </c>
      <c r="G155" s="166">
        <f>SUM(G157:G159)</f>
        <v>6955</v>
      </c>
      <c r="H155" s="166">
        <f>SUM(H157:H159)</f>
        <v>6955</v>
      </c>
      <c r="I155" s="165"/>
      <c r="J155" s="196"/>
      <c r="K155" s="196"/>
      <c r="X155" s="70"/>
    </row>
    <row r="156" spans="1:24" ht="15.45" customHeight="1" x14ac:dyDescent="0.3">
      <c r="A156" s="120"/>
      <c r="B156" s="131" t="s">
        <v>4</v>
      </c>
      <c r="C156" s="140"/>
      <c r="D156" s="119"/>
      <c r="E156" s="120"/>
      <c r="F156" s="196"/>
      <c r="G156" s="196"/>
      <c r="H156" s="196"/>
      <c r="I156" s="199"/>
      <c r="J156" s="197"/>
      <c r="K156" s="197"/>
      <c r="X156" s="62"/>
    </row>
    <row r="157" spans="1:24" ht="15.45" customHeight="1" x14ac:dyDescent="0.3">
      <c r="A157" s="140"/>
      <c r="B157" s="131" t="s">
        <v>0</v>
      </c>
      <c r="C157" s="140" t="s">
        <v>3</v>
      </c>
      <c r="D157" s="124"/>
      <c r="E157" s="165"/>
      <c r="F157" s="166">
        <f t="shared" ref="F157:H158" si="3">F150</f>
        <v>8365</v>
      </c>
      <c r="G157" s="166">
        <f t="shared" si="3"/>
        <v>6022</v>
      </c>
      <c r="H157" s="166">
        <f t="shared" si="3"/>
        <v>6022</v>
      </c>
      <c r="I157" s="165"/>
      <c r="J157" s="196"/>
      <c r="K157" s="196"/>
      <c r="X157" s="70"/>
    </row>
    <row r="158" spans="1:24" ht="15.45" customHeight="1" x14ac:dyDescent="0.3">
      <c r="A158" s="140"/>
      <c r="B158" s="131" t="s">
        <v>5</v>
      </c>
      <c r="C158" s="140" t="s">
        <v>3</v>
      </c>
      <c r="D158" s="124"/>
      <c r="E158" s="165"/>
      <c r="F158" s="166">
        <f t="shared" si="3"/>
        <v>123.8</v>
      </c>
      <c r="G158" s="166">
        <f t="shared" si="3"/>
        <v>933</v>
      </c>
      <c r="H158" s="166">
        <f t="shared" si="3"/>
        <v>933</v>
      </c>
      <c r="I158" s="165"/>
      <c r="J158" s="196"/>
      <c r="K158" s="196"/>
      <c r="X158" s="70"/>
    </row>
    <row r="159" spans="1:24" ht="15.45" customHeight="1" x14ac:dyDescent="0.3">
      <c r="A159" s="140"/>
      <c r="B159" s="131" t="s">
        <v>6</v>
      </c>
      <c r="C159" s="140" t="s">
        <v>3</v>
      </c>
      <c r="D159" s="124"/>
      <c r="E159" s="165"/>
      <c r="F159" s="166">
        <v>0</v>
      </c>
      <c r="G159" s="166">
        <v>0</v>
      </c>
      <c r="H159" s="166">
        <v>0</v>
      </c>
      <c r="I159" s="165"/>
      <c r="J159" s="196"/>
      <c r="K159" s="196"/>
      <c r="X159" s="70"/>
    </row>
    <row r="160" spans="1:24" ht="15.45" customHeight="1" x14ac:dyDescent="0.3">
      <c r="A160" s="127"/>
      <c r="B160" s="126" t="s">
        <v>69</v>
      </c>
      <c r="C160" s="126"/>
      <c r="D160" s="128"/>
      <c r="E160" s="126"/>
      <c r="F160" s="126"/>
      <c r="G160" s="126"/>
      <c r="H160" s="126"/>
      <c r="I160" s="126"/>
      <c r="J160" s="126"/>
      <c r="K160" s="126"/>
      <c r="X160" s="73"/>
    </row>
    <row r="161" spans="1:24" ht="15.45" customHeight="1" x14ac:dyDescent="0.3">
      <c r="A161" s="127"/>
      <c r="B161" s="129" t="s">
        <v>12</v>
      </c>
      <c r="C161" s="129"/>
      <c r="D161" s="124"/>
      <c r="E161" s="129"/>
      <c r="F161" s="129"/>
      <c r="G161" s="129"/>
      <c r="H161" s="129"/>
      <c r="I161" s="131"/>
      <c r="J161" s="132"/>
      <c r="K161" s="132"/>
      <c r="X161" s="73"/>
    </row>
    <row r="162" spans="1:24" ht="75" customHeight="1" x14ac:dyDescent="0.3">
      <c r="A162" s="128">
        <v>1</v>
      </c>
      <c r="B162" s="133" t="s">
        <v>35</v>
      </c>
      <c r="C162" s="145" t="s">
        <v>11</v>
      </c>
      <c r="D162" s="128" t="s">
        <v>506</v>
      </c>
      <c r="E162" s="128" t="s">
        <v>416</v>
      </c>
      <c r="F162" s="128">
        <v>74</v>
      </c>
      <c r="G162" s="128">
        <v>74</v>
      </c>
      <c r="H162" s="128">
        <v>74</v>
      </c>
      <c r="I162" s="128" t="s">
        <v>325</v>
      </c>
      <c r="J162" s="128" t="s">
        <v>325</v>
      </c>
      <c r="K162" s="200" t="s">
        <v>505</v>
      </c>
      <c r="X162" s="53">
        <v>13</v>
      </c>
    </row>
    <row r="163" spans="1:24" ht="15.45" customHeight="1" x14ac:dyDescent="0.3">
      <c r="A163" s="136"/>
      <c r="B163" s="137" t="s">
        <v>10</v>
      </c>
      <c r="C163" s="139"/>
      <c r="D163" s="138"/>
      <c r="E163" s="139"/>
      <c r="F163" s="139"/>
      <c r="G163" s="139"/>
      <c r="H163" s="139"/>
      <c r="I163" s="140"/>
      <c r="J163" s="120"/>
      <c r="K163" s="120"/>
      <c r="X163" s="54"/>
    </row>
    <row r="164" spans="1:24" ht="32.700000000000003" customHeight="1" x14ac:dyDescent="0.3">
      <c r="A164" s="228"/>
      <c r="B164" s="248" t="s">
        <v>78</v>
      </c>
      <c r="C164" s="228"/>
      <c r="D164" s="249"/>
      <c r="E164" s="249"/>
      <c r="F164" s="250"/>
      <c r="G164" s="250"/>
      <c r="H164" s="250"/>
      <c r="I164" s="249"/>
      <c r="J164" s="228"/>
      <c r="K164" s="228"/>
      <c r="X164" s="80"/>
    </row>
    <row r="165" spans="1:24" ht="46.2" customHeight="1" x14ac:dyDescent="0.3">
      <c r="A165" s="228">
        <v>1</v>
      </c>
      <c r="B165" s="247" t="s">
        <v>165</v>
      </c>
      <c r="C165" s="228" t="s">
        <v>3</v>
      </c>
      <c r="D165" s="228" t="s">
        <v>325</v>
      </c>
      <c r="E165" s="228" t="s">
        <v>417</v>
      </c>
      <c r="F165" s="228">
        <v>368.125</v>
      </c>
      <c r="G165" s="228">
        <v>366.23</v>
      </c>
      <c r="H165" s="228">
        <v>366.23</v>
      </c>
      <c r="I165" s="249" t="s">
        <v>14</v>
      </c>
      <c r="J165" s="228">
        <v>268025053</v>
      </c>
      <c r="K165" s="200" t="s">
        <v>500</v>
      </c>
      <c r="X165" s="80"/>
    </row>
    <row r="166" spans="1:24" ht="61.5" customHeight="1" x14ac:dyDescent="0.3">
      <c r="A166" s="251">
        <v>2</v>
      </c>
      <c r="B166" s="252" t="s">
        <v>166</v>
      </c>
      <c r="C166" s="251" t="s">
        <v>3</v>
      </c>
      <c r="D166" s="251" t="s">
        <v>325</v>
      </c>
      <c r="E166" s="251" t="s">
        <v>417</v>
      </c>
      <c r="F166" s="251">
        <v>152.91499999999999</v>
      </c>
      <c r="G166" s="251">
        <v>152.12700000000001</v>
      </c>
      <c r="H166" s="251">
        <v>152.12700000000001</v>
      </c>
      <c r="I166" s="253" t="s">
        <v>14</v>
      </c>
      <c r="J166" s="251">
        <v>268025053</v>
      </c>
      <c r="K166" s="200" t="s">
        <v>500</v>
      </c>
      <c r="X166" s="81"/>
    </row>
    <row r="167" spans="1:24" ht="46.2" customHeight="1" x14ac:dyDescent="0.3">
      <c r="A167" s="251">
        <v>3</v>
      </c>
      <c r="B167" s="252" t="s">
        <v>167</v>
      </c>
      <c r="C167" s="251" t="s">
        <v>3</v>
      </c>
      <c r="D167" s="251" t="s">
        <v>325</v>
      </c>
      <c r="E167" s="251" t="s">
        <v>417</v>
      </c>
      <c r="F167" s="251">
        <v>5.59</v>
      </c>
      <c r="G167" s="251">
        <v>0</v>
      </c>
      <c r="H167" s="251">
        <v>0</v>
      </c>
      <c r="I167" s="253" t="s">
        <v>14</v>
      </c>
      <c r="J167" s="251">
        <v>268025053</v>
      </c>
      <c r="K167" s="252" t="s">
        <v>507</v>
      </c>
      <c r="X167" s="81"/>
    </row>
    <row r="168" spans="1:24" ht="76.95" customHeight="1" x14ac:dyDescent="0.3">
      <c r="A168" s="251">
        <v>4</v>
      </c>
      <c r="B168" s="252" t="s">
        <v>275</v>
      </c>
      <c r="C168" s="251" t="s">
        <v>3</v>
      </c>
      <c r="D168" s="251" t="s">
        <v>325</v>
      </c>
      <c r="E168" s="251" t="s">
        <v>417</v>
      </c>
      <c r="F168" s="251">
        <v>0.32800000000000001</v>
      </c>
      <c r="G168" s="251">
        <v>0</v>
      </c>
      <c r="H168" s="251">
        <v>0</v>
      </c>
      <c r="I168" s="253" t="s">
        <v>14</v>
      </c>
      <c r="J168" s="251">
        <v>268025053</v>
      </c>
      <c r="K168" s="252" t="s">
        <v>507</v>
      </c>
      <c r="X168" s="81"/>
    </row>
    <row r="169" spans="1:24" ht="46.2" customHeight="1" x14ac:dyDescent="0.3">
      <c r="A169" s="251">
        <v>5</v>
      </c>
      <c r="B169" s="252" t="s">
        <v>79</v>
      </c>
      <c r="C169" s="251" t="s">
        <v>3</v>
      </c>
      <c r="D169" s="251" t="s">
        <v>325</v>
      </c>
      <c r="E169" s="251" t="s">
        <v>417</v>
      </c>
      <c r="F169" s="254">
        <v>1199.4580000000001</v>
      </c>
      <c r="G169" s="254">
        <v>196.21700000000001</v>
      </c>
      <c r="H169" s="254">
        <v>196.21700000000001</v>
      </c>
      <c r="I169" s="253" t="s">
        <v>16</v>
      </c>
      <c r="J169" s="251">
        <v>268028011</v>
      </c>
      <c r="K169" s="200" t="s">
        <v>500</v>
      </c>
      <c r="X169" s="81"/>
    </row>
    <row r="170" spans="1:24" ht="46.2" customHeight="1" x14ac:dyDescent="0.3">
      <c r="A170" s="251">
        <v>13</v>
      </c>
      <c r="B170" s="231" t="s">
        <v>80</v>
      </c>
      <c r="C170" s="228" t="s">
        <v>3</v>
      </c>
      <c r="D170" s="251" t="s">
        <v>325</v>
      </c>
      <c r="E170" s="251" t="s">
        <v>417</v>
      </c>
      <c r="F170" s="255">
        <v>73.965000000000003</v>
      </c>
      <c r="G170" s="255">
        <v>59.914999999999999</v>
      </c>
      <c r="H170" s="255">
        <v>59.914999999999999</v>
      </c>
      <c r="I170" s="249" t="s">
        <v>14</v>
      </c>
      <c r="J170" s="228">
        <v>268025053</v>
      </c>
      <c r="K170" s="200" t="s">
        <v>500</v>
      </c>
      <c r="X170" s="81"/>
    </row>
    <row r="171" spans="1:24" ht="46.2" customHeight="1" x14ac:dyDescent="0.3">
      <c r="A171" s="251">
        <v>16</v>
      </c>
      <c r="B171" s="231" t="s">
        <v>81</v>
      </c>
      <c r="C171" s="228" t="s">
        <v>3</v>
      </c>
      <c r="D171" s="256" t="s">
        <v>325</v>
      </c>
      <c r="E171" s="228" t="s">
        <v>417</v>
      </c>
      <c r="F171" s="257">
        <v>952.90099999999995</v>
      </c>
      <c r="G171" s="257">
        <v>190.30600000000001</v>
      </c>
      <c r="H171" s="257">
        <v>190.30600000000001</v>
      </c>
      <c r="I171" s="249" t="s">
        <v>14</v>
      </c>
      <c r="J171" s="228">
        <v>268025053</v>
      </c>
      <c r="K171" s="200" t="s">
        <v>500</v>
      </c>
      <c r="X171" s="81"/>
    </row>
    <row r="172" spans="1:24" ht="46.2" customHeight="1" x14ac:dyDescent="0.3">
      <c r="A172" s="251">
        <v>17</v>
      </c>
      <c r="B172" s="231" t="s">
        <v>81</v>
      </c>
      <c r="C172" s="228" t="s">
        <v>3</v>
      </c>
      <c r="D172" s="256" t="s">
        <v>325</v>
      </c>
      <c r="E172" s="228" t="s">
        <v>417</v>
      </c>
      <c r="F172" s="257">
        <v>299.57400000000001</v>
      </c>
      <c r="G172" s="257">
        <v>297.21699999999998</v>
      </c>
      <c r="H172" s="257">
        <v>297.21699999999998</v>
      </c>
      <c r="I172" s="249" t="s">
        <v>16</v>
      </c>
      <c r="J172" s="228">
        <v>268028011</v>
      </c>
      <c r="K172" s="200" t="s">
        <v>500</v>
      </c>
      <c r="X172" s="81"/>
    </row>
    <row r="173" spans="1:24" ht="46.2" customHeight="1" x14ac:dyDescent="0.3">
      <c r="A173" s="438">
        <v>18</v>
      </c>
      <c r="B173" s="436" t="s">
        <v>82</v>
      </c>
      <c r="C173" s="438" t="s">
        <v>3</v>
      </c>
      <c r="D173" s="438" t="s">
        <v>325</v>
      </c>
      <c r="E173" s="438" t="s">
        <v>417</v>
      </c>
      <c r="F173" s="257">
        <v>697.8</v>
      </c>
      <c r="G173" s="257">
        <v>0</v>
      </c>
      <c r="H173" s="257">
        <v>0</v>
      </c>
      <c r="I173" s="249" t="s">
        <v>14</v>
      </c>
      <c r="J173" s="228">
        <v>268025053</v>
      </c>
      <c r="K173" s="455" t="s">
        <v>500</v>
      </c>
      <c r="X173" s="81"/>
    </row>
    <row r="174" spans="1:24" ht="46.2" customHeight="1" x14ac:dyDescent="0.3">
      <c r="A174" s="439"/>
      <c r="B174" s="437"/>
      <c r="C174" s="439"/>
      <c r="D174" s="439"/>
      <c r="E174" s="439"/>
      <c r="F174" s="257">
        <v>0</v>
      </c>
      <c r="G174" s="257">
        <v>627.72400000000005</v>
      </c>
      <c r="H174" s="257">
        <v>627.72400000000005</v>
      </c>
      <c r="I174" s="249" t="s">
        <v>16</v>
      </c>
      <c r="J174" s="228">
        <v>268028011</v>
      </c>
      <c r="K174" s="456"/>
      <c r="X174" s="105"/>
    </row>
    <row r="175" spans="1:24" ht="62.4" x14ac:dyDescent="0.3">
      <c r="A175" s="228"/>
      <c r="B175" s="248" t="s">
        <v>83</v>
      </c>
      <c r="C175" s="228"/>
      <c r="D175" s="258"/>
      <c r="E175" s="228"/>
      <c r="F175" s="250"/>
      <c r="G175" s="250"/>
      <c r="H175" s="250"/>
      <c r="I175" s="249"/>
      <c r="J175" s="228"/>
      <c r="K175" s="228"/>
      <c r="X175" s="80"/>
    </row>
    <row r="176" spans="1:24" ht="46.2" customHeight="1" x14ac:dyDescent="0.3">
      <c r="A176" s="228">
        <v>19</v>
      </c>
      <c r="B176" s="231" t="s">
        <v>84</v>
      </c>
      <c r="C176" s="228" t="s">
        <v>3</v>
      </c>
      <c r="D176" s="256" t="s">
        <v>325</v>
      </c>
      <c r="E176" s="228" t="s">
        <v>417</v>
      </c>
      <c r="F176" s="255">
        <v>715.17899999999997</v>
      </c>
      <c r="G176" s="255">
        <v>284.02</v>
      </c>
      <c r="H176" s="255">
        <v>284.02</v>
      </c>
      <c r="I176" s="249" t="s">
        <v>14</v>
      </c>
      <c r="J176" s="228">
        <v>268025053</v>
      </c>
      <c r="K176" s="200" t="s">
        <v>500</v>
      </c>
      <c r="X176" s="80"/>
    </row>
    <row r="177" spans="1:24" ht="60" customHeight="1" x14ac:dyDescent="0.3">
      <c r="A177" s="142"/>
      <c r="B177" s="248" t="s">
        <v>85</v>
      </c>
      <c r="C177" s="228"/>
      <c r="D177" s="253"/>
      <c r="E177" s="251"/>
      <c r="F177" s="250"/>
      <c r="G177" s="250"/>
      <c r="H177" s="250"/>
      <c r="I177" s="249"/>
      <c r="J177" s="249"/>
      <c r="K177" s="249"/>
      <c r="X177" s="18"/>
    </row>
    <row r="178" spans="1:24" ht="46.2" customHeight="1" x14ac:dyDescent="0.3">
      <c r="A178" s="228">
        <v>55</v>
      </c>
      <c r="B178" s="231" t="s">
        <v>86</v>
      </c>
      <c r="C178" s="228" t="s">
        <v>3</v>
      </c>
      <c r="D178" s="251" t="s">
        <v>325</v>
      </c>
      <c r="E178" s="251" t="s">
        <v>417</v>
      </c>
      <c r="F178" s="255">
        <v>1080</v>
      </c>
      <c r="G178" s="255">
        <v>1240</v>
      </c>
      <c r="H178" s="255">
        <v>1240</v>
      </c>
      <c r="I178" s="249" t="s">
        <v>14</v>
      </c>
      <c r="J178" s="228">
        <v>268003053</v>
      </c>
      <c r="K178" s="200" t="s">
        <v>500</v>
      </c>
      <c r="X178" s="80"/>
    </row>
    <row r="179" spans="1:24" ht="15.45" customHeight="1" x14ac:dyDescent="0.3">
      <c r="A179" s="128"/>
      <c r="B179" s="164" t="s">
        <v>1</v>
      </c>
      <c r="C179" s="145" t="s">
        <v>3</v>
      </c>
      <c r="D179" s="124"/>
      <c r="E179" s="140"/>
      <c r="F179" s="259">
        <f>F181+F182+F183</f>
        <v>5545.8350000000009</v>
      </c>
      <c r="G179" s="259">
        <f t="shared" ref="G179:H179" si="4">G181+G182+G183</f>
        <v>3413.7560000000003</v>
      </c>
      <c r="H179" s="259">
        <f t="shared" si="4"/>
        <v>3413.7560000000003</v>
      </c>
      <c r="I179" s="260"/>
      <c r="J179" s="260"/>
      <c r="K179" s="260"/>
      <c r="X179" s="53"/>
    </row>
    <row r="180" spans="1:24" ht="15.45" customHeight="1" x14ac:dyDescent="0.3">
      <c r="A180" s="128"/>
      <c r="B180" s="131" t="s">
        <v>4</v>
      </c>
      <c r="C180" s="145"/>
      <c r="D180" s="124"/>
      <c r="E180" s="140"/>
      <c r="F180" s="259"/>
      <c r="G180" s="259"/>
      <c r="H180" s="259"/>
      <c r="I180" s="260"/>
      <c r="J180" s="260"/>
      <c r="K180" s="260"/>
      <c r="X180" s="53"/>
    </row>
    <row r="181" spans="1:24" ht="15.45" customHeight="1" x14ac:dyDescent="0.3">
      <c r="A181" s="165"/>
      <c r="B181" s="131" t="s">
        <v>0</v>
      </c>
      <c r="C181" s="145" t="s">
        <v>3</v>
      </c>
      <c r="D181" s="124"/>
      <c r="E181" s="140"/>
      <c r="F181" s="259">
        <f>F174+F172+F169</f>
        <v>1499.0320000000002</v>
      </c>
      <c r="G181" s="259">
        <f t="shared" ref="G181:H181" si="5">G174+G172+G169</f>
        <v>1121.1580000000001</v>
      </c>
      <c r="H181" s="259">
        <f t="shared" si="5"/>
        <v>1121.1580000000001</v>
      </c>
      <c r="I181" s="260"/>
      <c r="J181" s="260"/>
      <c r="K181" s="260"/>
      <c r="X181" s="63"/>
    </row>
    <row r="182" spans="1:24" ht="15.45" customHeight="1" x14ac:dyDescent="0.3">
      <c r="A182" s="165"/>
      <c r="B182" s="131" t="s">
        <v>5</v>
      </c>
      <c r="C182" s="145" t="s">
        <v>3</v>
      </c>
      <c r="D182" s="124"/>
      <c r="E182" s="140"/>
      <c r="F182" s="259">
        <f>F178+F176+F173+F171+F170+F168+F167+F166+F165</f>
        <v>4046.8030000000003</v>
      </c>
      <c r="G182" s="259">
        <f t="shared" ref="G182:H182" si="6">G178+G176+G173+G171+G170+G168+G167+G166+G165</f>
        <v>2292.598</v>
      </c>
      <c r="H182" s="259">
        <f t="shared" si="6"/>
        <v>2292.598</v>
      </c>
      <c r="I182" s="260"/>
      <c r="J182" s="260"/>
      <c r="K182" s="260"/>
      <c r="X182" s="63"/>
    </row>
    <row r="183" spans="1:24" ht="15.45" customHeight="1" x14ac:dyDescent="0.3">
      <c r="A183" s="165"/>
      <c r="B183" s="131" t="s">
        <v>6</v>
      </c>
      <c r="C183" s="145" t="s">
        <v>3</v>
      </c>
      <c r="D183" s="124"/>
      <c r="E183" s="140"/>
      <c r="F183" s="259">
        <v>0</v>
      </c>
      <c r="G183" s="259">
        <v>0</v>
      </c>
      <c r="H183" s="259">
        <v>0</v>
      </c>
      <c r="I183" s="260"/>
      <c r="J183" s="260"/>
      <c r="K183" s="260"/>
      <c r="X183" s="63"/>
    </row>
    <row r="184" spans="1:24" ht="15.45" customHeight="1" x14ac:dyDescent="0.3">
      <c r="A184" s="127"/>
      <c r="B184" s="126" t="s">
        <v>155</v>
      </c>
      <c r="C184" s="126"/>
      <c r="D184" s="128"/>
      <c r="E184" s="126"/>
      <c r="F184" s="126"/>
      <c r="G184" s="126"/>
      <c r="H184" s="126"/>
      <c r="I184" s="126"/>
      <c r="J184" s="126"/>
      <c r="K184" s="126"/>
      <c r="X184" s="73"/>
    </row>
    <row r="185" spans="1:24" ht="15.45" customHeight="1" x14ac:dyDescent="0.3">
      <c r="A185" s="127"/>
      <c r="B185" s="129" t="s">
        <v>12</v>
      </c>
      <c r="C185" s="129"/>
      <c r="D185" s="124"/>
      <c r="E185" s="129"/>
      <c r="F185" s="129"/>
      <c r="G185" s="129"/>
      <c r="H185" s="129"/>
      <c r="I185" s="131"/>
      <c r="J185" s="132"/>
      <c r="K185" s="132"/>
      <c r="X185" s="73"/>
    </row>
    <row r="186" spans="1:24" ht="187.2" x14ac:dyDescent="0.3">
      <c r="A186" s="128"/>
      <c r="B186" s="133" t="s">
        <v>36</v>
      </c>
      <c r="C186" s="145" t="s">
        <v>11</v>
      </c>
      <c r="D186" s="214" t="s">
        <v>501</v>
      </c>
      <c r="E186" s="214" t="s">
        <v>418</v>
      </c>
      <c r="F186" s="128">
        <v>15</v>
      </c>
      <c r="G186" s="128">
        <v>15</v>
      </c>
      <c r="H186" s="128">
        <v>15</v>
      </c>
      <c r="I186" s="128" t="s">
        <v>325</v>
      </c>
      <c r="J186" s="128" t="s">
        <v>325</v>
      </c>
      <c r="K186" s="147" t="s">
        <v>502</v>
      </c>
      <c r="X186" s="53">
        <v>14</v>
      </c>
    </row>
    <row r="187" spans="1:24" ht="15.45" customHeight="1" x14ac:dyDescent="0.3">
      <c r="A187" s="142"/>
      <c r="B187" s="137" t="s">
        <v>10</v>
      </c>
      <c r="C187" s="139"/>
      <c r="D187" s="138"/>
      <c r="E187" s="139"/>
      <c r="F187" s="139"/>
      <c r="G187" s="139"/>
      <c r="H187" s="139"/>
      <c r="I187" s="140"/>
      <c r="J187" s="120"/>
      <c r="K187" s="120"/>
      <c r="X187" s="74"/>
    </row>
    <row r="188" spans="1:24" ht="79.95" customHeight="1" x14ac:dyDescent="0.3">
      <c r="A188" s="7">
        <v>1</v>
      </c>
      <c r="B188" s="261" t="s">
        <v>104</v>
      </c>
      <c r="C188" s="228" t="s">
        <v>105</v>
      </c>
      <c r="D188" s="228" t="s">
        <v>325</v>
      </c>
      <c r="E188" s="228" t="s">
        <v>419</v>
      </c>
      <c r="F188" s="7">
        <v>50</v>
      </c>
      <c r="G188" s="7">
        <v>50</v>
      </c>
      <c r="H188" s="7">
        <v>50</v>
      </c>
      <c r="I188" s="127"/>
      <c r="J188" s="7"/>
      <c r="K188" s="178" t="s">
        <v>503</v>
      </c>
      <c r="X188" s="82"/>
    </row>
    <row r="189" spans="1:24" ht="124.8" x14ac:dyDescent="0.3">
      <c r="A189" s="9">
        <v>5</v>
      </c>
      <c r="B189" s="261" t="s">
        <v>168</v>
      </c>
      <c r="C189" s="228" t="s">
        <v>169</v>
      </c>
      <c r="D189" s="142" t="s">
        <v>325</v>
      </c>
      <c r="E189" s="228" t="s">
        <v>420</v>
      </c>
      <c r="F189" s="7">
        <v>8</v>
      </c>
      <c r="G189" s="7">
        <v>8</v>
      </c>
      <c r="H189" s="7">
        <v>0</v>
      </c>
      <c r="I189" s="127"/>
      <c r="J189" s="142"/>
      <c r="K189" s="178" t="s">
        <v>519</v>
      </c>
      <c r="X189" s="83"/>
    </row>
    <row r="190" spans="1:24" ht="156" x14ac:dyDescent="0.3">
      <c r="A190" s="9">
        <v>6</v>
      </c>
      <c r="B190" s="261" t="s">
        <v>106</v>
      </c>
      <c r="C190" s="228" t="s">
        <v>3</v>
      </c>
      <c r="D190" s="142" t="s">
        <v>325</v>
      </c>
      <c r="E190" s="228" t="s">
        <v>419</v>
      </c>
      <c r="F190" s="7">
        <v>1.68</v>
      </c>
      <c r="G190" s="7">
        <v>1.68</v>
      </c>
      <c r="H190" s="7">
        <v>1.68</v>
      </c>
      <c r="I190" s="127" t="s">
        <v>14</v>
      </c>
      <c r="J190" s="7">
        <v>254001155</v>
      </c>
      <c r="K190" s="178" t="s">
        <v>504</v>
      </c>
      <c r="X190" s="83"/>
    </row>
    <row r="191" spans="1:24" ht="15.45" customHeight="1" x14ac:dyDescent="0.3">
      <c r="A191" s="140"/>
      <c r="B191" s="164" t="s">
        <v>1</v>
      </c>
      <c r="C191" s="145" t="s">
        <v>3</v>
      </c>
      <c r="D191" s="124"/>
      <c r="E191" s="165"/>
      <c r="F191" s="166">
        <f>SUM(F193:F195)</f>
        <v>1.68</v>
      </c>
      <c r="G191" s="166">
        <f>SUM(G193:G195)</f>
        <v>1.68</v>
      </c>
      <c r="H191" s="166">
        <f>SUM(H193:H195)</f>
        <v>1.68</v>
      </c>
      <c r="I191" s="165"/>
      <c r="J191" s="196"/>
      <c r="K191" s="196"/>
      <c r="X191" s="70"/>
    </row>
    <row r="192" spans="1:24" ht="15.45" customHeight="1" x14ac:dyDescent="0.3">
      <c r="A192" s="120"/>
      <c r="B192" s="131" t="s">
        <v>4</v>
      </c>
      <c r="C192" s="145"/>
      <c r="D192" s="119"/>
      <c r="E192" s="120"/>
      <c r="F192" s="196"/>
      <c r="G192" s="196"/>
      <c r="H192" s="196"/>
      <c r="I192" s="199"/>
      <c r="J192" s="197"/>
      <c r="K192" s="197"/>
      <c r="X192" s="62"/>
    </row>
    <row r="193" spans="1:24" ht="15.45" customHeight="1" x14ac:dyDescent="0.3">
      <c r="A193" s="140"/>
      <c r="B193" s="131" t="s">
        <v>0</v>
      </c>
      <c r="C193" s="145" t="s">
        <v>3</v>
      </c>
      <c r="D193" s="124"/>
      <c r="E193" s="165"/>
      <c r="F193" s="166">
        <v>0</v>
      </c>
      <c r="G193" s="166">
        <v>0</v>
      </c>
      <c r="H193" s="166">
        <v>0</v>
      </c>
      <c r="I193" s="165"/>
      <c r="J193" s="196"/>
      <c r="K193" s="196"/>
      <c r="X193" s="70"/>
    </row>
    <row r="194" spans="1:24" ht="15.45" customHeight="1" x14ac:dyDescent="0.3">
      <c r="A194" s="140"/>
      <c r="B194" s="131" t="s">
        <v>5</v>
      </c>
      <c r="C194" s="145" t="s">
        <v>3</v>
      </c>
      <c r="D194" s="124"/>
      <c r="E194" s="165"/>
      <c r="F194" s="166">
        <f>F190</f>
        <v>1.68</v>
      </c>
      <c r="G194" s="166">
        <f>G190</f>
        <v>1.68</v>
      </c>
      <c r="H194" s="166">
        <f>H190</f>
        <v>1.68</v>
      </c>
      <c r="I194" s="165"/>
      <c r="J194" s="196"/>
      <c r="K194" s="196"/>
      <c r="X194" s="70"/>
    </row>
    <row r="195" spans="1:24" ht="15.45" customHeight="1" x14ac:dyDescent="0.3">
      <c r="A195" s="140"/>
      <c r="B195" s="131" t="s">
        <v>6</v>
      </c>
      <c r="C195" s="145" t="s">
        <v>3</v>
      </c>
      <c r="D195" s="124"/>
      <c r="E195" s="165"/>
      <c r="F195" s="166">
        <v>0</v>
      </c>
      <c r="G195" s="166">
        <v>0</v>
      </c>
      <c r="H195" s="166">
        <v>0</v>
      </c>
      <c r="I195" s="165"/>
      <c r="J195" s="196"/>
      <c r="K195" s="196"/>
      <c r="X195" s="70"/>
    </row>
    <row r="196" spans="1:24" ht="15.45" customHeight="1" x14ac:dyDescent="0.3">
      <c r="A196" s="127"/>
      <c r="B196" s="126" t="s">
        <v>156</v>
      </c>
      <c r="C196" s="126"/>
      <c r="D196" s="128"/>
      <c r="E196" s="126"/>
      <c r="F196" s="126"/>
      <c r="G196" s="126"/>
      <c r="H196" s="126"/>
      <c r="I196" s="126"/>
      <c r="J196" s="126"/>
      <c r="K196" s="126"/>
      <c r="X196" s="73"/>
    </row>
    <row r="197" spans="1:24" ht="15.45" customHeight="1" x14ac:dyDescent="0.3">
      <c r="A197" s="127"/>
      <c r="B197" s="129" t="s">
        <v>12</v>
      </c>
      <c r="C197" s="129"/>
      <c r="D197" s="124"/>
      <c r="E197" s="129"/>
      <c r="F197" s="129"/>
      <c r="G197" s="129"/>
      <c r="H197" s="129"/>
      <c r="I197" s="131"/>
      <c r="J197" s="132"/>
      <c r="K197" s="132"/>
      <c r="X197" s="73"/>
    </row>
    <row r="198" spans="1:24" ht="78" x14ac:dyDescent="0.3">
      <c r="A198" s="128"/>
      <c r="B198" s="133" t="s">
        <v>157</v>
      </c>
      <c r="C198" s="145" t="s">
        <v>11</v>
      </c>
      <c r="D198" s="128" t="s">
        <v>509</v>
      </c>
      <c r="E198" s="128" t="s">
        <v>421</v>
      </c>
      <c r="F198" s="128">
        <v>130</v>
      </c>
      <c r="G198" s="128">
        <v>130</v>
      </c>
      <c r="H198" s="128">
        <v>84</v>
      </c>
      <c r="I198" s="128" t="s">
        <v>325</v>
      </c>
      <c r="J198" s="128" t="s">
        <v>325</v>
      </c>
      <c r="K198" s="200" t="s">
        <v>508</v>
      </c>
      <c r="X198" s="53">
        <v>15</v>
      </c>
    </row>
    <row r="199" spans="1:24" ht="202.8" x14ac:dyDescent="0.3">
      <c r="A199" s="128"/>
      <c r="B199" s="133" t="s">
        <v>374</v>
      </c>
      <c r="C199" s="145" t="s">
        <v>11</v>
      </c>
      <c r="D199" s="128" t="s">
        <v>511</v>
      </c>
      <c r="E199" s="128" t="s">
        <v>422</v>
      </c>
      <c r="F199" s="145"/>
      <c r="G199" s="145"/>
      <c r="H199" s="128" t="s">
        <v>510</v>
      </c>
      <c r="I199" s="128" t="s">
        <v>325</v>
      </c>
      <c r="J199" s="128" t="s">
        <v>325</v>
      </c>
      <c r="K199" s="147" t="s">
        <v>567</v>
      </c>
      <c r="X199" s="53">
        <v>16</v>
      </c>
    </row>
    <row r="200" spans="1:24" ht="15.45" customHeight="1" x14ac:dyDescent="0.3">
      <c r="A200" s="142"/>
      <c r="B200" s="137" t="s">
        <v>10</v>
      </c>
      <c r="C200" s="139"/>
      <c r="D200" s="138"/>
      <c r="E200" s="139"/>
      <c r="F200" s="139"/>
      <c r="G200" s="139"/>
      <c r="H200" s="139"/>
      <c r="I200" s="140"/>
      <c r="J200" s="120"/>
      <c r="K200" s="120"/>
      <c r="X200" s="74"/>
    </row>
    <row r="201" spans="1:24" ht="249.6" x14ac:dyDescent="0.3">
      <c r="A201" s="142">
        <v>1</v>
      </c>
      <c r="B201" s="203" t="s">
        <v>64</v>
      </c>
      <c r="C201" s="142" t="s">
        <v>3</v>
      </c>
      <c r="D201" s="142" t="s">
        <v>325</v>
      </c>
      <c r="E201" s="142" t="s">
        <v>423</v>
      </c>
      <c r="F201" s="221">
        <v>6.1950000000000003</v>
      </c>
      <c r="G201" s="221">
        <v>6.1950000000000003</v>
      </c>
      <c r="H201" s="221">
        <v>6.2</v>
      </c>
      <c r="I201" s="128" t="s">
        <v>14</v>
      </c>
      <c r="J201" s="7" t="s">
        <v>512</v>
      </c>
      <c r="K201" s="262" t="s">
        <v>513</v>
      </c>
      <c r="X201" s="18"/>
    </row>
    <row r="202" spans="1:24" ht="140.4" x14ac:dyDescent="0.3">
      <c r="A202" s="142">
        <v>2</v>
      </c>
      <c r="B202" s="203" t="s">
        <v>65</v>
      </c>
      <c r="C202" s="142" t="s">
        <v>66</v>
      </c>
      <c r="D202" s="142" t="s">
        <v>325</v>
      </c>
      <c r="E202" s="142" t="s">
        <v>423</v>
      </c>
      <c r="F202" s="142">
        <v>40</v>
      </c>
      <c r="G202" s="142">
        <v>40</v>
      </c>
      <c r="H202" s="142">
        <v>98</v>
      </c>
      <c r="I202" s="142"/>
      <c r="J202" s="7"/>
      <c r="K202" s="178" t="s">
        <v>514</v>
      </c>
      <c r="X202" s="18"/>
    </row>
    <row r="203" spans="1:24" ht="93.6" x14ac:dyDescent="0.3">
      <c r="A203" s="142">
        <v>3</v>
      </c>
      <c r="B203" s="203" t="s">
        <v>67</v>
      </c>
      <c r="C203" s="142" t="s">
        <v>38</v>
      </c>
      <c r="D203" s="142" t="s">
        <v>325</v>
      </c>
      <c r="E203" s="142" t="s">
        <v>421</v>
      </c>
      <c r="F203" s="142">
        <v>20</v>
      </c>
      <c r="G203" s="142">
        <v>20</v>
      </c>
      <c r="H203" s="142">
        <v>55</v>
      </c>
      <c r="I203" s="142"/>
      <c r="J203" s="142"/>
      <c r="K203" s="178" t="s">
        <v>515</v>
      </c>
      <c r="X203" s="18"/>
    </row>
    <row r="204" spans="1:24" ht="15.45" customHeight="1" x14ac:dyDescent="0.3">
      <c r="A204" s="140"/>
      <c r="B204" s="164" t="s">
        <v>1</v>
      </c>
      <c r="C204" s="145" t="s">
        <v>3</v>
      </c>
      <c r="D204" s="124"/>
      <c r="E204" s="165"/>
      <c r="F204" s="166">
        <f>SUM(F206:F208)</f>
        <v>6.1950000000000003</v>
      </c>
      <c r="G204" s="166">
        <f>SUM(G206:G208)</f>
        <v>6.1950000000000003</v>
      </c>
      <c r="H204" s="166">
        <f>SUM(H206:H208)</f>
        <v>6.2</v>
      </c>
      <c r="I204" s="165"/>
      <c r="J204" s="196"/>
      <c r="K204" s="196"/>
      <c r="X204" s="70"/>
    </row>
    <row r="205" spans="1:24" ht="15.45" customHeight="1" x14ac:dyDescent="0.3">
      <c r="A205" s="120"/>
      <c r="B205" s="131" t="s">
        <v>4</v>
      </c>
      <c r="C205" s="145"/>
      <c r="D205" s="119"/>
      <c r="E205" s="120"/>
      <c r="F205" s="196"/>
      <c r="G205" s="196"/>
      <c r="H205" s="196"/>
      <c r="I205" s="199"/>
      <c r="J205" s="197"/>
      <c r="K205" s="197"/>
      <c r="X205" s="62"/>
    </row>
    <row r="206" spans="1:24" ht="15.45" customHeight="1" x14ac:dyDescent="0.3">
      <c r="A206" s="140"/>
      <c r="B206" s="131" t="s">
        <v>0</v>
      </c>
      <c r="C206" s="145" t="s">
        <v>3</v>
      </c>
      <c r="D206" s="124"/>
      <c r="E206" s="165"/>
      <c r="F206" s="166">
        <v>0</v>
      </c>
      <c r="G206" s="166">
        <v>0</v>
      </c>
      <c r="H206" s="166">
        <v>0</v>
      </c>
      <c r="I206" s="165"/>
      <c r="J206" s="196"/>
      <c r="K206" s="196"/>
      <c r="X206" s="70"/>
    </row>
    <row r="207" spans="1:24" ht="15.45" customHeight="1" x14ac:dyDescent="0.3">
      <c r="A207" s="140"/>
      <c r="B207" s="131" t="s">
        <v>5</v>
      </c>
      <c r="C207" s="145" t="s">
        <v>3</v>
      </c>
      <c r="D207" s="124"/>
      <c r="E207" s="165"/>
      <c r="F207" s="166">
        <f>F201</f>
        <v>6.1950000000000003</v>
      </c>
      <c r="G207" s="166">
        <f>G201</f>
        <v>6.1950000000000003</v>
      </c>
      <c r="H207" s="166">
        <f>H201</f>
        <v>6.2</v>
      </c>
      <c r="I207" s="165"/>
      <c r="J207" s="196"/>
      <c r="K207" s="196"/>
      <c r="X207" s="70"/>
    </row>
    <row r="208" spans="1:24" ht="15.45" customHeight="1" x14ac:dyDescent="0.3">
      <c r="A208" s="140"/>
      <c r="B208" s="131" t="s">
        <v>6</v>
      </c>
      <c r="C208" s="145" t="s">
        <v>3</v>
      </c>
      <c r="D208" s="124"/>
      <c r="E208" s="165"/>
      <c r="F208" s="166">
        <v>0</v>
      </c>
      <c r="G208" s="166">
        <v>0</v>
      </c>
      <c r="H208" s="166">
        <v>0</v>
      </c>
      <c r="I208" s="165"/>
      <c r="J208" s="196"/>
      <c r="K208" s="196"/>
      <c r="X208" s="70"/>
    </row>
    <row r="209" spans="1:24" ht="15.45" customHeight="1" x14ac:dyDescent="0.3">
      <c r="A209" s="127"/>
      <c r="B209" s="126" t="s">
        <v>158</v>
      </c>
      <c r="C209" s="126"/>
      <c r="D209" s="128"/>
      <c r="E209" s="126"/>
      <c r="F209" s="126"/>
      <c r="G209" s="126"/>
      <c r="H209" s="126"/>
      <c r="I209" s="126"/>
      <c r="J209" s="126"/>
      <c r="K209" s="126"/>
      <c r="X209" s="73"/>
    </row>
    <row r="210" spans="1:24" ht="15.45" customHeight="1" x14ac:dyDescent="0.3">
      <c r="A210" s="127"/>
      <c r="B210" s="129" t="s">
        <v>12</v>
      </c>
      <c r="C210" s="129"/>
      <c r="D210" s="124"/>
      <c r="E210" s="129"/>
      <c r="F210" s="129"/>
      <c r="G210" s="129"/>
      <c r="H210" s="129"/>
      <c r="I210" s="131"/>
      <c r="J210" s="132"/>
      <c r="K210" s="132"/>
      <c r="X210" s="73"/>
    </row>
    <row r="211" spans="1:24" ht="109.2" x14ac:dyDescent="0.3">
      <c r="A211" s="128"/>
      <c r="B211" s="133" t="s">
        <v>37</v>
      </c>
      <c r="C211" s="127" t="s">
        <v>11</v>
      </c>
      <c r="D211" s="214" t="s">
        <v>506</v>
      </c>
      <c r="E211" s="214" t="s">
        <v>424</v>
      </c>
      <c r="F211" s="128">
        <v>82</v>
      </c>
      <c r="G211" s="128">
        <v>82</v>
      </c>
      <c r="H211" s="128">
        <v>82.5</v>
      </c>
      <c r="I211" s="128" t="s">
        <v>325</v>
      </c>
      <c r="J211" s="128" t="s">
        <v>325</v>
      </c>
      <c r="K211" s="147" t="s">
        <v>505</v>
      </c>
      <c r="X211" s="53">
        <v>17</v>
      </c>
    </row>
    <row r="212" spans="1:24" ht="15.45" customHeight="1" x14ac:dyDescent="0.3">
      <c r="A212" s="142"/>
      <c r="B212" s="137" t="s">
        <v>10</v>
      </c>
      <c r="C212" s="139"/>
      <c r="D212" s="138"/>
      <c r="E212" s="139"/>
      <c r="F212" s="139"/>
      <c r="G212" s="139"/>
      <c r="H212" s="139"/>
      <c r="I212" s="140"/>
      <c r="J212" s="120"/>
      <c r="K212" s="120"/>
      <c r="X212" s="74"/>
    </row>
    <row r="213" spans="1:24" ht="127.95" customHeight="1" x14ac:dyDescent="0.3">
      <c r="A213" s="228">
        <v>1</v>
      </c>
      <c r="B213" s="141" t="s">
        <v>68</v>
      </c>
      <c r="C213" s="142" t="s">
        <v>38</v>
      </c>
      <c r="D213" s="142" t="s">
        <v>325</v>
      </c>
      <c r="E213" s="136" t="s">
        <v>425</v>
      </c>
      <c r="F213" s="142">
        <v>1</v>
      </c>
      <c r="G213" s="142">
        <v>1</v>
      </c>
      <c r="H213" s="142">
        <v>1</v>
      </c>
      <c r="I213" s="263"/>
      <c r="J213" s="177"/>
      <c r="K213" s="264" t="s">
        <v>500</v>
      </c>
      <c r="X213" s="80"/>
    </row>
    <row r="214" spans="1:24" ht="92.25" customHeight="1" x14ac:dyDescent="0.3">
      <c r="A214" s="228">
        <v>2</v>
      </c>
      <c r="B214" s="141" t="s">
        <v>76</v>
      </c>
      <c r="C214" s="142" t="s">
        <v>38</v>
      </c>
      <c r="D214" s="142" t="s">
        <v>325</v>
      </c>
      <c r="E214" s="136" t="s">
        <v>426</v>
      </c>
      <c r="F214" s="142">
        <v>2</v>
      </c>
      <c r="G214" s="142">
        <v>2</v>
      </c>
      <c r="H214" s="142">
        <v>9</v>
      </c>
      <c r="I214" s="263"/>
      <c r="J214" s="177"/>
      <c r="K214" s="264" t="s">
        <v>500</v>
      </c>
      <c r="X214" s="80"/>
    </row>
    <row r="215" spans="1:24" x14ac:dyDescent="0.3">
      <c r="A215" s="120"/>
      <c r="B215" s="131" t="s">
        <v>73</v>
      </c>
      <c r="C215" s="128" t="s">
        <v>3</v>
      </c>
      <c r="D215" s="124"/>
      <c r="E215" s="140"/>
      <c r="F215" s="166">
        <f>F217+F218+F219</f>
        <v>53279.91</v>
      </c>
      <c r="G215" s="166">
        <f>G217+G218+G219</f>
        <v>50423.231</v>
      </c>
      <c r="H215" s="166">
        <f>H217+H218+H219</f>
        <v>57244.053</v>
      </c>
      <c r="I215" s="233"/>
      <c r="J215" s="265"/>
      <c r="K215" s="265"/>
      <c r="L215" s="100"/>
      <c r="X215" s="62"/>
    </row>
    <row r="216" spans="1:24" ht="15.45" customHeight="1" x14ac:dyDescent="0.3">
      <c r="A216" s="120"/>
      <c r="B216" s="131" t="s">
        <v>4</v>
      </c>
      <c r="C216" s="198"/>
      <c r="D216" s="119"/>
      <c r="E216" s="120"/>
      <c r="F216" s="196"/>
      <c r="G216" s="196"/>
      <c r="H216" s="196"/>
      <c r="I216" s="199"/>
      <c r="J216" s="265"/>
      <c r="K216" s="265"/>
      <c r="L216" s="100"/>
      <c r="X216" s="62"/>
    </row>
    <row r="217" spans="1:24" ht="15.45" customHeight="1" x14ac:dyDescent="0.3">
      <c r="A217" s="120"/>
      <c r="B217" s="131" t="s">
        <v>0</v>
      </c>
      <c r="C217" s="128" t="s">
        <v>3</v>
      </c>
      <c r="D217" s="119"/>
      <c r="E217" s="120"/>
      <c r="F217" s="166">
        <f t="shared" ref="F217:H219" si="7">F206+F193+F181+F157+F141</f>
        <v>23595.232</v>
      </c>
      <c r="G217" s="166">
        <f t="shared" si="7"/>
        <v>20908.258000000002</v>
      </c>
      <c r="H217" s="166">
        <f t="shared" si="7"/>
        <v>20448.358</v>
      </c>
      <c r="I217" s="199"/>
      <c r="J217" s="265"/>
      <c r="K217" s="265"/>
      <c r="L217" s="100"/>
      <c r="X217" s="62"/>
    </row>
    <row r="218" spans="1:24" ht="15.45" customHeight="1" x14ac:dyDescent="0.3">
      <c r="A218" s="120"/>
      <c r="B218" s="131" t="s">
        <v>5</v>
      </c>
      <c r="C218" s="128" t="s">
        <v>3</v>
      </c>
      <c r="D218" s="119"/>
      <c r="E218" s="120"/>
      <c r="F218" s="166">
        <f t="shared" si="7"/>
        <v>6153.6779999999999</v>
      </c>
      <c r="G218" s="166">
        <f t="shared" si="7"/>
        <v>5983.973</v>
      </c>
      <c r="H218" s="166">
        <f t="shared" si="7"/>
        <v>5973.0779999999995</v>
      </c>
      <c r="I218" s="199"/>
      <c r="J218" s="265"/>
      <c r="K218" s="265"/>
      <c r="L218" s="100"/>
      <c r="X218" s="62"/>
    </row>
    <row r="219" spans="1:24" ht="15.45" customHeight="1" x14ac:dyDescent="0.3">
      <c r="A219" s="120"/>
      <c r="B219" s="131" t="s">
        <v>6</v>
      </c>
      <c r="C219" s="128" t="s">
        <v>3</v>
      </c>
      <c r="D219" s="119"/>
      <c r="E219" s="120"/>
      <c r="F219" s="166">
        <f t="shared" si="7"/>
        <v>23531</v>
      </c>
      <c r="G219" s="166">
        <f t="shared" si="7"/>
        <v>23531</v>
      </c>
      <c r="H219" s="166">
        <f t="shared" si="7"/>
        <v>30822.616999999998</v>
      </c>
      <c r="I219" s="199"/>
      <c r="J219" s="265"/>
      <c r="K219" s="265"/>
      <c r="L219" s="100"/>
      <c r="X219" s="62"/>
    </row>
    <row r="220" spans="1:24" s="19" customFormat="1" ht="17.7" customHeight="1" x14ac:dyDescent="0.3">
      <c r="A220" s="266"/>
      <c r="B220" s="122" t="s">
        <v>26</v>
      </c>
      <c r="C220" s="123"/>
      <c r="D220" s="124"/>
      <c r="E220" s="123"/>
      <c r="F220" s="123"/>
      <c r="G220" s="123"/>
      <c r="H220" s="123"/>
      <c r="I220" s="123"/>
      <c r="J220" s="123"/>
      <c r="K220" s="123"/>
      <c r="T220" s="41"/>
      <c r="U220" s="41"/>
      <c r="V220" s="41"/>
      <c r="W220" s="41"/>
      <c r="X220" s="84"/>
    </row>
    <row r="221" spans="1:24" ht="15.45" customHeight="1" x14ac:dyDescent="0.3">
      <c r="A221" s="125"/>
      <c r="B221" s="126" t="s">
        <v>58</v>
      </c>
      <c r="C221" s="126"/>
      <c r="D221" s="128"/>
      <c r="E221" s="126"/>
      <c r="F221" s="126"/>
      <c r="G221" s="126"/>
      <c r="H221" s="126"/>
      <c r="I221" s="126"/>
      <c r="J221" s="126"/>
      <c r="K221" s="126"/>
      <c r="X221" s="52"/>
    </row>
    <row r="222" spans="1:24" ht="15.45" customHeight="1" x14ac:dyDescent="0.3">
      <c r="A222" s="267"/>
      <c r="B222" s="268" t="s">
        <v>12</v>
      </c>
      <c r="C222" s="268"/>
      <c r="D222" s="269"/>
      <c r="E222" s="268"/>
      <c r="F222" s="268"/>
      <c r="G222" s="268"/>
      <c r="H222" s="268"/>
      <c r="I222" s="270"/>
      <c r="J222" s="271"/>
      <c r="K222" s="271"/>
      <c r="X222" s="85"/>
    </row>
    <row r="223" spans="1:24" ht="60" customHeight="1" x14ac:dyDescent="0.3">
      <c r="A223" s="128">
        <v>1</v>
      </c>
      <c r="B223" s="200" t="s">
        <v>70</v>
      </c>
      <c r="C223" s="128" t="s">
        <v>38</v>
      </c>
      <c r="D223" s="128" t="s">
        <v>516</v>
      </c>
      <c r="E223" s="128" t="s">
        <v>427</v>
      </c>
      <c r="F223" s="128">
        <v>13629</v>
      </c>
      <c r="G223" s="128">
        <v>13629</v>
      </c>
      <c r="H223" s="128">
        <v>13865</v>
      </c>
      <c r="I223" s="128" t="s">
        <v>325</v>
      </c>
      <c r="J223" s="128" t="s">
        <v>325</v>
      </c>
      <c r="K223" s="433" t="s">
        <v>517</v>
      </c>
      <c r="X223" s="53">
        <v>18</v>
      </c>
    </row>
    <row r="224" spans="1:24" ht="15.45" customHeight="1" x14ac:dyDescent="0.3">
      <c r="A224" s="128"/>
      <c r="B224" s="272" t="s">
        <v>60</v>
      </c>
      <c r="C224" s="128" t="s">
        <v>38</v>
      </c>
      <c r="D224" s="128" t="s">
        <v>325</v>
      </c>
      <c r="E224" s="128"/>
      <c r="F224" s="128">
        <v>10534</v>
      </c>
      <c r="G224" s="128">
        <v>10534</v>
      </c>
      <c r="H224" s="128">
        <v>12054</v>
      </c>
      <c r="I224" s="128" t="s">
        <v>325</v>
      </c>
      <c r="J224" s="128" t="s">
        <v>325</v>
      </c>
      <c r="K224" s="454"/>
      <c r="X224" s="53"/>
    </row>
    <row r="225" spans="1:24" ht="36" customHeight="1" x14ac:dyDescent="0.3">
      <c r="A225" s="133"/>
      <c r="B225" s="272" t="s">
        <v>61</v>
      </c>
      <c r="C225" s="128" t="s">
        <v>38</v>
      </c>
      <c r="D225" s="128" t="s">
        <v>325</v>
      </c>
      <c r="E225" s="128"/>
      <c r="F225" s="128">
        <v>3095</v>
      </c>
      <c r="G225" s="128">
        <v>3095</v>
      </c>
      <c r="H225" s="128">
        <v>1811</v>
      </c>
      <c r="I225" s="128" t="s">
        <v>325</v>
      </c>
      <c r="J225" s="128" t="s">
        <v>325</v>
      </c>
      <c r="K225" s="434"/>
      <c r="X225" s="53"/>
    </row>
    <row r="226" spans="1:24" ht="70.2" customHeight="1" x14ac:dyDescent="0.3">
      <c r="A226" s="443">
        <v>2</v>
      </c>
      <c r="B226" s="200" t="s">
        <v>326</v>
      </c>
      <c r="C226" s="128" t="s">
        <v>39</v>
      </c>
      <c r="D226" s="441" t="s">
        <v>506</v>
      </c>
      <c r="E226" s="441" t="s">
        <v>427</v>
      </c>
      <c r="F226" s="128">
        <v>2500</v>
      </c>
      <c r="G226" s="128">
        <v>2500</v>
      </c>
      <c r="H226" s="128">
        <v>2943</v>
      </c>
      <c r="I226" s="441" t="s">
        <v>325</v>
      </c>
      <c r="J226" s="443" t="s">
        <v>325</v>
      </c>
      <c r="K226" s="407" t="s">
        <v>518</v>
      </c>
      <c r="X226" s="452">
        <v>19</v>
      </c>
    </row>
    <row r="227" spans="1:24" ht="24" customHeight="1" x14ac:dyDescent="0.3">
      <c r="A227" s="444"/>
      <c r="B227" s="200" t="s">
        <v>327</v>
      </c>
      <c r="C227" s="128" t="s">
        <v>39</v>
      </c>
      <c r="D227" s="442"/>
      <c r="E227" s="442"/>
      <c r="F227" s="128">
        <v>1250</v>
      </c>
      <c r="G227" s="128">
        <v>1250</v>
      </c>
      <c r="H227" s="128">
        <v>1316</v>
      </c>
      <c r="I227" s="442"/>
      <c r="J227" s="444"/>
      <c r="K227" s="408"/>
      <c r="X227" s="453"/>
    </row>
    <row r="228" spans="1:24" ht="135" customHeight="1" x14ac:dyDescent="0.3">
      <c r="A228" s="128">
        <v>3</v>
      </c>
      <c r="B228" s="200" t="s">
        <v>159</v>
      </c>
      <c r="C228" s="128" t="s">
        <v>11</v>
      </c>
      <c r="D228" s="128" t="s">
        <v>516</v>
      </c>
      <c r="E228" s="128" t="s">
        <v>427</v>
      </c>
      <c r="F228" s="273">
        <v>62.5</v>
      </c>
      <c r="G228" s="273">
        <v>62.5</v>
      </c>
      <c r="H228" s="273">
        <v>83.5</v>
      </c>
      <c r="I228" s="128" t="s">
        <v>325</v>
      </c>
      <c r="J228" s="128" t="s">
        <v>325</v>
      </c>
      <c r="K228" s="200" t="s">
        <v>520</v>
      </c>
      <c r="X228" s="53">
        <v>20</v>
      </c>
    </row>
    <row r="229" spans="1:24" ht="15.45" customHeight="1" x14ac:dyDescent="0.3">
      <c r="A229" s="136"/>
      <c r="B229" s="137" t="s">
        <v>10</v>
      </c>
      <c r="C229" s="139"/>
      <c r="D229" s="138"/>
      <c r="E229" s="139"/>
      <c r="F229" s="139"/>
      <c r="G229" s="139"/>
      <c r="H229" s="274"/>
      <c r="I229" s="124"/>
      <c r="J229" s="120"/>
      <c r="K229" s="120"/>
      <c r="X229" s="54"/>
    </row>
    <row r="230" spans="1:24" ht="76.95" customHeight="1" x14ac:dyDescent="0.3">
      <c r="A230" s="275">
        <v>1</v>
      </c>
      <c r="B230" s="261" t="s">
        <v>220</v>
      </c>
      <c r="C230" s="142" t="s">
        <v>38</v>
      </c>
      <c r="D230" s="275" t="s">
        <v>325</v>
      </c>
      <c r="E230" s="275" t="s">
        <v>428</v>
      </c>
      <c r="F230" s="276">
        <v>1</v>
      </c>
      <c r="G230" s="276">
        <v>1</v>
      </c>
      <c r="H230" s="276">
        <v>1</v>
      </c>
      <c r="I230" s="142"/>
      <c r="J230" s="275"/>
      <c r="K230" s="277" t="s">
        <v>500</v>
      </c>
      <c r="X230" s="86"/>
    </row>
    <row r="231" spans="1:24" ht="76.95" customHeight="1" x14ac:dyDescent="0.3">
      <c r="A231" s="120">
        <v>2</v>
      </c>
      <c r="B231" s="141" t="s">
        <v>221</v>
      </c>
      <c r="C231" s="142" t="s">
        <v>38</v>
      </c>
      <c r="D231" s="275" t="s">
        <v>325</v>
      </c>
      <c r="E231" s="275" t="s">
        <v>429</v>
      </c>
      <c r="F231" s="276">
        <v>1</v>
      </c>
      <c r="G231" s="276">
        <v>1</v>
      </c>
      <c r="H231" s="276">
        <v>1</v>
      </c>
      <c r="I231" s="142"/>
      <c r="J231" s="275"/>
      <c r="K231" s="277" t="s">
        <v>500</v>
      </c>
      <c r="X231" s="62"/>
    </row>
    <row r="232" spans="1:24" ht="76.95" customHeight="1" x14ac:dyDescent="0.3">
      <c r="A232" s="120">
        <v>3</v>
      </c>
      <c r="B232" s="178" t="s">
        <v>62</v>
      </c>
      <c r="C232" s="142" t="s">
        <v>11</v>
      </c>
      <c r="D232" s="142" t="s">
        <v>325</v>
      </c>
      <c r="E232" s="142" t="s">
        <v>430</v>
      </c>
      <c r="F232" s="142">
        <v>90</v>
      </c>
      <c r="G232" s="142">
        <v>90</v>
      </c>
      <c r="H232" s="142">
        <v>96.7</v>
      </c>
      <c r="I232" s="124"/>
      <c r="J232" s="197"/>
      <c r="K232" s="278" t="s">
        <v>500</v>
      </c>
      <c r="X232" s="62"/>
    </row>
    <row r="233" spans="1:24" ht="46.2" customHeight="1" x14ac:dyDescent="0.3">
      <c r="A233" s="120">
        <v>4</v>
      </c>
      <c r="B233" s="178" t="s">
        <v>63</v>
      </c>
      <c r="C233" s="142" t="s">
        <v>3</v>
      </c>
      <c r="D233" s="142" t="s">
        <v>325</v>
      </c>
      <c r="E233" s="142" t="s">
        <v>430</v>
      </c>
      <c r="F233" s="221">
        <v>240.34</v>
      </c>
      <c r="G233" s="221">
        <v>609.70000000000005</v>
      </c>
      <c r="H233" s="221">
        <v>609.70000000000005</v>
      </c>
      <c r="I233" s="142" t="s">
        <v>16</v>
      </c>
      <c r="J233" s="142" t="s">
        <v>274</v>
      </c>
      <c r="K233" s="200" t="s">
        <v>500</v>
      </c>
      <c r="X233" s="62"/>
    </row>
    <row r="234" spans="1:24" ht="123" customHeight="1" x14ac:dyDescent="0.3">
      <c r="A234" s="208">
        <v>5</v>
      </c>
      <c r="B234" s="279" t="s">
        <v>222</v>
      </c>
      <c r="C234" s="142" t="s">
        <v>38</v>
      </c>
      <c r="D234" s="211" t="s">
        <v>325</v>
      </c>
      <c r="E234" s="211" t="s">
        <v>431</v>
      </c>
      <c r="F234" s="223">
        <v>1</v>
      </c>
      <c r="G234" s="223">
        <v>1</v>
      </c>
      <c r="H234" s="223">
        <v>1</v>
      </c>
      <c r="I234" s="223" t="s">
        <v>521</v>
      </c>
      <c r="J234" s="223" t="s">
        <v>521</v>
      </c>
      <c r="K234" s="162" t="s">
        <v>522</v>
      </c>
      <c r="X234" s="66"/>
    </row>
    <row r="235" spans="1:24" ht="15.45" customHeight="1" x14ac:dyDescent="0.3">
      <c r="A235" s="211"/>
      <c r="B235" s="280" t="s">
        <v>1</v>
      </c>
      <c r="C235" s="281" t="s">
        <v>3</v>
      </c>
      <c r="D235" s="211"/>
      <c r="E235" s="211"/>
      <c r="F235" s="169">
        <f>F237+F238+F239</f>
        <v>240.34</v>
      </c>
      <c r="G235" s="169">
        <f>G237+G238+G239</f>
        <v>609.70000000000005</v>
      </c>
      <c r="H235" s="169">
        <f>H237+H238+H239</f>
        <v>609.70000000000005</v>
      </c>
      <c r="I235" s="282"/>
      <c r="J235" s="211"/>
      <c r="K235" s="211"/>
      <c r="X235" s="87"/>
    </row>
    <row r="236" spans="1:24" ht="15.45" customHeight="1" x14ac:dyDescent="0.3">
      <c r="A236" s="197"/>
      <c r="B236" s="131" t="s">
        <v>4</v>
      </c>
      <c r="C236" s="198"/>
      <c r="D236" s="119"/>
      <c r="E236" s="120"/>
      <c r="F236" s="196"/>
      <c r="G236" s="196"/>
      <c r="H236" s="196"/>
      <c r="I236" s="199"/>
      <c r="J236" s="197"/>
      <c r="K236" s="197"/>
      <c r="X236" s="64"/>
    </row>
    <row r="237" spans="1:24" ht="15.45" customHeight="1" x14ac:dyDescent="0.3">
      <c r="A237" s="216"/>
      <c r="B237" s="131" t="s">
        <v>0</v>
      </c>
      <c r="C237" s="145" t="s">
        <v>3</v>
      </c>
      <c r="D237" s="124"/>
      <c r="E237" s="165"/>
      <c r="F237" s="166">
        <f>F233</f>
        <v>240.34</v>
      </c>
      <c r="G237" s="166">
        <f>G233</f>
        <v>609.70000000000005</v>
      </c>
      <c r="H237" s="166">
        <f>H233</f>
        <v>609.70000000000005</v>
      </c>
      <c r="I237" s="199"/>
      <c r="J237" s="197"/>
      <c r="K237" s="197"/>
      <c r="X237" s="88"/>
    </row>
    <row r="238" spans="1:24" ht="15.45" customHeight="1" x14ac:dyDescent="0.3">
      <c r="A238" s="216"/>
      <c r="B238" s="131" t="s">
        <v>5</v>
      </c>
      <c r="C238" s="145" t="s">
        <v>3</v>
      </c>
      <c r="D238" s="124"/>
      <c r="E238" s="165"/>
      <c r="F238" s="166">
        <v>0</v>
      </c>
      <c r="G238" s="166">
        <v>0</v>
      </c>
      <c r="H238" s="166">
        <v>0</v>
      </c>
      <c r="I238" s="199"/>
      <c r="J238" s="197"/>
      <c r="K238" s="197"/>
      <c r="X238" s="88"/>
    </row>
    <row r="239" spans="1:24" ht="15.45" customHeight="1" x14ac:dyDescent="0.3">
      <c r="A239" s="216"/>
      <c r="B239" s="131" t="s">
        <v>6</v>
      </c>
      <c r="C239" s="145" t="s">
        <v>3</v>
      </c>
      <c r="D239" s="124"/>
      <c r="E239" s="165"/>
      <c r="F239" s="166">
        <v>0</v>
      </c>
      <c r="G239" s="166">
        <v>0</v>
      </c>
      <c r="H239" s="166">
        <v>0</v>
      </c>
      <c r="I239" s="199"/>
      <c r="J239" s="197"/>
      <c r="K239" s="197"/>
      <c r="X239" s="88"/>
    </row>
    <row r="240" spans="1:24" ht="15.45" customHeight="1" x14ac:dyDescent="0.3">
      <c r="A240" s="125"/>
      <c r="B240" s="126" t="s">
        <v>29</v>
      </c>
      <c r="C240" s="126"/>
      <c r="D240" s="128"/>
      <c r="E240" s="126"/>
      <c r="F240" s="126"/>
      <c r="G240" s="126"/>
      <c r="H240" s="126"/>
      <c r="I240" s="126"/>
      <c r="J240" s="126"/>
      <c r="K240" s="126"/>
      <c r="X240" s="52"/>
    </row>
    <row r="241" spans="1:24" ht="15.45" customHeight="1" x14ac:dyDescent="0.3">
      <c r="A241" s="216"/>
      <c r="B241" s="278" t="s">
        <v>12</v>
      </c>
      <c r="C241" s="278"/>
      <c r="D241" s="124"/>
      <c r="E241" s="278"/>
      <c r="F241" s="278"/>
      <c r="G241" s="278"/>
      <c r="H241" s="278"/>
      <c r="I241" s="199"/>
      <c r="J241" s="197"/>
      <c r="K241" s="197"/>
      <c r="X241" s="88"/>
    </row>
    <row r="242" spans="1:24" ht="62.4" x14ac:dyDescent="0.3">
      <c r="A242" s="128">
        <v>1</v>
      </c>
      <c r="B242" s="133" t="s">
        <v>160</v>
      </c>
      <c r="C242" s="128" t="s">
        <v>162</v>
      </c>
      <c r="D242" s="128" t="s">
        <v>446</v>
      </c>
      <c r="E242" s="128" t="s">
        <v>432</v>
      </c>
      <c r="F242" s="128">
        <v>8.1</v>
      </c>
      <c r="G242" s="128">
        <v>8.1</v>
      </c>
      <c r="H242" s="128" t="s">
        <v>521</v>
      </c>
      <c r="I242" s="124" t="s">
        <v>325</v>
      </c>
      <c r="J242" s="124" t="s">
        <v>325</v>
      </c>
      <c r="K242" s="123" t="s">
        <v>523</v>
      </c>
      <c r="X242" s="53">
        <v>21</v>
      </c>
    </row>
    <row r="243" spans="1:24" ht="30" customHeight="1" x14ac:dyDescent="0.3">
      <c r="A243" s="214">
        <v>2</v>
      </c>
      <c r="B243" s="133" t="s">
        <v>161</v>
      </c>
      <c r="C243" s="128" t="s">
        <v>77</v>
      </c>
      <c r="D243" s="128" t="s">
        <v>446</v>
      </c>
      <c r="E243" s="128" t="s">
        <v>432</v>
      </c>
      <c r="F243" s="128">
        <v>59.5</v>
      </c>
      <c r="G243" s="128">
        <v>59.5</v>
      </c>
      <c r="H243" s="128">
        <v>33.799999999999997</v>
      </c>
      <c r="I243" s="140" t="s">
        <v>325</v>
      </c>
      <c r="J243" s="140" t="s">
        <v>325</v>
      </c>
      <c r="K243" s="200" t="s">
        <v>524</v>
      </c>
      <c r="X243" s="68">
        <v>22</v>
      </c>
    </row>
    <row r="244" spans="1:24" ht="15.45" customHeight="1" x14ac:dyDescent="0.3">
      <c r="A244" s="216"/>
      <c r="B244" s="283" t="s">
        <v>43</v>
      </c>
      <c r="C244" s="284"/>
      <c r="D244" s="151"/>
      <c r="E244" s="284"/>
      <c r="F244" s="284"/>
      <c r="G244" s="284"/>
      <c r="H244" s="284"/>
      <c r="I244" s="199"/>
      <c r="J244" s="197"/>
      <c r="K244" s="197"/>
      <c r="X244" s="89"/>
    </row>
    <row r="245" spans="1:24" ht="78" x14ac:dyDescent="0.3">
      <c r="A245" s="142">
        <v>1</v>
      </c>
      <c r="B245" s="285" t="s">
        <v>111</v>
      </c>
      <c r="C245" s="251" t="s">
        <v>39</v>
      </c>
      <c r="D245" s="286" t="s">
        <v>325</v>
      </c>
      <c r="E245" s="286" t="s">
        <v>432</v>
      </c>
      <c r="F245" s="287">
        <v>300</v>
      </c>
      <c r="G245" s="287">
        <v>300</v>
      </c>
      <c r="H245" s="287">
        <v>267</v>
      </c>
      <c r="I245" s="288"/>
      <c r="J245" s="289"/>
      <c r="K245" s="290" t="s">
        <v>525</v>
      </c>
      <c r="X245" s="18"/>
    </row>
    <row r="246" spans="1:24" ht="46.2" customHeight="1" x14ac:dyDescent="0.3">
      <c r="A246" s="142">
        <v>2</v>
      </c>
      <c r="B246" s="289" t="s">
        <v>45</v>
      </c>
      <c r="C246" s="228" t="s">
        <v>39</v>
      </c>
      <c r="D246" s="286" t="s">
        <v>325</v>
      </c>
      <c r="E246" s="286" t="s">
        <v>432</v>
      </c>
      <c r="F246" s="287">
        <v>1500</v>
      </c>
      <c r="G246" s="287">
        <v>1500</v>
      </c>
      <c r="H246" s="287">
        <v>1548</v>
      </c>
      <c r="I246" s="288"/>
      <c r="J246" s="289"/>
      <c r="K246" s="231" t="s">
        <v>526</v>
      </c>
      <c r="X246" s="18"/>
    </row>
    <row r="247" spans="1:24" ht="15.45" customHeight="1" x14ac:dyDescent="0.3">
      <c r="A247" s="405">
        <v>3</v>
      </c>
      <c r="B247" s="450" t="s">
        <v>46</v>
      </c>
      <c r="C247" s="438" t="s">
        <v>3</v>
      </c>
      <c r="D247" s="438" t="s">
        <v>325</v>
      </c>
      <c r="E247" s="438" t="s">
        <v>432</v>
      </c>
      <c r="F247" s="255">
        <v>755.14700000000005</v>
      </c>
      <c r="G247" s="221">
        <v>620.21699999999998</v>
      </c>
      <c r="H247" s="188">
        <v>620.21699999999998</v>
      </c>
      <c r="I247" s="249" t="s">
        <v>16</v>
      </c>
      <c r="J247" s="228">
        <v>253027011</v>
      </c>
      <c r="K247" s="231" t="s">
        <v>527</v>
      </c>
      <c r="X247" s="18"/>
    </row>
    <row r="248" spans="1:24" ht="15.45" customHeight="1" x14ac:dyDescent="0.3">
      <c r="A248" s="406"/>
      <c r="B248" s="451"/>
      <c r="C248" s="439"/>
      <c r="D248" s="439"/>
      <c r="E248" s="439"/>
      <c r="F248" s="255">
        <v>197.483</v>
      </c>
      <c r="G248" s="221">
        <v>175.79</v>
      </c>
      <c r="H248" s="188">
        <v>175.79</v>
      </c>
      <c r="I248" s="249" t="s">
        <v>14</v>
      </c>
      <c r="J248" s="228">
        <v>253027015</v>
      </c>
      <c r="K248" s="231" t="s">
        <v>527</v>
      </c>
      <c r="X248" s="18"/>
    </row>
    <row r="249" spans="1:24" ht="132.6" customHeight="1" x14ac:dyDescent="0.3">
      <c r="A249" s="142">
        <v>4</v>
      </c>
      <c r="B249" s="247" t="s">
        <v>47</v>
      </c>
      <c r="C249" s="286" t="s">
        <v>44</v>
      </c>
      <c r="D249" s="286" t="s">
        <v>325</v>
      </c>
      <c r="E249" s="286" t="s">
        <v>432</v>
      </c>
      <c r="F249" s="255">
        <v>88.864999999999995</v>
      </c>
      <c r="G249" s="221">
        <v>88.864999999999995</v>
      </c>
      <c r="H249" s="221">
        <v>88.864999999999995</v>
      </c>
      <c r="I249" s="249" t="s">
        <v>16</v>
      </c>
      <c r="J249" s="228">
        <v>253008011</v>
      </c>
      <c r="K249" s="290" t="s">
        <v>532</v>
      </c>
      <c r="X249" s="18"/>
    </row>
    <row r="250" spans="1:24" ht="109.2" x14ac:dyDescent="0.3">
      <c r="A250" s="142">
        <v>5</v>
      </c>
      <c r="B250" s="247" t="s">
        <v>48</v>
      </c>
      <c r="C250" s="286" t="s">
        <v>44</v>
      </c>
      <c r="D250" s="286" t="s">
        <v>325</v>
      </c>
      <c r="E250" s="286" t="s">
        <v>432</v>
      </c>
      <c r="F250" s="255">
        <v>30.731000000000002</v>
      </c>
      <c r="G250" s="221">
        <v>22.9</v>
      </c>
      <c r="H250" s="221">
        <v>21.6</v>
      </c>
      <c r="I250" s="249" t="s">
        <v>16</v>
      </c>
      <c r="J250" s="228">
        <v>253007011</v>
      </c>
      <c r="K250" s="290" t="s">
        <v>533</v>
      </c>
      <c r="X250" s="18"/>
    </row>
    <row r="251" spans="1:24" ht="199.2" customHeight="1" x14ac:dyDescent="0.3">
      <c r="A251" s="142">
        <v>6</v>
      </c>
      <c r="B251" s="247" t="s">
        <v>49</v>
      </c>
      <c r="C251" s="228" t="s">
        <v>44</v>
      </c>
      <c r="D251" s="286" t="s">
        <v>325</v>
      </c>
      <c r="E251" s="228" t="s">
        <v>432</v>
      </c>
      <c r="F251" s="255">
        <v>143.92500000000001</v>
      </c>
      <c r="G251" s="221">
        <v>220.10499999999999</v>
      </c>
      <c r="H251" s="221">
        <v>220.10499999999999</v>
      </c>
      <c r="I251" s="249" t="s">
        <v>14</v>
      </c>
      <c r="J251" s="228">
        <v>253023015</v>
      </c>
      <c r="K251" s="248" t="s">
        <v>528</v>
      </c>
      <c r="X251" s="18"/>
    </row>
    <row r="252" spans="1:24" ht="218.4" x14ac:dyDescent="0.3">
      <c r="A252" s="142">
        <v>7</v>
      </c>
      <c r="B252" s="291" t="s">
        <v>171</v>
      </c>
      <c r="C252" s="228" t="s">
        <v>172</v>
      </c>
      <c r="D252" s="228" t="s">
        <v>325</v>
      </c>
      <c r="E252" s="228" t="s">
        <v>432</v>
      </c>
      <c r="F252" s="228">
        <v>1</v>
      </c>
      <c r="G252" s="228">
        <v>1</v>
      </c>
      <c r="H252" s="228">
        <v>1</v>
      </c>
      <c r="I252" s="249"/>
      <c r="J252" s="228"/>
      <c r="K252" s="247" t="s">
        <v>534</v>
      </c>
      <c r="X252" s="18"/>
    </row>
    <row r="253" spans="1:24" ht="218.4" customHeight="1" x14ac:dyDescent="0.3">
      <c r="A253" s="405">
        <v>10</v>
      </c>
      <c r="B253" s="460" t="s">
        <v>278</v>
      </c>
      <c r="C253" s="438" t="s">
        <v>3</v>
      </c>
      <c r="D253" s="438" t="s">
        <v>325</v>
      </c>
      <c r="E253" s="438" t="s">
        <v>432</v>
      </c>
      <c r="F253" s="292">
        <v>143.69999999999999</v>
      </c>
      <c r="G253" s="292">
        <v>133.19999999999999</v>
      </c>
      <c r="H253" s="292">
        <v>133.19999999999999</v>
      </c>
      <c r="I253" s="249" t="s">
        <v>14</v>
      </c>
      <c r="J253" s="211" t="s">
        <v>530</v>
      </c>
      <c r="K253" s="418" t="s">
        <v>542</v>
      </c>
      <c r="X253" s="18"/>
    </row>
    <row r="254" spans="1:24" ht="91.95" customHeight="1" x14ac:dyDescent="0.3">
      <c r="A254" s="406"/>
      <c r="B254" s="461"/>
      <c r="C254" s="439"/>
      <c r="D254" s="439"/>
      <c r="E254" s="439"/>
      <c r="F254" s="292">
        <v>0</v>
      </c>
      <c r="G254" s="292">
        <v>197.5</v>
      </c>
      <c r="H254" s="292">
        <v>176.1</v>
      </c>
      <c r="I254" s="249" t="s">
        <v>529</v>
      </c>
      <c r="J254" s="211">
        <v>253058032</v>
      </c>
      <c r="K254" s="419"/>
      <c r="X254" s="18"/>
    </row>
    <row r="255" spans="1:24" ht="202.8" x14ac:dyDescent="0.3">
      <c r="A255" s="142">
        <v>11</v>
      </c>
      <c r="B255" s="291" t="s">
        <v>173</v>
      </c>
      <c r="C255" s="286" t="s">
        <v>3</v>
      </c>
      <c r="D255" s="228" t="s">
        <v>325</v>
      </c>
      <c r="E255" s="228" t="s">
        <v>432</v>
      </c>
      <c r="F255" s="228" t="s">
        <v>182</v>
      </c>
      <c r="G255" s="228">
        <v>1554.7</v>
      </c>
      <c r="H255" s="228">
        <v>1554.7</v>
      </c>
      <c r="I255" s="249" t="s">
        <v>16</v>
      </c>
      <c r="J255" s="251">
        <v>253033011</v>
      </c>
      <c r="K255" s="293" t="s">
        <v>535</v>
      </c>
      <c r="X255" s="18"/>
    </row>
    <row r="256" spans="1:24" ht="92.25" customHeight="1" x14ac:dyDescent="0.3">
      <c r="A256" s="142">
        <v>13</v>
      </c>
      <c r="B256" s="247" t="s">
        <v>153</v>
      </c>
      <c r="C256" s="228" t="s">
        <v>11</v>
      </c>
      <c r="D256" s="294" t="s">
        <v>325</v>
      </c>
      <c r="E256" s="228" t="s">
        <v>433</v>
      </c>
      <c r="F256" s="228">
        <v>70</v>
      </c>
      <c r="G256" s="228">
        <v>70</v>
      </c>
      <c r="H256" s="228">
        <v>97.9</v>
      </c>
      <c r="I256" s="249"/>
      <c r="J256" s="228"/>
      <c r="K256" s="290" t="s">
        <v>536</v>
      </c>
      <c r="X256" s="18"/>
    </row>
    <row r="257" spans="1:24" ht="93.6" x14ac:dyDescent="0.3">
      <c r="A257" s="142">
        <v>14</v>
      </c>
      <c r="B257" s="291" t="s">
        <v>174</v>
      </c>
      <c r="C257" s="251" t="s">
        <v>175</v>
      </c>
      <c r="D257" s="294" t="s">
        <v>325</v>
      </c>
      <c r="E257" s="228" t="s">
        <v>432</v>
      </c>
      <c r="F257" s="251">
        <v>26</v>
      </c>
      <c r="G257" s="251">
        <v>26</v>
      </c>
      <c r="H257" s="251">
        <v>72</v>
      </c>
      <c r="I257" s="253"/>
      <c r="J257" s="251"/>
      <c r="K257" s="293" t="s">
        <v>537</v>
      </c>
      <c r="X257" s="18"/>
    </row>
    <row r="258" spans="1:24" ht="138.44999999999999" customHeight="1" x14ac:dyDescent="0.3">
      <c r="A258" s="142">
        <v>15</v>
      </c>
      <c r="B258" s="291" t="s">
        <v>176</v>
      </c>
      <c r="C258" s="286" t="s">
        <v>3</v>
      </c>
      <c r="D258" s="228" t="s">
        <v>325</v>
      </c>
      <c r="E258" s="228" t="s">
        <v>432</v>
      </c>
      <c r="F258" s="228" t="s">
        <v>182</v>
      </c>
      <c r="G258" s="401">
        <v>1554.6790000000001</v>
      </c>
      <c r="H258" s="401">
        <v>1554.6790000000001</v>
      </c>
      <c r="I258" s="249" t="s">
        <v>16</v>
      </c>
      <c r="J258" s="251"/>
      <c r="K258" s="295" t="s">
        <v>538</v>
      </c>
      <c r="X258" s="18"/>
    </row>
    <row r="259" spans="1:24" ht="184.5" customHeight="1" x14ac:dyDescent="0.3">
      <c r="A259" s="142">
        <v>16</v>
      </c>
      <c r="B259" s="291" t="s">
        <v>177</v>
      </c>
      <c r="C259" s="286" t="s">
        <v>3</v>
      </c>
      <c r="D259" s="251" t="s">
        <v>325</v>
      </c>
      <c r="E259" s="251" t="s">
        <v>434</v>
      </c>
      <c r="F259" s="228" t="s">
        <v>182</v>
      </c>
      <c r="G259" s="402"/>
      <c r="H259" s="402"/>
      <c r="I259" s="249" t="s">
        <v>16</v>
      </c>
      <c r="J259" s="251"/>
      <c r="K259" s="295" t="s">
        <v>500</v>
      </c>
      <c r="X259" s="18"/>
    </row>
    <row r="260" spans="1:24" ht="61.5" customHeight="1" x14ac:dyDescent="0.3">
      <c r="A260" s="142">
        <v>17</v>
      </c>
      <c r="B260" s="291" t="s">
        <v>178</v>
      </c>
      <c r="C260" s="251" t="s">
        <v>179</v>
      </c>
      <c r="D260" s="251" t="s">
        <v>325</v>
      </c>
      <c r="E260" s="251" t="s">
        <v>435</v>
      </c>
      <c r="F260" s="251">
        <v>108</v>
      </c>
      <c r="G260" s="251">
        <v>108</v>
      </c>
      <c r="H260" s="251">
        <v>156</v>
      </c>
      <c r="I260" s="253"/>
      <c r="J260" s="251"/>
      <c r="K260" s="293" t="s">
        <v>539</v>
      </c>
      <c r="X260" s="18"/>
    </row>
    <row r="261" spans="1:24" ht="76.95" customHeight="1" x14ac:dyDescent="0.3">
      <c r="A261" s="142">
        <v>18</v>
      </c>
      <c r="B261" s="291" t="s">
        <v>180</v>
      </c>
      <c r="C261" s="251" t="s">
        <v>179</v>
      </c>
      <c r="D261" s="251" t="s">
        <v>325</v>
      </c>
      <c r="E261" s="251" t="s">
        <v>435</v>
      </c>
      <c r="F261" s="251">
        <v>3</v>
      </c>
      <c r="G261" s="251">
        <v>3</v>
      </c>
      <c r="H261" s="251">
        <v>6</v>
      </c>
      <c r="I261" s="253"/>
      <c r="J261" s="251"/>
      <c r="K261" s="293" t="s">
        <v>540</v>
      </c>
      <c r="X261" s="18"/>
    </row>
    <row r="262" spans="1:24" ht="78" x14ac:dyDescent="0.3">
      <c r="A262" s="142">
        <v>19</v>
      </c>
      <c r="B262" s="291" t="s">
        <v>181</v>
      </c>
      <c r="C262" s="251" t="s">
        <v>11</v>
      </c>
      <c r="D262" s="251" t="s">
        <v>325</v>
      </c>
      <c r="E262" s="251" t="s">
        <v>435</v>
      </c>
      <c r="F262" s="296">
        <v>97</v>
      </c>
      <c r="G262" s="296">
        <v>97</v>
      </c>
      <c r="H262" s="296">
        <v>100</v>
      </c>
      <c r="I262" s="253"/>
      <c r="J262" s="251"/>
      <c r="K262" s="297" t="s">
        <v>531</v>
      </c>
      <c r="X262" s="18"/>
    </row>
    <row r="263" spans="1:24" ht="76.95" customHeight="1" x14ac:dyDescent="0.3">
      <c r="A263" s="142">
        <v>20</v>
      </c>
      <c r="B263" s="291" t="s">
        <v>183</v>
      </c>
      <c r="C263" s="251" t="s">
        <v>38</v>
      </c>
      <c r="D263" s="251" t="s">
        <v>325</v>
      </c>
      <c r="E263" s="228" t="s">
        <v>432</v>
      </c>
      <c r="F263" s="251">
        <v>1</v>
      </c>
      <c r="G263" s="251">
        <v>1</v>
      </c>
      <c r="H263" s="251">
        <v>1</v>
      </c>
      <c r="I263" s="253"/>
      <c r="J263" s="251"/>
      <c r="K263" s="298" t="s">
        <v>541</v>
      </c>
      <c r="X263" s="18"/>
    </row>
    <row r="264" spans="1:24" ht="15.45" customHeight="1" x14ac:dyDescent="0.3">
      <c r="A264" s="211"/>
      <c r="B264" s="280" t="s">
        <v>1</v>
      </c>
      <c r="C264" s="282" t="s">
        <v>3</v>
      </c>
      <c r="D264" s="211"/>
      <c r="E264" s="211"/>
      <c r="F264" s="169">
        <f>F266+F267+F268</f>
        <v>1359.8510000000001</v>
      </c>
      <c r="G264" s="169">
        <f>G266+G267+G268</f>
        <v>3013.2560000000003</v>
      </c>
      <c r="H264" s="169">
        <f>H266+H267+H268</f>
        <v>2990.5559999999996</v>
      </c>
      <c r="I264" s="282"/>
      <c r="J264" s="211"/>
      <c r="K264" s="211"/>
      <c r="X264" s="87"/>
    </row>
    <row r="265" spans="1:24" ht="15.45" customHeight="1" x14ac:dyDescent="0.3">
      <c r="A265" s="197"/>
      <c r="B265" s="131" t="s">
        <v>4</v>
      </c>
      <c r="C265" s="198"/>
      <c r="D265" s="119"/>
      <c r="E265" s="120"/>
      <c r="F265" s="196"/>
      <c r="G265" s="196"/>
      <c r="H265" s="196"/>
      <c r="I265" s="199"/>
      <c r="J265" s="197"/>
      <c r="K265" s="197"/>
      <c r="X265" s="64"/>
    </row>
    <row r="266" spans="1:24" ht="15.45" customHeight="1" x14ac:dyDescent="0.3">
      <c r="A266" s="216"/>
      <c r="B266" s="131" t="s">
        <v>0</v>
      </c>
      <c r="C266" s="145" t="s">
        <v>3</v>
      </c>
      <c r="D266" s="124"/>
      <c r="E266" s="165"/>
      <c r="F266" s="166">
        <f>F247+F249+F250</f>
        <v>874.74300000000005</v>
      </c>
      <c r="G266" s="166">
        <f>G258+G250+G249+G247+G254</f>
        <v>2484.1610000000001</v>
      </c>
      <c r="H266" s="166">
        <f>H258+H250+H249+H247+H254</f>
        <v>2461.4609999999998</v>
      </c>
      <c r="I266" s="199"/>
      <c r="J266" s="197"/>
      <c r="K266" s="197"/>
      <c r="X266" s="88"/>
    </row>
    <row r="267" spans="1:24" ht="15.45" customHeight="1" x14ac:dyDescent="0.3">
      <c r="A267" s="216"/>
      <c r="B267" s="131" t="s">
        <v>5</v>
      </c>
      <c r="C267" s="145" t="s">
        <v>3</v>
      </c>
      <c r="D267" s="124"/>
      <c r="E267" s="165"/>
      <c r="F267" s="166">
        <f>F248+F251+F253</f>
        <v>485.108</v>
      </c>
      <c r="G267" s="166">
        <f>G248+G251+G253</f>
        <v>529.09500000000003</v>
      </c>
      <c r="H267" s="166">
        <f>H248+H251+H253</f>
        <v>529.09500000000003</v>
      </c>
      <c r="I267" s="199"/>
      <c r="J267" s="197"/>
      <c r="K267" s="197"/>
      <c r="X267" s="88"/>
    </row>
    <row r="268" spans="1:24" ht="15.45" customHeight="1" x14ac:dyDescent="0.3">
      <c r="A268" s="216"/>
      <c r="B268" s="131" t="s">
        <v>6</v>
      </c>
      <c r="C268" s="145" t="s">
        <v>3</v>
      </c>
      <c r="D268" s="124"/>
      <c r="E268" s="165"/>
      <c r="F268" s="166">
        <v>0</v>
      </c>
      <c r="G268" s="166">
        <v>0</v>
      </c>
      <c r="H268" s="166">
        <v>0</v>
      </c>
      <c r="I268" s="199"/>
      <c r="J268" s="197"/>
      <c r="K268" s="197"/>
      <c r="X268" s="88"/>
    </row>
    <row r="269" spans="1:24" ht="15.45" customHeight="1" x14ac:dyDescent="0.3">
      <c r="A269" s="125"/>
      <c r="B269" s="126" t="s">
        <v>40</v>
      </c>
      <c r="C269" s="126"/>
      <c r="D269" s="128"/>
      <c r="E269" s="126"/>
      <c r="F269" s="126"/>
      <c r="G269" s="126"/>
      <c r="H269" s="126"/>
      <c r="I269" s="126"/>
      <c r="J269" s="126"/>
      <c r="K269" s="126"/>
      <c r="X269" s="52"/>
    </row>
    <row r="270" spans="1:24" ht="15.45" customHeight="1" x14ac:dyDescent="0.3">
      <c r="A270" s="125"/>
      <c r="B270" s="129" t="s">
        <v>12</v>
      </c>
      <c r="C270" s="129"/>
      <c r="D270" s="124"/>
      <c r="E270" s="129"/>
      <c r="F270" s="129"/>
      <c r="G270" s="129"/>
      <c r="H270" s="129"/>
      <c r="I270" s="131"/>
      <c r="J270" s="132"/>
      <c r="K270" s="132"/>
      <c r="X270" s="52"/>
    </row>
    <row r="271" spans="1:24" ht="78" x14ac:dyDescent="0.3">
      <c r="A271" s="128">
        <v>1</v>
      </c>
      <c r="B271" s="133" t="s">
        <v>163</v>
      </c>
      <c r="C271" s="128" t="s">
        <v>39</v>
      </c>
      <c r="D271" s="128" t="s">
        <v>506</v>
      </c>
      <c r="E271" s="128" t="s">
        <v>440</v>
      </c>
      <c r="F271" s="128">
        <v>162</v>
      </c>
      <c r="G271" s="128">
        <v>162</v>
      </c>
      <c r="H271" s="128">
        <v>167</v>
      </c>
      <c r="I271" s="128" t="s">
        <v>325</v>
      </c>
      <c r="J271" s="128" t="s">
        <v>325</v>
      </c>
      <c r="K271" s="200" t="s">
        <v>524</v>
      </c>
      <c r="X271" s="53">
        <v>23</v>
      </c>
    </row>
    <row r="272" spans="1:24" ht="15.45" customHeight="1" x14ac:dyDescent="0.3">
      <c r="A272" s="136"/>
      <c r="B272" s="137" t="s">
        <v>10</v>
      </c>
      <c r="C272" s="139"/>
      <c r="D272" s="138"/>
      <c r="E272" s="139"/>
      <c r="F272" s="139"/>
      <c r="G272" s="139"/>
      <c r="H272" s="274"/>
      <c r="I272" s="140"/>
      <c r="J272" s="120"/>
      <c r="K272" s="120"/>
      <c r="X272" s="54"/>
    </row>
    <row r="273" spans="1:24" s="102" customFormat="1" ht="202.8" x14ac:dyDescent="0.3">
      <c r="A273" s="142">
        <v>1</v>
      </c>
      <c r="B273" s="178" t="s">
        <v>41</v>
      </c>
      <c r="C273" s="142" t="s">
        <v>38</v>
      </c>
      <c r="D273" s="142" t="s">
        <v>325</v>
      </c>
      <c r="E273" s="142" t="s">
        <v>436</v>
      </c>
      <c r="F273" s="142">
        <v>10</v>
      </c>
      <c r="G273" s="142">
        <v>10</v>
      </c>
      <c r="H273" s="142">
        <v>9</v>
      </c>
      <c r="I273" s="128"/>
      <c r="J273" s="142"/>
      <c r="K273" s="200" t="s">
        <v>559</v>
      </c>
      <c r="X273" s="18"/>
    </row>
    <row r="274" spans="1:24" ht="92.25" customHeight="1" x14ac:dyDescent="0.3">
      <c r="A274" s="142">
        <v>2</v>
      </c>
      <c r="B274" s="178" t="s">
        <v>42</v>
      </c>
      <c r="C274" s="142" t="s">
        <v>3</v>
      </c>
      <c r="D274" s="142" t="s">
        <v>325</v>
      </c>
      <c r="E274" s="142" t="s">
        <v>437</v>
      </c>
      <c r="F274" s="221">
        <v>74.5</v>
      </c>
      <c r="G274" s="221">
        <v>89.2</v>
      </c>
      <c r="H274" s="221">
        <v>89.2</v>
      </c>
      <c r="I274" s="128" t="s">
        <v>14</v>
      </c>
      <c r="J274" s="142" t="s">
        <v>170</v>
      </c>
      <c r="K274" s="200" t="s">
        <v>500</v>
      </c>
      <c r="X274" s="18"/>
    </row>
    <row r="275" spans="1:24" ht="15.45" customHeight="1" x14ac:dyDescent="0.3">
      <c r="A275" s="211"/>
      <c r="B275" s="280" t="s">
        <v>1</v>
      </c>
      <c r="C275" s="281" t="s">
        <v>3</v>
      </c>
      <c r="D275" s="211"/>
      <c r="E275" s="211"/>
      <c r="F275" s="169">
        <f>F277+F278+F279</f>
        <v>74.5</v>
      </c>
      <c r="G275" s="169">
        <f>G277+G278+G279</f>
        <v>89.2</v>
      </c>
      <c r="H275" s="169">
        <f>H277+H278+H279</f>
        <v>89.2</v>
      </c>
      <c r="I275" s="282"/>
      <c r="J275" s="211"/>
      <c r="K275" s="211"/>
      <c r="X275" s="87"/>
    </row>
    <row r="276" spans="1:24" ht="15.45" customHeight="1" x14ac:dyDescent="0.3">
      <c r="A276" s="197"/>
      <c r="B276" s="131" t="s">
        <v>4</v>
      </c>
      <c r="C276" s="198"/>
      <c r="D276" s="119"/>
      <c r="E276" s="120"/>
      <c r="F276" s="196"/>
      <c r="G276" s="196"/>
      <c r="H276" s="196"/>
      <c r="I276" s="199"/>
      <c r="J276" s="197"/>
      <c r="K276" s="197"/>
      <c r="X276" s="64"/>
    </row>
    <row r="277" spans="1:24" ht="15.45" customHeight="1" x14ac:dyDescent="0.3">
      <c r="A277" s="216"/>
      <c r="B277" s="131" t="s">
        <v>0</v>
      </c>
      <c r="C277" s="145" t="s">
        <v>3</v>
      </c>
      <c r="D277" s="124"/>
      <c r="E277" s="165"/>
      <c r="F277" s="166">
        <v>0</v>
      </c>
      <c r="G277" s="166">
        <v>0</v>
      </c>
      <c r="H277" s="166">
        <v>0</v>
      </c>
      <c r="I277" s="199"/>
      <c r="J277" s="197"/>
      <c r="K277" s="197"/>
      <c r="X277" s="88"/>
    </row>
    <row r="278" spans="1:24" ht="15.45" customHeight="1" x14ac:dyDescent="0.3">
      <c r="A278" s="216"/>
      <c r="B278" s="131" t="s">
        <v>5</v>
      </c>
      <c r="C278" s="145" t="s">
        <v>3</v>
      </c>
      <c r="D278" s="124"/>
      <c r="E278" s="165"/>
      <c r="F278" s="166">
        <f>F274</f>
        <v>74.5</v>
      </c>
      <c r="G278" s="166">
        <f>G274</f>
        <v>89.2</v>
      </c>
      <c r="H278" s="166">
        <f>H274</f>
        <v>89.2</v>
      </c>
      <c r="I278" s="199"/>
      <c r="J278" s="197"/>
      <c r="K278" s="197"/>
      <c r="X278" s="88"/>
    </row>
    <row r="279" spans="1:24" ht="15.45" customHeight="1" x14ac:dyDescent="0.3">
      <c r="A279" s="216"/>
      <c r="B279" s="131" t="s">
        <v>6</v>
      </c>
      <c r="C279" s="145" t="s">
        <v>3</v>
      </c>
      <c r="D279" s="124"/>
      <c r="E279" s="165"/>
      <c r="F279" s="166">
        <v>0</v>
      </c>
      <c r="G279" s="166">
        <v>0</v>
      </c>
      <c r="H279" s="166">
        <v>0</v>
      </c>
      <c r="I279" s="199"/>
      <c r="J279" s="197"/>
      <c r="K279" s="197"/>
      <c r="X279" s="88"/>
    </row>
    <row r="280" spans="1:24" ht="15.45" customHeight="1" x14ac:dyDescent="0.3">
      <c r="A280" s="125"/>
      <c r="B280" s="126" t="s">
        <v>59</v>
      </c>
      <c r="C280" s="126"/>
      <c r="D280" s="128"/>
      <c r="E280" s="126"/>
      <c r="F280" s="126"/>
      <c r="G280" s="126"/>
      <c r="H280" s="126"/>
      <c r="I280" s="126"/>
      <c r="J280" s="126"/>
      <c r="K280" s="126"/>
      <c r="X280" s="52"/>
    </row>
    <row r="281" spans="1:24" ht="15.45" customHeight="1" x14ac:dyDescent="0.3">
      <c r="A281" s="267"/>
      <c r="B281" s="268" t="s">
        <v>12</v>
      </c>
      <c r="C281" s="268"/>
      <c r="D281" s="269"/>
      <c r="E281" s="268"/>
      <c r="F281" s="268"/>
      <c r="G281" s="268"/>
      <c r="H281" s="268"/>
      <c r="I281" s="270"/>
      <c r="J281" s="271"/>
      <c r="K281" s="271"/>
      <c r="X281" s="85"/>
    </row>
    <row r="282" spans="1:24" s="102" customFormat="1" ht="234" x14ac:dyDescent="0.3">
      <c r="A282" s="145">
        <v>1</v>
      </c>
      <c r="B282" s="133" t="s">
        <v>164</v>
      </c>
      <c r="C282" s="128" t="s">
        <v>11</v>
      </c>
      <c r="D282" s="128" t="s">
        <v>551</v>
      </c>
      <c r="E282" s="128" t="s">
        <v>438</v>
      </c>
      <c r="F282" s="128">
        <v>51.7</v>
      </c>
      <c r="G282" s="128">
        <v>51.7</v>
      </c>
      <c r="H282" s="128">
        <v>49.2</v>
      </c>
      <c r="I282" s="128" t="s">
        <v>325</v>
      </c>
      <c r="J282" s="128" t="s">
        <v>325</v>
      </c>
      <c r="K282" s="216" t="s">
        <v>560</v>
      </c>
      <c r="X282" s="101">
        <v>24</v>
      </c>
    </row>
    <row r="283" spans="1:24" ht="15.45" customHeight="1" x14ac:dyDescent="0.3">
      <c r="A283" s="120"/>
      <c r="B283" s="299" t="s">
        <v>10</v>
      </c>
      <c r="C283" s="300"/>
      <c r="D283" s="151"/>
      <c r="E283" s="300"/>
      <c r="F283" s="300"/>
      <c r="G283" s="300"/>
      <c r="H283" s="300"/>
      <c r="I283" s="199"/>
      <c r="J283" s="197"/>
      <c r="K283" s="197"/>
      <c r="X283" s="65"/>
    </row>
    <row r="284" spans="1:24" s="102" customFormat="1" ht="61.5" customHeight="1" x14ac:dyDescent="0.3">
      <c r="A284" s="410">
        <v>1</v>
      </c>
      <c r="B284" s="412" t="s">
        <v>71</v>
      </c>
      <c r="C284" s="405" t="s">
        <v>184</v>
      </c>
      <c r="D284" s="414" t="s">
        <v>325</v>
      </c>
      <c r="E284" s="414" t="s">
        <v>439</v>
      </c>
      <c r="F284" s="301">
        <v>50</v>
      </c>
      <c r="G284" s="302">
        <v>16</v>
      </c>
      <c r="H284" s="221">
        <v>16.033999999999999</v>
      </c>
      <c r="I284" s="303" t="s">
        <v>14</v>
      </c>
      <c r="J284" s="304" t="s">
        <v>276</v>
      </c>
      <c r="K284" s="416" t="s">
        <v>543</v>
      </c>
      <c r="X284" s="103"/>
    </row>
    <row r="285" spans="1:24" s="102" customFormat="1" ht="61.5" customHeight="1" x14ac:dyDescent="0.3">
      <c r="A285" s="411"/>
      <c r="B285" s="413"/>
      <c r="C285" s="406"/>
      <c r="D285" s="415"/>
      <c r="E285" s="415"/>
      <c r="F285" s="301">
        <v>0</v>
      </c>
      <c r="G285" s="301">
        <v>100</v>
      </c>
      <c r="H285" s="221">
        <v>100</v>
      </c>
      <c r="I285" s="303" t="s">
        <v>16</v>
      </c>
      <c r="J285" s="304" t="s">
        <v>277</v>
      </c>
      <c r="K285" s="417"/>
      <c r="X285" s="103"/>
    </row>
    <row r="286" spans="1:24" s="102" customFormat="1" ht="61.5" customHeight="1" x14ac:dyDescent="0.3">
      <c r="A286" s="219">
        <v>2</v>
      </c>
      <c r="B286" s="305" t="s">
        <v>185</v>
      </c>
      <c r="C286" s="179" t="s">
        <v>184</v>
      </c>
      <c r="D286" s="306" t="s">
        <v>325</v>
      </c>
      <c r="E286" s="306" t="s">
        <v>439</v>
      </c>
      <c r="F286" s="307">
        <v>450</v>
      </c>
      <c r="G286" s="221">
        <v>0</v>
      </c>
      <c r="H286" s="307">
        <v>0</v>
      </c>
      <c r="I286" s="303" t="s">
        <v>16</v>
      </c>
      <c r="J286" s="304" t="s">
        <v>112</v>
      </c>
      <c r="K286" s="225" t="s">
        <v>544</v>
      </c>
      <c r="X286" s="103"/>
    </row>
    <row r="287" spans="1:24" ht="35.4" customHeight="1" x14ac:dyDescent="0.3">
      <c r="A287" s="410">
        <v>3</v>
      </c>
      <c r="B287" s="412" t="s">
        <v>147</v>
      </c>
      <c r="C287" s="405" t="s">
        <v>184</v>
      </c>
      <c r="D287" s="414" t="s">
        <v>325</v>
      </c>
      <c r="E287" s="414" t="s">
        <v>439</v>
      </c>
      <c r="F287" s="307">
        <v>532.70000000000005</v>
      </c>
      <c r="G287" s="307">
        <v>532.70000000000005</v>
      </c>
      <c r="H287" s="307">
        <v>532.70000000000005</v>
      </c>
      <c r="I287" s="303" t="s">
        <v>16</v>
      </c>
      <c r="J287" s="304" t="s">
        <v>277</v>
      </c>
      <c r="K287" s="409" t="s">
        <v>545</v>
      </c>
      <c r="X287" s="90"/>
    </row>
    <row r="288" spans="1:24" ht="35.4" customHeight="1" x14ac:dyDescent="0.3">
      <c r="A288" s="411"/>
      <c r="B288" s="413"/>
      <c r="C288" s="406"/>
      <c r="D288" s="415"/>
      <c r="E288" s="415"/>
      <c r="F288" s="221">
        <v>50</v>
      </c>
      <c r="G288" s="221">
        <v>13</v>
      </c>
      <c r="H288" s="221">
        <v>13</v>
      </c>
      <c r="I288" s="303" t="s">
        <v>14</v>
      </c>
      <c r="J288" s="304" t="s">
        <v>276</v>
      </c>
      <c r="K288" s="409"/>
      <c r="X288" s="91"/>
    </row>
    <row r="289" spans="1:24" s="102" customFormat="1" ht="61.5" customHeight="1" x14ac:dyDescent="0.3">
      <c r="A289" s="219">
        <v>4</v>
      </c>
      <c r="B289" s="305" t="s">
        <v>72</v>
      </c>
      <c r="C289" s="179" t="s">
        <v>184</v>
      </c>
      <c r="D289" s="306" t="s">
        <v>325</v>
      </c>
      <c r="E289" s="306" t="s">
        <v>439</v>
      </c>
      <c r="F289" s="307">
        <v>591</v>
      </c>
      <c r="G289" s="221">
        <v>0</v>
      </c>
      <c r="H289" s="307">
        <v>0</v>
      </c>
      <c r="I289" s="303" t="s">
        <v>16</v>
      </c>
      <c r="J289" s="304" t="s">
        <v>283</v>
      </c>
      <c r="K289" s="225" t="s">
        <v>546</v>
      </c>
      <c r="X289" s="103"/>
    </row>
    <row r="290" spans="1:24" s="102" customFormat="1" ht="61.5" customHeight="1" x14ac:dyDescent="0.3">
      <c r="A290" s="410">
        <v>5</v>
      </c>
      <c r="B290" s="412" t="s">
        <v>186</v>
      </c>
      <c r="C290" s="405" t="s">
        <v>184</v>
      </c>
      <c r="D290" s="414" t="s">
        <v>325</v>
      </c>
      <c r="E290" s="414" t="s">
        <v>439</v>
      </c>
      <c r="F290" s="221">
        <v>396</v>
      </c>
      <c r="G290" s="221">
        <v>0</v>
      </c>
      <c r="H290" s="221">
        <v>0</v>
      </c>
      <c r="I290" s="308" t="s">
        <v>16</v>
      </c>
      <c r="J290" s="304" t="s">
        <v>283</v>
      </c>
      <c r="K290" s="457" t="s">
        <v>547</v>
      </c>
      <c r="X290" s="103"/>
    </row>
    <row r="291" spans="1:24" s="102" customFormat="1" ht="61.5" customHeight="1" x14ac:dyDescent="0.3">
      <c r="A291" s="411"/>
      <c r="B291" s="413"/>
      <c r="C291" s="406"/>
      <c r="D291" s="415"/>
      <c r="E291" s="415"/>
      <c r="F291" s="221">
        <v>0</v>
      </c>
      <c r="G291" s="221">
        <v>100</v>
      </c>
      <c r="H291" s="221">
        <v>100</v>
      </c>
      <c r="I291" s="308" t="s">
        <v>14</v>
      </c>
      <c r="J291" s="304"/>
      <c r="K291" s="458"/>
      <c r="X291" s="103"/>
    </row>
    <row r="292" spans="1:24" s="102" customFormat="1" ht="61.5" customHeight="1" x14ac:dyDescent="0.3">
      <c r="A292" s="219">
        <v>6</v>
      </c>
      <c r="B292" s="414" t="s">
        <v>187</v>
      </c>
      <c r="C292" s="405" t="s">
        <v>184</v>
      </c>
      <c r="D292" s="414" t="s">
        <v>325</v>
      </c>
      <c r="E292" s="414" t="s">
        <v>439</v>
      </c>
      <c r="F292" s="221">
        <v>100</v>
      </c>
      <c r="G292" s="221">
        <v>0</v>
      </c>
      <c r="H292" s="221">
        <v>0</v>
      </c>
      <c r="I292" s="303" t="s">
        <v>16</v>
      </c>
      <c r="J292" s="304" t="s">
        <v>282</v>
      </c>
      <c r="K292" s="457" t="s">
        <v>548</v>
      </c>
      <c r="X292" s="103"/>
    </row>
    <row r="293" spans="1:24" s="102" customFormat="1" ht="61.5" customHeight="1" x14ac:dyDescent="0.3">
      <c r="A293" s="309"/>
      <c r="B293" s="459"/>
      <c r="C293" s="432"/>
      <c r="D293" s="459"/>
      <c r="E293" s="459"/>
      <c r="F293" s="310">
        <v>0</v>
      </c>
      <c r="G293" s="221">
        <v>152</v>
      </c>
      <c r="H293" s="310">
        <v>152</v>
      </c>
      <c r="I293" s="311" t="s">
        <v>14</v>
      </c>
      <c r="J293" s="312"/>
      <c r="K293" s="458"/>
      <c r="X293" s="104"/>
    </row>
    <row r="294" spans="1:24" ht="15.45" customHeight="1" x14ac:dyDescent="0.3">
      <c r="A294" s="211"/>
      <c r="B294" s="131" t="s">
        <v>1</v>
      </c>
      <c r="C294" s="145" t="s">
        <v>3</v>
      </c>
      <c r="D294" s="142"/>
      <c r="E294" s="142"/>
      <c r="F294" s="169">
        <f>F296+F297+F298</f>
        <v>2169.6999999999998</v>
      </c>
      <c r="G294" s="169">
        <f>G296+G297+G298</f>
        <v>913.7</v>
      </c>
      <c r="H294" s="169">
        <f>H296+H297+H298</f>
        <v>913.73400000000004</v>
      </c>
      <c r="I294" s="282"/>
      <c r="J294" s="211"/>
      <c r="K294" s="211"/>
      <c r="X294" s="87"/>
    </row>
    <row r="295" spans="1:24" ht="15.45" customHeight="1" x14ac:dyDescent="0.3">
      <c r="A295" s="197"/>
      <c r="B295" s="131" t="s">
        <v>4</v>
      </c>
      <c r="C295" s="198"/>
      <c r="D295" s="119"/>
      <c r="E295" s="120"/>
      <c r="F295" s="196"/>
      <c r="G295" s="196"/>
      <c r="H295" s="196"/>
      <c r="I295" s="199"/>
      <c r="J295" s="197"/>
      <c r="K295" s="197"/>
      <c r="X295" s="64"/>
    </row>
    <row r="296" spans="1:24" ht="15.45" customHeight="1" x14ac:dyDescent="0.3">
      <c r="A296" s="216"/>
      <c r="B296" s="131" t="s">
        <v>0</v>
      </c>
      <c r="C296" s="145" t="s">
        <v>3</v>
      </c>
      <c r="D296" s="124"/>
      <c r="E296" s="165"/>
      <c r="F296" s="166">
        <f>F292+F290+F289+F287+F286</f>
        <v>2069.6999999999998</v>
      </c>
      <c r="G296" s="166">
        <f>G292+G290+G289+G287+G286+G285</f>
        <v>632.70000000000005</v>
      </c>
      <c r="H296" s="166">
        <f>H292+H290+H289+H287+H286+H285</f>
        <v>632.70000000000005</v>
      </c>
      <c r="I296" s="199"/>
      <c r="J296" s="197"/>
      <c r="K296" s="197"/>
      <c r="X296" s="88"/>
    </row>
    <row r="297" spans="1:24" ht="15.45" customHeight="1" x14ac:dyDescent="0.3">
      <c r="A297" s="216"/>
      <c r="B297" s="131" t="s">
        <v>5</v>
      </c>
      <c r="C297" s="145" t="s">
        <v>3</v>
      </c>
      <c r="D297" s="124"/>
      <c r="E297" s="165"/>
      <c r="F297" s="166">
        <f>F293+F291+F288+F284</f>
        <v>100</v>
      </c>
      <c r="G297" s="166">
        <f>G293+G291+G288+G284</f>
        <v>281</v>
      </c>
      <c r="H297" s="166">
        <f>H293+H291+H288+H284</f>
        <v>281.03399999999999</v>
      </c>
      <c r="I297" s="199"/>
      <c r="J297" s="197"/>
      <c r="K297" s="197"/>
      <c r="X297" s="88"/>
    </row>
    <row r="298" spans="1:24" ht="15.45" customHeight="1" x14ac:dyDescent="0.3">
      <c r="A298" s="216"/>
      <c r="B298" s="131" t="s">
        <v>6</v>
      </c>
      <c r="C298" s="145" t="s">
        <v>3</v>
      </c>
      <c r="D298" s="124"/>
      <c r="E298" s="165"/>
      <c r="F298" s="166">
        <v>0</v>
      </c>
      <c r="G298" s="166">
        <v>0</v>
      </c>
      <c r="H298" s="166">
        <v>0</v>
      </c>
      <c r="I298" s="199"/>
      <c r="J298" s="197"/>
      <c r="K298" s="197"/>
      <c r="X298" s="88"/>
    </row>
    <row r="299" spans="1:24" x14ac:dyDescent="0.3">
      <c r="A299" s="197"/>
      <c r="B299" s="131" t="s">
        <v>73</v>
      </c>
      <c r="C299" s="128" t="s">
        <v>3</v>
      </c>
      <c r="D299" s="124"/>
      <c r="E299" s="140"/>
      <c r="F299" s="166">
        <f>F301+F302+F303</f>
        <v>3844.3909999999996</v>
      </c>
      <c r="G299" s="166">
        <f>G301+G302+G303</f>
        <v>4625.8559999999998</v>
      </c>
      <c r="H299" s="166">
        <f>H301+H302+H303</f>
        <v>4603.1899999999996</v>
      </c>
      <c r="I299" s="233"/>
      <c r="J299" s="197"/>
      <c r="K299" s="197"/>
      <c r="X299" s="64"/>
    </row>
    <row r="300" spans="1:24" x14ac:dyDescent="0.3">
      <c r="A300" s="197"/>
      <c r="B300" s="131" t="s">
        <v>4</v>
      </c>
      <c r="C300" s="198"/>
      <c r="D300" s="119"/>
      <c r="E300" s="120"/>
      <c r="F300" s="120"/>
      <c r="G300" s="120"/>
      <c r="H300" s="120"/>
      <c r="I300" s="199"/>
      <c r="J300" s="197"/>
      <c r="K300" s="197"/>
      <c r="X300" s="64"/>
    </row>
    <row r="301" spans="1:24" x14ac:dyDescent="0.3">
      <c r="A301" s="197"/>
      <c r="B301" s="131" t="s">
        <v>0</v>
      </c>
      <c r="C301" s="128" t="s">
        <v>3</v>
      </c>
      <c r="D301" s="119"/>
      <c r="E301" s="120"/>
      <c r="F301" s="166">
        <f t="shared" ref="F301:H303" si="8">F296+F277+F266+F237</f>
        <v>3184.7829999999999</v>
      </c>
      <c r="G301" s="166">
        <f t="shared" si="8"/>
        <v>3726.5609999999997</v>
      </c>
      <c r="H301" s="166">
        <f t="shared" si="8"/>
        <v>3703.8609999999999</v>
      </c>
      <c r="I301" s="199"/>
      <c r="J301" s="197"/>
      <c r="K301" s="197"/>
      <c r="X301" s="64"/>
    </row>
    <row r="302" spans="1:24" x14ac:dyDescent="0.3">
      <c r="A302" s="197"/>
      <c r="B302" s="131" t="s">
        <v>5</v>
      </c>
      <c r="C302" s="128" t="s">
        <v>3</v>
      </c>
      <c r="D302" s="119"/>
      <c r="E302" s="120"/>
      <c r="F302" s="166">
        <f t="shared" si="8"/>
        <v>659.60799999999995</v>
      </c>
      <c r="G302" s="166">
        <f t="shared" si="8"/>
        <v>899.29500000000007</v>
      </c>
      <c r="H302" s="166">
        <f t="shared" si="8"/>
        <v>899.32899999999995</v>
      </c>
      <c r="I302" s="199"/>
      <c r="J302" s="197"/>
      <c r="K302" s="197"/>
      <c r="X302" s="64"/>
    </row>
    <row r="303" spans="1:24" x14ac:dyDescent="0.3">
      <c r="A303" s="197"/>
      <c r="B303" s="131" t="s">
        <v>6</v>
      </c>
      <c r="C303" s="128" t="s">
        <v>3</v>
      </c>
      <c r="D303" s="119"/>
      <c r="E303" s="120"/>
      <c r="F303" s="166">
        <f t="shared" si="8"/>
        <v>0</v>
      </c>
      <c r="G303" s="166">
        <f t="shared" si="8"/>
        <v>0</v>
      </c>
      <c r="H303" s="166">
        <f t="shared" si="8"/>
        <v>0</v>
      </c>
      <c r="I303" s="199"/>
      <c r="J303" s="197"/>
      <c r="K303" s="197"/>
      <c r="X303" s="64"/>
    </row>
    <row r="304" spans="1:24" x14ac:dyDescent="0.3">
      <c r="A304" s="197"/>
      <c r="B304" s="131" t="s">
        <v>103</v>
      </c>
      <c r="C304" s="128" t="s">
        <v>3</v>
      </c>
      <c r="D304" s="124"/>
      <c r="E304" s="140"/>
      <c r="F304" s="166">
        <f>F306+F307+F308</f>
        <v>165166.701</v>
      </c>
      <c r="G304" s="166">
        <f>G306+G307+G308</f>
        <v>173018.98699999999</v>
      </c>
      <c r="H304" s="166">
        <f>H306+H307+H308</f>
        <v>233334.84299999999</v>
      </c>
      <c r="I304" s="233"/>
      <c r="J304" s="197"/>
      <c r="K304" s="197"/>
      <c r="X304" s="64"/>
    </row>
    <row r="305" spans="1:24" x14ac:dyDescent="0.3">
      <c r="A305" s="197"/>
      <c r="B305" s="131" t="s">
        <v>4</v>
      </c>
      <c r="C305" s="198"/>
      <c r="D305" s="119"/>
      <c r="E305" s="120"/>
      <c r="F305" s="196"/>
      <c r="G305" s="196"/>
      <c r="H305" s="196"/>
      <c r="I305" s="199"/>
      <c r="J305" s="197"/>
      <c r="K305" s="197"/>
      <c r="X305" s="64"/>
    </row>
    <row r="306" spans="1:24" x14ac:dyDescent="0.3">
      <c r="A306" s="197"/>
      <c r="B306" s="131" t="s">
        <v>0</v>
      </c>
      <c r="C306" s="128" t="s">
        <v>3</v>
      </c>
      <c r="D306" s="119"/>
      <c r="E306" s="120"/>
      <c r="F306" s="166">
        <f t="shared" ref="F306:H308" si="9">F126+F217+F301</f>
        <v>28769.415000000001</v>
      </c>
      <c r="G306" s="166">
        <f t="shared" si="9"/>
        <v>35570.118999999999</v>
      </c>
      <c r="H306" s="166">
        <f t="shared" si="9"/>
        <v>34010.419000000002</v>
      </c>
      <c r="I306" s="199"/>
      <c r="J306" s="197"/>
      <c r="K306" s="197"/>
      <c r="X306" s="64"/>
    </row>
    <row r="307" spans="1:24" x14ac:dyDescent="0.3">
      <c r="A307" s="197"/>
      <c r="B307" s="131" t="s">
        <v>5</v>
      </c>
      <c r="C307" s="128" t="s">
        <v>3</v>
      </c>
      <c r="D307" s="119"/>
      <c r="E307" s="120"/>
      <c r="F307" s="166">
        <f t="shared" si="9"/>
        <v>7408.4859999999999</v>
      </c>
      <c r="G307" s="166">
        <f t="shared" si="9"/>
        <v>8460.0679999999993</v>
      </c>
      <c r="H307" s="166">
        <f t="shared" si="9"/>
        <v>8432.9069999999992</v>
      </c>
      <c r="I307" s="199"/>
      <c r="J307" s="197"/>
      <c r="K307" s="197"/>
      <c r="X307" s="64"/>
    </row>
    <row r="308" spans="1:24" x14ac:dyDescent="0.3">
      <c r="A308" s="197"/>
      <c r="B308" s="131" t="s">
        <v>6</v>
      </c>
      <c r="C308" s="128" t="s">
        <v>3</v>
      </c>
      <c r="D308" s="119"/>
      <c r="E308" s="120"/>
      <c r="F308" s="166">
        <f t="shared" si="9"/>
        <v>128988.8</v>
      </c>
      <c r="G308" s="166">
        <f t="shared" si="9"/>
        <v>128988.8</v>
      </c>
      <c r="H308" s="166">
        <f t="shared" si="9"/>
        <v>190891.51699999999</v>
      </c>
      <c r="I308" s="199"/>
      <c r="J308" s="197"/>
      <c r="K308" s="197"/>
      <c r="X308" s="64"/>
    </row>
    <row r="309" spans="1:24" x14ac:dyDescent="0.3">
      <c r="A309" s="313"/>
      <c r="C309" s="315"/>
      <c r="D309" s="316"/>
      <c r="E309" s="316"/>
      <c r="F309" s="316"/>
      <c r="G309" s="316"/>
      <c r="H309" s="316"/>
      <c r="I309" s="317"/>
      <c r="J309" s="318"/>
      <c r="K309" s="318"/>
      <c r="X309" s="92"/>
    </row>
    <row r="310" spans="1:24" x14ac:dyDescent="0.3">
      <c r="A310" s="313"/>
      <c r="B310" s="319"/>
      <c r="C310" s="315"/>
      <c r="D310" s="316"/>
      <c r="E310" s="316"/>
      <c r="F310" s="316"/>
      <c r="G310" s="316"/>
      <c r="H310" s="316"/>
      <c r="I310" s="317"/>
      <c r="J310" s="318"/>
      <c r="K310" s="318"/>
      <c r="X310" s="92"/>
    </row>
    <row r="311" spans="1:24" x14ac:dyDescent="0.3">
      <c r="A311" s="313"/>
      <c r="B311" s="320" t="s">
        <v>265</v>
      </c>
      <c r="C311" s="315"/>
      <c r="D311" s="316"/>
      <c r="E311" s="316"/>
      <c r="F311" s="316"/>
      <c r="G311" s="316"/>
      <c r="H311" s="316"/>
      <c r="I311" s="317"/>
      <c r="J311" s="318"/>
      <c r="K311" s="318"/>
      <c r="X311" s="93"/>
    </row>
    <row r="312" spans="1:24" x14ac:dyDescent="0.3">
      <c r="B312" s="16" t="s">
        <v>224</v>
      </c>
      <c r="C312" s="314"/>
    </row>
    <row r="313" spans="1:24" x14ac:dyDescent="0.3">
      <c r="B313" s="16" t="s">
        <v>225</v>
      </c>
      <c r="C313" s="314"/>
    </row>
    <row r="314" spans="1:24" x14ac:dyDescent="0.3">
      <c r="B314" s="16" t="s">
        <v>226</v>
      </c>
      <c r="C314" s="314"/>
    </row>
    <row r="315" spans="1:24" x14ac:dyDescent="0.3">
      <c r="B315" s="16" t="s">
        <v>227</v>
      </c>
      <c r="C315" s="314"/>
    </row>
    <row r="316" spans="1:24" x14ac:dyDescent="0.3">
      <c r="B316" s="16" t="s">
        <v>228</v>
      </c>
      <c r="C316" s="314"/>
    </row>
    <row r="317" spans="1:24" x14ac:dyDescent="0.3">
      <c r="B317" s="16" t="s">
        <v>229</v>
      </c>
      <c r="C317" s="314"/>
    </row>
    <row r="318" spans="1:24" x14ac:dyDescent="0.3">
      <c r="B318" s="16" t="s">
        <v>230</v>
      </c>
      <c r="C318" s="314"/>
    </row>
    <row r="319" spans="1:24" x14ac:dyDescent="0.3">
      <c r="B319" s="16" t="s">
        <v>231</v>
      </c>
      <c r="C319" s="314"/>
    </row>
    <row r="320" spans="1:24" x14ac:dyDescent="0.3">
      <c r="B320" s="16" t="s">
        <v>232</v>
      </c>
      <c r="C320" s="314"/>
    </row>
    <row r="321" spans="1:24" x14ac:dyDescent="0.3">
      <c r="B321" s="16" t="s">
        <v>233</v>
      </c>
      <c r="C321" s="314"/>
    </row>
    <row r="322" spans="1:24" x14ac:dyDescent="0.3">
      <c r="B322" s="16" t="s">
        <v>234</v>
      </c>
      <c r="C322" s="314"/>
    </row>
    <row r="323" spans="1:24" x14ac:dyDescent="0.3">
      <c r="B323" s="16" t="s">
        <v>235</v>
      </c>
      <c r="C323" s="314"/>
    </row>
    <row r="324" spans="1:24" x14ac:dyDescent="0.3">
      <c r="B324" s="16" t="s">
        <v>236</v>
      </c>
      <c r="C324" s="314"/>
    </row>
    <row r="325" spans="1:24" x14ac:dyDescent="0.3">
      <c r="B325" s="16" t="s">
        <v>237</v>
      </c>
      <c r="C325" s="314"/>
    </row>
    <row r="326" spans="1:24" x14ac:dyDescent="0.3">
      <c r="B326" s="16" t="s">
        <v>238</v>
      </c>
      <c r="C326" s="314"/>
    </row>
    <row r="327" spans="1:24" x14ac:dyDescent="0.3">
      <c r="B327" s="324" t="s">
        <v>241</v>
      </c>
      <c r="C327" s="314"/>
    </row>
    <row r="328" spans="1:24" x14ac:dyDescent="0.3">
      <c r="B328" s="324" t="s">
        <v>266</v>
      </c>
      <c r="C328" s="314"/>
    </row>
    <row r="329" spans="1:24" x14ac:dyDescent="0.3">
      <c r="B329" s="324" t="s">
        <v>267</v>
      </c>
      <c r="C329" s="314"/>
    </row>
    <row r="330" spans="1:24" x14ac:dyDescent="0.3">
      <c r="B330" s="324" t="s">
        <v>268</v>
      </c>
      <c r="C330" s="314"/>
    </row>
    <row r="331" spans="1:24" x14ac:dyDescent="0.3">
      <c r="A331" s="325"/>
      <c r="B331" s="324" t="s">
        <v>244</v>
      </c>
      <c r="C331" s="324"/>
      <c r="D331" s="326"/>
      <c r="E331" s="324"/>
      <c r="F331" s="324"/>
      <c r="G331" s="324"/>
      <c r="H331" s="324"/>
      <c r="I331" s="327"/>
      <c r="J331" s="324"/>
      <c r="K331" s="324"/>
      <c r="X331" s="95"/>
    </row>
    <row r="332" spans="1:24" x14ac:dyDescent="0.3">
      <c r="A332" s="325"/>
      <c r="B332" s="324" t="s">
        <v>245</v>
      </c>
      <c r="C332" s="324"/>
      <c r="D332" s="326"/>
      <c r="E332" s="324"/>
      <c r="F332" s="324"/>
      <c r="G332" s="324"/>
      <c r="H332" s="324"/>
      <c r="I332" s="327"/>
      <c r="J332" s="324"/>
      <c r="K332" s="324"/>
      <c r="X332" s="95"/>
    </row>
    <row r="333" spans="1:24" x14ac:dyDescent="0.3">
      <c r="A333" s="325"/>
      <c r="B333" s="324" t="s">
        <v>246</v>
      </c>
      <c r="C333" s="324"/>
      <c r="D333" s="326"/>
      <c r="E333" s="324"/>
      <c r="F333" s="324"/>
      <c r="G333" s="324"/>
      <c r="H333" s="324"/>
      <c r="I333" s="327"/>
      <c r="J333" s="324"/>
      <c r="K333" s="324"/>
      <c r="X333" s="95"/>
    </row>
    <row r="334" spans="1:24" x14ac:dyDescent="0.3">
      <c r="A334" s="325"/>
      <c r="B334" s="324" t="s">
        <v>247</v>
      </c>
      <c r="C334" s="324"/>
      <c r="D334" s="326"/>
      <c r="E334" s="324"/>
      <c r="F334" s="324"/>
      <c r="G334" s="324"/>
      <c r="H334" s="324"/>
      <c r="I334" s="327"/>
      <c r="J334" s="324"/>
      <c r="K334" s="324"/>
      <c r="X334" s="95"/>
    </row>
    <row r="335" spans="1:24" x14ac:dyDescent="0.3">
      <c r="A335" s="325"/>
      <c r="B335" s="324" t="s">
        <v>248</v>
      </c>
      <c r="C335" s="324"/>
      <c r="D335" s="326"/>
      <c r="E335" s="324"/>
      <c r="F335" s="324"/>
      <c r="G335" s="324"/>
      <c r="H335" s="324"/>
      <c r="I335" s="327"/>
      <c r="J335" s="324"/>
      <c r="K335" s="324"/>
      <c r="X335" s="95"/>
    </row>
    <row r="336" spans="1:24" x14ac:dyDescent="0.3">
      <c r="A336" s="325"/>
      <c r="B336" s="324" t="s">
        <v>249</v>
      </c>
      <c r="C336" s="324"/>
      <c r="D336" s="326"/>
      <c r="E336" s="324"/>
      <c r="F336" s="324"/>
      <c r="G336" s="324"/>
      <c r="H336" s="324"/>
      <c r="I336" s="327"/>
      <c r="J336" s="324"/>
      <c r="K336" s="324"/>
      <c r="X336" s="95"/>
    </row>
    <row r="337" spans="1:24" x14ac:dyDescent="0.3">
      <c r="A337" s="325"/>
      <c r="B337" s="324" t="s">
        <v>250</v>
      </c>
      <c r="C337" s="324"/>
      <c r="D337" s="326"/>
      <c r="E337" s="324"/>
      <c r="F337" s="324"/>
      <c r="G337" s="324"/>
      <c r="H337" s="324"/>
      <c r="I337" s="327"/>
      <c r="J337" s="324"/>
      <c r="K337" s="324"/>
      <c r="X337" s="95"/>
    </row>
    <row r="338" spans="1:24" x14ac:dyDescent="0.3">
      <c r="A338" s="325"/>
      <c r="B338" s="324" t="s">
        <v>251</v>
      </c>
      <c r="C338" s="324"/>
      <c r="D338" s="326"/>
      <c r="E338" s="324"/>
      <c r="F338" s="324"/>
      <c r="G338" s="324"/>
      <c r="H338" s="324"/>
      <c r="I338" s="327"/>
      <c r="J338" s="324"/>
      <c r="K338" s="324"/>
      <c r="X338" s="95"/>
    </row>
    <row r="339" spans="1:24" x14ac:dyDescent="0.3">
      <c r="A339" s="325"/>
      <c r="B339" s="324" t="s">
        <v>252</v>
      </c>
      <c r="C339" s="324"/>
      <c r="D339" s="326"/>
      <c r="E339" s="324"/>
      <c r="F339" s="324"/>
      <c r="G339" s="324"/>
      <c r="H339" s="324"/>
      <c r="I339" s="327"/>
      <c r="J339" s="324"/>
      <c r="K339" s="324"/>
      <c r="X339" s="95"/>
    </row>
    <row r="340" spans="1:24" x14ac:dyDescent="0.3">
      <c r="A340" s="325"/>
      <c r="B340" s="324" t="s">
        <v>253</v>
      </c>
      <c r="C340" s="324"/>
      <c r="D340" s="326"/>
      <c r="E340" s="324"/>
      <c r="F340" s="324"/>
      <c r="G340" s="324"/>
      <c r="H340" s="324"/>
      <c r="I340" s="327"/>
      <c r="J340" s="324"/>
      <c r="K340" s="324"/>
      <c r="X340" s="95"/>
    </row>
    <row r="341" spans="1:24" x14ac:dyDescent="0.3">
      <c r="A341" s="325"/>
      <c r="B341" s="324" t="s">
        <v>254</v>
      </c>
      <c r="C341" s="324"/>
      <c r="D341" s="326"/>
      <c r="E341" s="324"/>
      <c r="F341" s="324"/>
      <c r="G341" s="324"/>
      <c r="H341" s="324"/>
      <c r="I341" s="327"/>
      <c r="J341" s="324"/>
      <c r="K341" s="324"/>
      <c r="X341" s="95"/>
    </row>
    <row r="342" spans="1:24" x14ac:dyDescent="0.3">
      <c r="A342" s="325"/>
      <c r="B342" s="324" t="s">
        <v>255</v>
      </c>
      <c r="C342" s="324"/>
      <c r="D342" s="326"/>
      <c r="E342" s="324"/>
      <c r="F342" s="324"/>
      <c r="G342" s="324"/>
      <c r="H342" s="324"/>
      <c r="I342" s="327"/>
      <c r="J342" s="324"/>
      <c r="K342" s="324"/>
      <c r="X342" s="95"/>
    </row>
    <row r="343" spans="1:24" x14ac:dyDescent="0.3">
      <c r="A343" s="325"/>
      <c r="B343" s="324" t="s">
        <v>256</v>
      </c>
      <c r="C343" s="324"/>
      <c r="D343" s="326"/>
      <c r="E343" s="324"/>
      <c r="F343" s="324"/>
      <c r="G343" s="324"/>
      <c r="H343" s="324"/>
      <c r="I343" s="327"/>
      <c r="J343" s="324"/>
      <c r="K343" s="324"/>
      <c r="X343" s="95"/>
    </row>
    <row r="344" spans="1:24" x14ac:dyDescent="0.3">
      <c r="A344" s="325"/>
      <c r="B344" s="324" t="s">
        <v>257</v>
      </c>
      <c r="C344" s="324"/>
      <c r="D344" s="326"/>
      <c r="E344" s="324"/>
      <c r="F344" s="324"/>
      <c r="G344" s="324"/>
      <c r="H344" s="324"/>
      <c r="I344" s="327"/>
      <c r="J344" s="324"/>
      <c r="K344" s="324"/>
      <c r="X344" s="95"/>
    </row>
    <row r="345" spans="1:24" x14ac:dyDescent="0.3">
      <c r="A345" s="325"/>
      <c r="B345" s="324" t="s">
        <v>239</v>
      </c>
      <c r="C345" s="324"/>
      <c r="D345" s="326"/>
      <c r="E345" s="324"/>
      <c r="F345" s="324"/>
      <c r="G345" s="324"/>
      <c r="H345" s="324"/>
      <c r="I345" s="327"/>
      <c r="J345" s="324"/>
      <c r="K345" s="324"/>
      <c r="X345" s="95"/>
    </row>
    <row r="346" spans="1:24" x14ac:dyDescent="0.3">
      <c r="A346" s="325"/>
      <c r="B346" s="324" t="s">
        <v>242</v>
      </c>
      <c r="C346" s="324"/>
      <c r="D346" s="326"/>
      <c r="E346" s="324"/>
      <c r="F346" s="324"/>
      <c r="G346" s="324"/>
      <c r="H346" s="324"/>
      <c r="I346" s="327"/>
      <c r="J346" s="324"/>
      <c r="K346" s="324"/>
      <c r="X346" s="95"/>
    </row>
    <row r="347" spans="1:24" x14ac:dyDescent="0.3">
      <c r="A347" s="325"/>
      <c r="B347" s="324" t="s">
        <v>258</v>
      </c>
      <c r="C347" s="324"/>
      <c r="D347" s="326"/>
      <c r="E347" s="324"/>
      <c r="F347" s="324"/>
      <c r="G347" s="324"/>
      <c r="H347" s="324"/>
      <c r="I347" s="327"/>
      <c r="J347" s="324"/>
      <c r="K347" s="324"/>
      <c r="X347" s="95"/>
    </row>
    <row r="348" spans="1:24" x14ac:dyDescent="0.3">
      <c r="A348" s="325"/>
      <c r="B348" s="324" t="s">
        <v>243</v>
      </c>
      <c r="C348" s="324"/>
      <c r="D348" s="326"/>
      <c r="E348" s="324"/>
      <c r="F348" s="324"/>
      <c r="G348" s="324"/>
      <c r="H348" s="324"/>
      <c r="I348" s="327"/>
      <c r="J348" s="324"/>
      <c r="K348" s="324"/>
      <c r="X348" s="95"/>
    </row>
    <row r="349" spans="1:24" x14ac:dyDescent="0.3">
      <c r="A349" s="325"/>
      <c r="B349" s="324" t="s">
        <v>259</v>
      </c>
      <c r="C349" s="324"/>
      <c r="D349" s="326"/>
      <c r="E349" s="324"/>
      <c r="F349" s="324"/>
      <c r="G349" s="324"/>
      <c r="H349" s="324"/>
      <c r="I349" s="327"/>
      <c r="J349" s="324"/>
      <c r="K349" s="324"/>
      <c r="X349" s="95"/>
    </row>
    <row r="350" spans="1:24" x14ac:dyDescent="0.3">
      <c r="A350" s="325"/>
      <c r="B350" s="324" t="s">
        <v>271</v>
      </c>
      <c r="C350" s="324"/>
      <c r="D350" s="326"/>
      <c r="E350" s="324"/>
      <c r="F350" s="324"/>
      <c r="G350" s="324"/>
      <c r="H350" s="324"/>
      <c r="I350" s="327"/>
      <c r="J350" s="324"/>
      <c r="K350" s="324"/>
      <c r="X350" s="95"/>
    </row>
    <row r="351" spans="1:24" x14ac:dyDescent="0.3">
      <c r="A351" s="325"/>
      <c r="B351" s="324" t="s">
        <v>260</v>
      </c>
      <c r="C351" s="324"/>
      <c r="D351" s="326"/>
      <c r="E351" s="324"/>
      <c r="F351" s="324"/>
      <c r="G351" s="324"/>
      <c r="H351" s="324"/>
      <c r="I351" s="327"/>
      <c r="J351" s="324"/>
      <c r="K351" s="324"/>
      <c r="X351" s="95"/>
    </row>
    <row r="352" spans="1:24" x14ac:dyDescent="0.3">
      <c r="A352" s="325"/>
      <c r="B352" s="324" t="s">
        <v>261</v>
      </c>
      <c r="C352" s="324"/>
      <c r="D352" s="326"/>
      <c r="E352" s="324"/>
      <c r="F352" s="324"/>
      <c r="G352" s="324"/>
      <c r="H352" s="324"/>
      <c r="I352" s="327"/>
      <c r="J352" s="324"/>
      <c r="K352" s="324"/>
      <c r="X352" s="95"/>
    </row>
    <row r="353" spans="1:24" x14ac:dyDescent="0.3">
      <c r="A353" s="325"/>
      <c r="B353" s="324" t="s">
        <v>262</v>
      </c>
      <c r="C353" s="324"/>
      <c r="D353" s="326"/>
      <c r="E353" s="324"/>
      <c r="F353" s="324"/>
      <c r="G353" s="324"/>
      <c r="H353" s="324"/>
      <c r="I353" s="327"/>
      <c r="J353" s="324"/>
      <c r="K353" s="324"/>
      <c r="X353" s="95"/>
    </row>
    <row r="354" spans="1:24" x14ac:dyDescent="0.3">
      <c r="A354" s="325"/>
      <c r="B354" s="324" t="s">
        <v>263</v>
      </c>
      <c r="C354" s="324"/>
      <c r="D354" s="326"/>
      <c r="E354" s="324"/>
      <c r="F354" s="324"/>
      <c r="G354" s="324"/>
      <c r="H354" s="324"/>
      <c r="I354" s="327"/>
      <c r="J354" s="324"/>
      <c r="K354" s="324"/>
      <c r="X354" s="95"/>
    </row>
    <row r="355" spans="1:24" x14ac:dyDescent="0.3">
      <c r="A355" s="325"/>
      <c r="B355" s="324" t="s">
        <v>264</v>
      </c>
      <c r="C355" s="324"/>
      <c r="D355" s="326"/>
      <c r="E355" s="324"/>
      <c r="F355" s="324"/>
      <c r="G355" s="324"/>
      <c r="H355" s="324"/>
      <c r="I355" s="327"/>
      <c r="J355" s="324"/>
      <c r="K355" s="324"/>
      <c r="X355" s="95"/>
    </row>
  </sheetData>
  <autoFilter ref="A13:X310"/>
  <mergeCells count="80">
    <mergeCell ref="A173:A174"/>
    <mergeCell ref="K290:K291"/>
    <mergeCell ref="B292:B293"/>
    <mergeCell ref="C292:C293"/>
    <mergeCell ref="D292:D293"/>
    <mergeCell ref="E292:E293"/>
    <mergeCell ref="K292:K293"/>
    <mergeCell ref="A290:A291"/>
    <mergeCell ref="B290:B291"/>
    <mergeCell ref="C290:C291"/>
    <mergeCell ref="D290:D291"/>
    <mergeCell ref="E290:E291"/>
    <mergeCell ref="A253:A254"/>
    <mergeCell ref="B253:B254"/>
    <mergeCell ref="C253:C254"/>
    <mergeCell ref="D253:D254"/>
    <mergeCell ref="X226:X227"/>
    <mergeCell ref="D226:D227"/>
    <mergeCell ref="E226:E227"/>
    <mergeCell ref="E153:E154"/>
    <mergeCell ref="E88:E89"/>
    <mergeCell ref="K223:K225"/>
    <mergeCell ref="K153:K154"/>
    <mergeCell ref="K173:K174"/>
    <mergeCell ref="D173:D174"/>
    <mergeCell ref="E173:E174"/>
    <mergeCell ref="C11:C12"/>
    <mergeCell ref="E253:E254"/>
    <mergeCell ref="B247:B248"/>
    <mergeCell ref="C247:C248"/>
    <mergeCell ref="D247:D248"/>
    <mergeCell ref="E247:E248"/>
    <mergeCell ref="K28:K36"/>
    <mergeCell ref="H258:H259"/>
    <mergeCell ref="B173:B174"/>
    <mergeCell ref="C173:C174"/>
    <mergeCell ref="A1:K1"/>
    <mergeCell ref="I226:I227"/>
    <mergeCell ref="J226:J227"/>
    <mergeCell ref="A226:A227"/>
    <mergeCell ref="F11:H11"/>
    <mergeCell ref="J11:J12"/>
    <mergeCell ref="B150:B151"/>
    <mergeCell ref="C150:C151"/>
    <mergeCell ref="D150:D151"/>
    <mergeCell ref="E150:E151"/>
    <mergeCell ref="A11:A12"/>
    <mergeCell ref="B11:B12"/>
    <mergeCell ref="K253:K254"/>
    <mergeCell ref="A100:A102"/>
    <mergeCell ref="A3:K3"/>
    <mergeCell ref="A2:K2"/>
    <mergeCell ref="C153:C154"/>
    <mergeCell ref="D153:D154"/>
    <mergeCell ref="K11:K12"/>
    <mergeCell ref="E11:E12"/>
    <mergeCell ref="I11:I12"/>
    <mergeCell ref="K100:K102"/>
    <mergeCell ref="B100:B102"/>
    <mergeCell ref="C100:C102"/>
    <mergeCell ref="D100:D102"/>
    <mergeCell ref="E100:E102"/>
    <mergeCell ref="D11:D12"/>
    <mergeCell ref="B153:B154"/>
    <mergeCell ref="G258:G259"/>
    <mergeCell ref="K38:K39"/>
    <mergeCell ref="A247:A248"/>
    <mergeCell ref="K226:K227"/>
    <mergeCell ref="K287:K288"/>
    <mergeCell ref="A284:A285"/>
    <mergeCell ref="B284:B285"/>
    <mergeCell ref="C284:C285"/>
    <mergeCell ref="D284:D285"/>
    <mergeCell ref="E284:E285"/>
    <mergeCell ref="A287:A288"/>
    <mergeCell ref="B287:B288"/>
    <mergeCell ref="C287:C288"/>
    <mergeCell ref="D287:D288"/>
    <mergeCell ref="E287:E288"/>
    <mergeCell ref="K284:K285"/>
  </mergeCells>
  <pageMargins left="0.39374999999999999" right="0.39370078740157483" top="0.39370078740157483" bottom="0.39370078740157483" header="3.937007874015748E-2" footer="3.937007874015748E-2"/>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2:D9"/>
  <sheetViews>
    <sheetView topLeftCell="A6" workbookViewId="0">
      <selection activeCell="D7" sqref="D7"/>
    </sheetView>
  </sheetViews>
  <sheetFormatPr defaultColWidth="9.109375" defaultRowHeight="18" x14ac:dyDescent="0.35"/>
  <cols>
    <col min="1" max="1" width="35.5546875" style="20" customWidth="1"/>
    <col min="2" max="2" width="17.21875" style="20" customWidth="1"/>
    <col min="3" max="3" width="18.88671875" style="20" customWidth="1"/>
    <col min="4" max="4" width="56.88671875" style="20" customWidth="1"/>
    <col min="5" max="16384" width="9.109375" style="20"/>
  </cols>
  <sheetData>
    <row r="2" spans="1:4" x14ac:dyDescent="0.35">
      <c r="A2" s="23" t="s">
        <v>375</v>
      </c>
    </row>
    <row r="3" spans="1:4" x14ac:dyDescent="0.35">
      <c r="A3" s="21"/>
      <c r="D3" s="24"/>
    </row>
    <row r="4" spans="1:4" ht="34.799999999999997" x14ac:dyDescent="0.35">
      <c r="A4" s="329" t="s">
        <v>285</v>
      </c>
      <c r="B4" s="329" t="s">
        <v>286</v>
      </c>
      <c r="C4" s="329" t="s">
        <v>287</v>
      </c>
      <c r="D4" s="329" t="s">
        <v>288</v>
      </c>
    </row>
    <row r="5" spans="1:4" x14ac:dyDescent="0.35">
      <c r="A5" s="22">
        <v>1</v>
      </c>
      <c r="B5" s="22">
        <v>2</v>
      </c>
      <c r="C5" s="22">
        <v>3</v>
      </c>
      <c r="D5" s="22">
        <v>4</v>
      </c>
    </row>
    <row r="6" spans="1:4" s="27" customFormat="1" ht="234" x14ac:dyDescent="0.3">
      <c r="A6" s="25" t="s">
        <v>0</v>
      </c>
      <c r="B6" s="330">
        <v>35570.1</v>
      </c>
      <c r="C6" s="330">
        <v>34010.400000000001</v>
      </c>
      <c r="D6" s="26" t="s">
        <v>568</v>
      </c>
    </row>
    <row r="7" spans="1:4" s="27" customFormat="1" ht="93.6" x14ac:dyDescent="0.3">
      <c r="A7" s="25" t="s">
        <v>5</v>
      </c>
      <c r="B7" s="330">
        <v>8460.1</v>
      </c>
      <c r="C7" s="330">
        <v>8432.9</v>
      </c>
      <c r="D7" s="26" t="s">
        <v>569</v>
      </c>
    </row>
    <row r="8" spans="1:4" s="27" customFormat="1" ht="15.6" x14ac:dyDescent="0.3">
      <c r="A8" s="25" t="s">
        <v>6</v>
      </c>
      <c r="B8" s="330">
        <v>128988.8</v>
      </c>
      <c r="C8" s="330">
        <v>190891.5</v>
      </c>
      <c r="D8" s="26"/>
    </row>
    <row r="9" spans="1:4" s="27" customFormat="1" ht="15.6" x14ac:dyDescent="0.3">
      <c r="A9" s="328" t="s">
        <v>289</v>
      </c>
      <c r="B9" s="331">
        <v>173019</v>
      </c>
      <c r="C9" s="331">
        <v>233334.8</v>
      </c>
      <c r="D9" s="26"/>
    </row>
  </sheetData>
  <pageMargins left="0.59055118110236227" right="0.59055118110236227" top="0.78740157480314965" bottom="0.78740157480314965" header="0.31496062992125984" footer="0.31496062992125984"/>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G276"/>
  <sheetViews>
    <sheetView tabSelected="1" view="pageBreakPreview" topLeftCell="A259" zoomScale="88" zoomScaleNormal="63" zoomScaleSheetLayoutView="88" workbookViewId="0">
      <selection activeCell="G262" sqref="G262"/>
    </sheetView>
  </sheetViews>
  <sheetFormatPr defaultColWidth="8.6640625" defaultRowHeight="15.6" x14ac:dyDescent="0.3"/>
  <cols>
    <col min="1" max="1" width="5.5546875" style="337" customWidth="1"/>
    <col min="2" max="2" width="43.5546875" style="338" customWidth="1"/>
    <col min="3" max="3" width="10.5546875" style="339" customWidth="1"/>
    <col min="4" max="4" width="11.109375" style="340" customWidth="1"/>
    <col min="5" max="5" width="9.77734375" style="340" customWidth="1"/>
    <col min="6" max="6" width="7.44140625" style="340" customWidth="1"/>
    <col min="7" max="7" width="50" style="341" customWidth="1"/>
    <col min="8" max="16384" width="8.6640625" style="17"/>
  </cols>
  <sheetData>
    <row r="1" spans="1:7" x14ac:dyDescent="0.3">
      <c r="A1" s="44"/>
      <c r="B1" s="29"/>
      <c r="C1" s="45"/>
      <c r="D1" s="28"/>
      <c r="E1" s="28"/>
      <c r="F1" s="28"/>
      <c r="G1" s="17" t="s">
        <v>376</v>
      </c>
    </row>
    <row r="2" spans="1:7" x14ac:dyDescent="0.3">
      <c r="A2" s="44"/>
      <c r="B2" s="29"/>
      <c r="C2" s="45"/>
      <c r="D2" s="28"/>
      <c r="E2" s="28"/>
      <c r="F2" s="28"/>
      <c r="G2" s="17" t="s">
        <v>377</v>
      </c>
    </row>
    <row r="3" spans="1:7" x14ac:dyDescent="0.3">
      <c r="A3" s="44"/>
      <c r="B3" s="29"/>
      <c r="C3" s="45"/>
      <c r="D3" s="28"/>
      <c r="E3" s="28"/>
      <c r="F3" s="28"/>
      <c r="G3" s="17" t="s">
        <v>319</v>
      </c>
    </row>
    <row r="4" spans="1:7" x14ac:dyDescent="0.3">
      <c r="A4" s="44"/>
      <c r="B4" s="29"/>
      <c r="C4" s="45"/>
      <c r="D4" s="28"/>
      <c r="E4" s="28"/>
      <c r="F4" s="28"/>
      <c r="G4" s="17" t="s">
        <v>323</v>
      </c>
    </row>
    <row r="5" spans="1:7" x14ac:dyDescent="0.3">
      <c r="A5" s="44"/>
      <c r="B5" s="29"/>
      <c r="C5" s="45"/>
      <c r="D5" s="28"/>
      <c r="E5" s="28"/>
      <c r="F5" s="28"/>
      <c r="G5" s="17"/>
    </row>
    <row r="6" spans="1:7" x14ac:dyDescent="0.3">
      <c r="A6" s="466" t="s">
        <v>290</v>
      </c>
      <c r="B6" s="466"/>
      <c r="C6" s="466"/>
      <c r="D6" s="466"/>
      <c r="E6" s="466"/>
      <c r="F6" s="466"/>
      <c r="G6" s="466"/>
    </row>
    <row r="7" spans="1:7" x14ac:dyDescent="0.3">
      <c r="A7" s="332"/>
      <c r="B7" s="29"/>
      <c r="C7" s="45"/>
      <c r="D7" s="28"/>
      <c r="E7" s="28"/>
      <c r="F7" s="28"/>
      <c r="G7" s="17"/>
    </row>
    <row r="8" spans="1:7" ht="25.5" customHeight="1" x14ac:dyDescent="0.3">
      <c r="A8" s="467" t="s">
        <v>291</v>
      </c>
      <c r="B8" s="468" t="s">
        <v>8</v>
      </c>
      <c r="C8" s="468" t="s">
        <v>292</v>
      </c>
      <c r="D8" s="469" t="s">
        <v>293</v>
      </c>
      <c r="E8" s="469"/>
      <c r="F8" s="469"/>
      <c r="G8" s="468" t="s">
        <v>571</v>
      </c>
    </row>
    <row r="9" spans="1:7" ht="87" customHeight="1" x14ac:dyDescent="0.3">
      <c r="A9" s="467"/>
      <c r="B9" s="468"/>
      <c r="C9" s="468"/>
      <c r="D9" s="333" t="s">
        <v>294</v>
      </c>
      <c r="E9" s="333" t="s">
        <v>295</v>
      </c>
      <c r="F9" s="333" t="s">
        <v>296</v>
      </c>
      <c r="G9" s="468"/>
    </row>
    <row r="10" spans="1:7" s="30" customFormat="1" ht="31.2" x14ac:dyDescent="0.3">
      <c r="A10" s="96">
        <v>1</v>
      </c>
      <c r="B10" s="31" t="s">
        <v>347</v>
      </c>
      <c r="C10" s="335" t="s">
        <v>11</v>
      </c>
      <c r="D10" s="335">
        <v>102</v>
      </c>
      <c r="E10" s="335">
        <v>102</v>
      </c>
      <c r="F10" s="335" t="s">
        <v>549</v>
      </c>
      <c r="G10" s="348" t="s">
        <v>576</v>
      </c>
    </row>
    <row r="11" spans="1:7" x14ac:dyDescent="0.3">
      <c r="A11" s="96"/>
      <c r="B11" s="349" t="s">
        <v>345</v>
      </c>
      <c r="C11" s="350"/>
      <c r="D11" s="351"/>
      <c r="E11" s="352"/>
      <c r="F11" s="42"/>
      <c r="G11" s="43"/>
    </row>
    <row r="12" spans="1:7" ht="62.4" x14ac:dyDescent="0.3">
      <c r="A12" s="96">
        <v>2</v>
      </c>
      <c r="B12" s="353" t="s">
        <v>349</v>
      </c>
      <c r="C12" s="335" t="s">
        <v>11</v>
      </c>
      <c r="D12" s="335">
        <v>105.8</v>
      </c>
      <c r="E12" s="335">
        <v>105.8</v>
      </c>
      <c r="F12" s="335" t="s">
        <v>443</v>
      </c>
      <c r="G12" s="348" t="s">
        <v>623</v>
      </c>
    </row>
    <row r="13" spans="1:7" x14ac:dyDescent="0.3">
      <c r="A13" s="96"/>
      <c r="B13" s="349" t="s">
        <v>345</v>
      </c>
      <c r="C13" s="350"/>
      <c r="D13" s="352"/>
      <c r="E13" s="352"/>
      <c r="F13" s="42"/>
      <c r="G13" s="43"/>
    </row>
    <row r="14" spans="1:7" ht="280.8" x14ac:dyDescent="0.3">
      <c r="A14" s="96">
        <v>3</v>
      </c>
      <c r="B14" s="353" t="s">
        <v>348</v>
      </c>
      <c r="C14" s="335" t="s">
        <v>22</v>
      </c>
      <c r="D14" s="335">
        <v>26.4</v>
      </c>
      <c r="E14" s="335">
        <v>26.4</v>
      </c>
      <c r="F14" s="335">
        <v>23.2</v>
      </c>
      <c r="G14" s="354" t="s">
        <v>624</v>
      </c>
    </row>
    <row r="15" spans="1:7" ht="78" x14ac:dyDescent="0.3">
      <c r="A15" s="391"/>
      <c r="B15" s="357" t="s">
        <v>297</v>
      </c>
      <c r="C15" s="385"/>
      <c r="D15" s="386">
        <v>0.95199999999999996</v>
      </c>
      <c r="E15" s="386">
        <v>0.95199999999999996</v>
      </c>
      <c r="F15" s="398">
        <v>0.4</v>
      </c>
      <c r="G15" s="354" t="s">
        <v>603</v>
      </c>
    </row>
    <row r="16" spans="1:7" x14ac:dyDescent="0.3">
      <c r="A16" s="96"/>
      <c r="B16" s="357" t="s">
        <v>298</v>
      </c>
      <c r="C16" s="335"/>
      <c r="D16" s="336">
        <v>4.0000000000000002E-4</v>
      </c>
      <c r="E16" s="336">
        <v>4.0000000000000002E-4</v>
      </c>
      <c r="F16" s="398">
        <v>1.4999999999999999E-2</v>
      </c>
      <c r="G16" s="356" t="s">
        <v>524</v>
      </c>
    </row>
    <row r="17" spans="1:7" x14ac:dyDescent="0.3">
      <c r="A17" s="96"/>
      <c r="B17" s="357" t="s">
        <v>299</v>
      </c>
      <c r="C17" s="335"/>
      <c r="D17" s="336">
        <v>0.72199999999999998</v>
      </c>
      <c r="E17" s="336">
        <v>0.72199999999999998</v>
      </c>
      <c r="F17" s="398">
        <v>0.95299999999999996</v>
      </c>
      <c r="G17" s="356" t="s">
        <v>524</v>
      </c>
    </row>
    <row r="18" spans="1:7" ht="62.4" x14ac:dyDescent="0.3">
      <c r="A18" s="387"/>
      <c r="B18" s="357" t="s">
        <v>300</v>
      </c>
      <c r="C18" s="385"/>
      <c r="D18" s="386">
        <v>9.5000000000000001E-2</v>
      </c>
      <c r="E18" s="386">
        <v>9.5000000000000001E-2</v>
      </c>
      <c r="F18" s="398">
        <v>2.8199999999999999E-2</v>
      </c>
      <c r="G18" s="354" t="s">
        <v>605</v>
      </c>
    </row>
    <row r="19" spans="1:7" x14ac:dyDescent="0.3">
      <c r="A19" s="387"/>
      <c r="B19" s="357" t="s">
        <v>301</v>
      </c>
      <c r="C19" s="385"/>
      <c r="D19" s="386">
        <v>1.7000000000000001E-2</v>
      </c>
      <c r="E19" s="386">
        <v>1.7000000000000001E-2</v>
      </c>
      <c r="F19" s="398">
        <v>0.04</v>
      </c>
      <c r="G19" s="356" t="s">
        <v>524</v>
      </c>
    </row>
    <row r="20" spans="1:7" x14ac:dyDescent="0.3">
      <c r="A20" s="387"/>
      <c r="B20" s="357" t="s">
        <v>302</v>
      </c>
      <c r="C20" s="385"/>
      <c r="D20" s="386">
        <v>5.9999999999999995E-4</v>
      </c>
      <c r="E20" s="386">
        <v>5.9999999999999995E-4</v>
      </c>
      <c r="F20" s="398">
        <v>0.14899999999999999</v>
      </c>
      <c r="G20" s="356" t="s">
        <v>524</v>
      </c>
    </row>
    <row r="21" spans="1:7" ht="62.4" x14ac:dyDescent="0.3">
      <c r="A21" s="387"/>
      <c r="B21" s="357" t="s">
        <v>303</v>
      </c>
      <c r="C21" s="385"/>
      <c r="D21" s="386">
        <v>3.5</v>
      </c>
      <c r="E21" s="386">
        <v>3.5</v>
      </c>
      <c r="F21" s="398">
        <v>1.6519999999999999</v>
      </c>
      <c r="G21" s="354" t="s">
        <v>604</v>
      </c>
    </row>
    <row r="22" spans="1:7" ht="62.4" x14ac:dyDescent="0.3">
      <c r="A22" s="387"/>
      <c r="B22" s="357" t="s">
        <v>304</v>
      </c>
      <c r="C22" s="385"/>
      <c r="D22" s="386">
        <v>2.2999999999999998</v>
      </c>
      <c r="E22" s="386">
        <v>2.2999999999999998</v>
      </c>
      <c r="F22" s="398">
        <v>0.02</v>
      </c>
      <c r="G22" s="354" t="s">
        <v>606</v>
      </c>
    </row>
    <row r="23" spans="1:7" ht="78" x14ac:dyDescent="0.3">
      <c r="A23" s="387"/>
      <c r="B23" s="357" t="s">
        <v>305</v>
      </c>
      <c r="C23" s="385"/>
      <c r="D23" s="386">
        <v>2.2999999999999998</v>
      </c>
      <c r="E23" s="386">
        <v>2.2999999999999998</v>
      </c>
      <c r="F23" s="398">
        <v>0.83799999999999997</v>
      </c>
      <c r="G23" s="354" t="s">
        <v>625</v>
      </c>
    </row>
    <row r="24" spans="1:7" x14ac:dyDescent="0.3">
      <c r="A24" s="387"/>
      <c r="B24" s="357" t="s">
        <v>306</v>
      </c>
      <c r="C24" s="385"/>
      <c r="D24" s="386">
        <v>4</v>
      </c>
      <c r="E24" s="386">
        <v>4</v>
      </c>
      <c r="F24" s="398">
        <v>1.0269999999999999</v>
      </c>
      <c r="G24" s="399" t="s">
        <v>626</v>
      </c>
    </row>
    <row r="25" spans="1:7" ht="78" x14ac:dyDescent="0.3">
      <c r="A25" s="387"/>
      <c r="B25" s="357" t="s">
        <v>307</v>
      </c>
      <c r="C25" s="385"/>
      <c r="D25" s="386">
        <v>5.0000000000000001E-4</v>
      </c>
      <c r="E25" s="386">
        <v>5.0000000000000001E-4</v>
      </c>
      <c r="F25" s="398" t="s">
        <v>577</v>
      </c>
      <c r="G25" s="354" t="s">
        <v>607</v>
      </c>
    </row>
    <row r="26" spans="1:7" x14ac:dyDescent="0.3">
      <c r="A26" s="96"/>
      <c r="B26" s="357" t="s">
        <v>308</v>
      </c>
      <c r="C26" s="335"/>
      <c r="D26" s="336">
        <v>1.2E-2</v>
      </c>
      <c r="E26" s="336">
        <v>1.2E-2</v>
      </c>
      <c r="F26" s="398">
        <v>2.3E-2</v>
      </c>
      <c r="G26" s="356" t="s">
        <v>524</v>
      </c>
    </row>
    <row r="27" spans="1:7" ht="62.4" x14ac:dyDescent="0.3">
      <c r="A27" s="387"/>
      <c r="B27" s="357" t="s">
        <v>309</v>
      </c>
      <c r="C27" s="385"/>
      <c r="D27" s="386">
        <v>5.0000000000000001E-4</v>
      </c>
      <c r="E27" s="386">
        <v>5.0000000000000001E-4</v>
      </c>
      <c r="F27" s="355" t="s">
        <v>577</v>
      </c>
      <c r="G27" s="354" t="s">
        <v>608</v>
      </c>
    </row>
    <row r="28" spans="1:7" x14ac:dyDescent="0.3">
      <c r="A28" s="96"/>
      <c r="B28" s="357" t="s">
        <v>310</v>
      </c>
      <c r="C28" s="335"/>
      <c r="D28" s="336">
        <v>12.5</v>
      </c>
      <c r="E28" s="336">
        <v>12.5</v>
      </c>
      <c r="F28" s="42">
        <v>18.085000000000001</v>
      </c>
      <c r="G28" s="356" t="s">
        <v>524</v>
      </c>
    </row>
    <row r="29" spans="1:7" ht="46.8" x14ac:dyDescent="0.3">
      <c r="A29" s="96">
        <v>4</v>
      </c>
      <c r="B29" s="353" t="s">
        <v>350</v>
      </c>
      <c r="C29" s="335" t="s">
        <v>11</v>
      </c>
      <c r="D29" s="335">
        <v>117</v>
      </c>
      <c r="E29" s="335">
        <v>117</v>
      </c>
      <c r="F29" s="335" t="s">
        <v>444</v>
      </c>
      <c r="G29" s="354" t="s">
        <v>578</v>
      </c>
    </row>
    <row r="30" spans="1:7" x14ac:dyDescent="0.3">
      <c r="A30" s="96"/>
      <c r="B30" s="349" t="s">
        <v>345</v>
      </c>
      <c r="C30" s="350"/>
      <c r="D30" s="352"/>
      <c r="E30" s="352"/>
      <c r="F30" s="42"/>
      <c r="G30" s="43"/>
    </row>
    <row r="31" spans="1:7" s="341" customFormat="1" ht="31.2" x14ac:dyDescent="0.3">
      <c r="A31" s="343">
        <v>5</v>
      </c>
      <c r="B31" s="133" t="s">
        <v>351</v>
      </c>
      <c r="C31" s="128" t="s">
        <v>11</v>
      </c>
      <c r="D31" s="128">
        <v>12.9</v>
      </c>
      <c r="E31" s="128">
        <v>12.9</v>
      </c>
      <c r="F31" s="128" t="s">
        <v>555</v>
      </c>
      <c r="G31" s="147" t="s">
        <v>581</v>
      </c>
    </row>
    <row r="32" spans="1:7" x14ac:dyDescent="0.3">
      <c r="A32" s="96"/>
      <c r="B32" s="349" t="s">
        <v>345</v>
      </c>
      <c r="C32" s="350"/>
      <c r="D32" s="352"/>
      <c r="E32" s="352"/>
      <c r="F32" s="42"/>
      <c r="G32" s="43"/>
    </row>
    <row r="33" spans="1:7" ht="46.8" x14ac:dyDescent="0.3">
      <c r="A33" s="343">
        <v>6</v>
      </c>
      <c r="B33" s="133" t="s">
        <v>352</v>
      </c>
      <c r="C33" s="128" t="s">
        <v>11</v>
      </c>
      <c r="D33" s="128">
        <v>107.8</v>
      </c>
      <c r="E33" s="128">
        <v>107.8</v>
      </c>
      <c r="F33" s="169" t="s">
        <v>488</v>
      </c>
      <c r="G33" s="135" t="s">
        <v>582</v>
      </c>
    </row>
    <row r="34" spans="1:7" x14ac:dyDescent="0.3">
      <c r="A34" s="96"/>
      <c r="B34" s="349" t="s">
        <v>345</v>
      </c>
      <c r="C34" s="350"/>
      <c r="D34" s="352"/>
      <c r="E34" s="352"/>
      <c r="F34" s="42"/>
      <c r="G34" s="43"/>
    </row>
    <row r="35" spans="1:7" s="393" customFormat="1" ht="156" customHeight="1" x14ac:dyDescent="0.3">
      <c r="A35" s="387">
        <v>7</v>
      </c>
      <c r="B35" s="353" t="s">
        <v>585</v>
      </c>
      <c r="C35" s="396" t="s">
        <v>11</v>
      </c>
      <c r="D35" s="396">
        <v>102.1</v>
      </c>
      <c r="E35" s="396">
        <v>102.1</v>
      </c>
      <c r="F35" s="394">
        <v>103.2</v>
      </c>
      <c r="G35" s="353" t="s">
        <v>609</v>
      </c>
    </row>
    <row r="36" spans="1:7" s="393" customFormat="1" x14ac:dyDescent="0.3">
      <c r="A36" s="387"/>
      <c r="B36" s="357" t="s">
        <v>297</v>
      </c>
      <c r="C36" s="396"/>
      <c r="D36" s="395">
        <v>100.6</v>
      </c>
      <c r="E36" s="395">
        <v>100.6</v>
      </c>
      <c r="F36" s="394">
        <v>103.2</v>
      </c>
      <c r="G36" s="360" t="s">
        <v>524</v>
      </c>
    </row>
    <row r="37" spans="1:7" s="393" customFormat="1" ht="124.8" x14ac:dyDescent="0.3">
      <c r="A37" s="389"/>
      <c r="B37" s="357" t="s">
        <v>298</v>
      </c>
      <c r="C37" s="396"/>
      <c r="D37" s="395">
        <v>102.3</v>
      </c>
      <c r="E37" s="395">
        <v>102.3</v>
      </c>
      <c r="F37" s="394">
        <v>102.2</v>
      </c>
      <c r="G37" s="374" t="s">
        <v>621</v>
      </c>
    </row>
    <row r="38" spans="1:7" s="393" customFormat="1" x14ac:dyDescent="0.3">
      <c r="A38" s="389"/>
      <c r="B38" s="357" t="s">
        <v>299</v>
      </c>
      <c r="C38" s="396"/>
      <c r="D38" s="395">
        <v>104.1</v>
      </c>
      <c r="E38" s="395">
        <v>104.1</v>
      </c>
      <c r="F38" s="394">
        <v>108.6</v>
      </c>
      <c r="G38" s="360" t="s">
        <v>524</v>
      </c>
    </row>
    <row r="39" spans="1:7" s="393" customFormat="1" x14ac:dyDescent="0.3">
      <c r="A39" s="389"/>
      <c r="B39" s="357" t="s">
        <v>300</v>
      </c>
      <c r="C39" s="396"/>
      <c r="D39" s="395">
        <v>102</v>
      </c>
      <c r="E39" s="395">
        <v>102</v>
      </c>
      <c r="F39" s="394">
        <v>104.9</v>
      </c>
      <c r="G39" s="360" t="s">
        <v>524</v>
      </c>
    </row>
    <row r="40" spans="1:7" s="393" customFormat="1" x14ac:dyDescent="0.3">
      <c r="A40" s="389"/>
      <c r="B40" s="357" t="s">
        <v>301</v>
      </c>
      <c r="C40" s="396"/>
      <c r="D40" s="395">
        <v>102</v>
      </c>
      <c r="E40" s="395">
        <v>102</v>
      </c>
      <c r="F40" s="394">
        <v>107.5</v>
      </c>
      <c r="G40" s="360" t="s">
        <v>524</v>
      </c>
    </row>
    <row r="41" spans="1:7" s="393" customFormat="1" x14ac:dyDescent="0.3">
      <c r="A41" s="389"/>
      <c r="B41" s="357" t="s">
        <v>302</v>
      </c>
      <c r="C41" s="395"/>
      <c r="D41" s="395">
        <v>102</v>
      </c>
      <c r="E41" s="395">
        <v>102</v>
      </c>
      <c r="F41" s="394">
        <v>104.1</v>
      </c>
      <c r="G41" s="360" t="s">
        <v>524</v>
      </c>
    </row>
    <row r="42" spans="1:7" s="393" customFormat="1" x14ac:dyDescent="0.3">
      <c r="A42" s="389"/>
      <c r="B42" s="357" t="s">
        <v>303</v>
      </c>
      <c r="C42" s="395"/>
      <c r="D42" s="395">
        <v>100.1</v>
      </c>
      <c r="E42" s="395">
        <v>100.1</v>
      </c>
      <c r="F42" s="394">
        <v>103.2</v>
      </c>
      <c r="G42" s="360" t="s">
        <v>524</v>
      </c>
    </row>
    <row r="43" spans="1:7" s="393" customFormat="1" x14ac:dyDescent="0.3">
      <c r="A43" s="389"/>
      <c r="B43" s="357" t="s">
        <v>304</v>
      </c>
      <c r="C43" s="395"/>
      <c r="D43" s="395">
        <v>104.1</v>
      </c>
      <c r="E43" s="395">
        <v>104.1</v>
      </c>
      <c r="F43" s="394">
        <v>103.7</v>
      </c>
      <c r="G43" s="360" t="s">
        <v>524</v>
      </c>
    </row>
    <row r="44" spans="1:7" s="393" customFormat="1" x14ac:dyDescent="0.3">
      <c r="A44" s="389"/>
      <c r="B44" s="357" t="s">
        <v>305</v>
      </c>
      <c r="C44" s="395"/>
      <c r="D44" s="395">
        <v>100.5</v>
      </c>
      <c r="E44" s="395">
        <v>100.5</v>
      </c>
      <c r="F44" s="394">
        <v>102.6</v>
      </c>
      <c r="G44" s="360" t="s">
        <v>524</v>
      </c>
    </row>
    <row r="45" spans="1:7" s="393" customFormat="1" x14ac:dyDescent="0.3">
      <c r="A45" s="389"/>
      <c r="B45" s="357" t="s">
        <v>306</v>
      </c>
      <c r="C45" s="395"/>
      <c r="D45" s="395">
        <v>101</v>
      </c>
      <c r="E45" s="395">
        <v>101</v>
      </c>
      <c r="F45" s="394">
        <v>102.9</v>
      </c>
      <c r="G45" s="360" t="s">
        <v>524</v>
      </c>
    </row>
    <row r="46" spans="1:7" s="393" customFormat="1" x14ac:dyDescent="0.3">
      <c r="A46" s="389"/>
      <c r="B46" s="357" t="s">
        <v>307</v>
      </c>
      <c r="C46" s="395"/>
      <c r="D46" s="395">
        <v>100.9</v>
      </c>
      <c r="E46" s="395">
        <v>100.9</v>
      </c>
      <c r="F46" s="394">
        <v>104.4</v>
      </c>
      <c r="G46" s="360" t="s">
        <v>524</v>
      </c>
    </row>
    <row r="47" spans="1:7" s="393" customFormat="1" x14ac:dyDescent="0.3">
      <c r="A47" s="389"/>
      <c r="B47" s="357" t="s">
        <v>308</v>
      </c>
      <c r="C47" s="395"/>
      <c r="D47" s="395">
        <v>102.1</v>
      </c>
      <c r="E47" s="395">
        <v>102.1</v>
      </c>
      <c r="F47" s="394">
        <v>102.4</v>
      </c>
      <c r="G47" s="360" t="s">
        <v>524</v>
      </c>
    </row>
    <row r="48" spans="1:7" s="393" customFormat="1" x14ac:dyDescent="0.3">
      <c r="A48" s="389"/>
      <c r="B48" s="357" t="s">
        <v>309</v>
      </c>
      <c r="C48" s="395"/>
      <c r="D48" s="395">
        <v>102.1</v>
      </c>
      <c r="E48" s="395">
        <v>102.1</v>
      </c>
      <c r="F48" s="394">
        <v>103.9</v>
      </c>
      <c r="G48" s="360" t="s">
        <v>524</v>
      </c>
    </row>
    <row r="49" spans="1:7" s="393" customFormat="1" ht="93.6" x14ac:dyDescent="0.3">
      <c r="A49" s="389"/>
      <c r="B49" s="357" t="s">
        <v>311</v>
      </c>
      <c r="C49" s="395"/>
      <c r="D49" s="395">
        <v>100.1</v>
      </c>
      <c r="E49" s="395">
        <v>100.1</v>
      </c>
      <c r="F49" s="394">
        <v>63.1</v>
      </c>
      <c r="G49" s="374" t="s">
        <v>622</v>
      </c>
    </row>
    <row r="50" spans="1:7" ht="62.4" x14ac:dyDescent="0.3">
      <c r="A50" s="343">
        <v>8</v>
      </c>
      <c r="B50" s="378" t="s">
        <v>353</v>
      </c>
      <c r="C50" s="379" t="s">
        <v>11</v>
      </c>
      <c r="D50" s="379">
        <v>71.2</v>
      </c>
      <c r="E50" s="379">
        <v>71.2</v>
      </c>
      <c r="F50" s="202" t="s">
        <v>521</v>
      </c>
      <c r="G50" s="135" t="s">
        <v>561</v>
      </c>
    </row>
    <row r="51" spans="1:7" ht="31.2" x14ac:dyDescent="0.3">
      <c r="A51" s="343"/>
      <c r="B51" s="380" t="s">
        <v>297</v>
      </c>
      <c r="C51" s="276" t="s">
        <v>11</v>
      </c>
      <c r="D51" s="276">
        <v>85.9</v>
      </c>
      <c r="E51" s="276">
        <v>85.9</v>
      </c>
      <c r="F51" s="202" t="s">
        <v>521</v>
      </c>
      <c r="G51" s="135" t="s">
        <v>561</v>
      </c>
    </row>
    <row r="52" spans="1:7" ht="31.2" x14ac:dyDescent="0.3">
      <c r="A52" s="343"/>
      <c r="B52" s="380" t="s">
        <v>298</v>
      </c>
      <c r="C52" s="276" t="s">
        <v>11</v>
      </c>
      <c r="D52" s="276">
        <v>74.7</v>
      </c>
      <c r="E52" s="276">
        <v>74.7</v>
      </c>
      <c r="F52" s="202" t="s">
        <v>521</v>
      </c>
      <c r="G52" s="135" t="s">
        <v>561</v>
      </c>
    </row>
    <row r="53" spans="1:7" ht="31.2" x14ac:dyDescent="0.3">
      <c r="A53" s="343"/>
      <c r="B53" s="380" t="s">
        <v>299</v>
      </c>
      <c r="C53" s="276" t="s">
        <v>11</v>
      </c>
      <c r="D53" s="276">
        <v>76.2</v>
      </c>
      <c r="E53" s="276">
        <v>76.2</v>
      </c>
      <c r="F53" s="202" t="s">
        <v>521</v>
      </c>
      <c r="G53" s="135" t="s">
        <v>561</v>
      </c>
    </row>
    <row r="54" spans="1:7" ht="31.2" x14ac:dyDescent="0.3">
      <c r="A54" s="343"/>
      <c r="B54" s="380" t="s">
        <v>300</v>
      </c>
      <c r="C54" s="276" t="s">
        <v>11</v>
      </c>
      <c r="D54" s="276">
        <v>66.5</v>
      </c>
      <c r="E54" s="276">
        <v>66.5</v>
      </c>
      <c r="F54" s="202" t="s">
        <v>521</v>
      </c>
      <c r="G54" s="135" t="s">
        <v>561</v>
      </c>
    </row>
    <row r="55" spans="1:7" ht="31.2" x14ac:dyDescent="0.3">
      <c r="A55" s="343"/>
      <c r="B55" s="380" t="s">
        <v>301</v>
      </c>
      <c r="C55" s="276" t="s">
        <v>11</v>
      </c>
      <c r="D55" s="276">
        <v>73.099999999999994</v>
      </c>
      <c r="E55" s="276">
        <v>73.099999999999994</v>
      </c>
      <c r="F55" s="202" t="s">
        <v>521</v>
      </c>
      <c r="G55" s="135" t="s">
        <v>561</v>
      </c>
    </row>
    <row r="56" spans="1:7" ht="31.2" x14ac:dyDescent="0.3">
      <c r="A56" s="343"/>
      <c r="B56" s="380" t="s">
        <v>302</v>
      </c>
      <c r="C56" s="276" t="s">
        <v>11</v>
      </c>
      <c r="D56" s="276">
        <v>76</v>
      </c>
      <c r="E56" s="276">
        <v>76</v>
      </c>
      <c r="F56" s="202" t="s">
        <v>521</v>
      </c>
      <c r="G56" s="135" t="s">
        <v>561</v>
      </c>
    </row>
    <row r="57" spans="1:7" ht="31.2" x14ac:dyDescent="0.3">
      <c r="A57" s="343"/>
      <c r="B57" s="380" t="s">
        <v>303</v>
      </c>
      <c r="C57" s="276" t="s">
        <v>11</v>
      </c>
      <c r="D57" s="276">
        <v>75</v>
      </c>
      <c r="E57" s="276">
        <v>75</v>
      </c>
      <c r="F57" s="202" t="s">
        <v>521</v>
      </c>
      <c r="G57" s="135" t="s">
        <v>561</v>
      </c>
    </row>
    <row r="58" spans="1:7" ht="31.2" x14ac:dyDescent="0.3">
      <c r="A58" s="343"/>
      <c r="B58" s="380" t="s">
        <v>304</v>
      </c>
      <c r="C58" s="276" t="s">
        <v>11</v>
      </c>
      <c r="D58" s="276">
        <v>46.7</v>
      </c>
      <c r="E58" s="276">
        <v>46.7</v>
      </c>
      <c r="F58" s="202" t="s">
        <v>521</v>
      </c>
      <c r="G58" s="135" t="s">
        <v>561</v>
      </c>
    </row>
    <row r="59" spans="1:7" ht="31.2" x14ac:dyDescent="0.3">
      <c r="A59" s="343"/>
      <c r="B59" s="380" t="s">
        <v>305</v>
      </c>
      <c r="C59" s="276" t="s">
        <v>11</v>
      </c>
      <c r="D59" s="276">
        <v>68.400000000000006</v>
      </c>
      <c r="E59" s="276">
        <v>68.400000000000006</v>
      </c>
      <c r="F59" s="202" t="s">
        <v>521</v>
      </c>
      <c r="G59" s="135" t="s">
        <v>561</v>
      </c>
    </row>
    <row r="60" spans="1:7" ht="31.2" x14ac:dyDescent="0.3">
      <c r="A60" s="343"/>
      <c r="B60" s="380" t="s">
        <v>306</v>
      </c>
      <c r="C60" s="276" t="s">
        <v>11</v>
      </c>
      <c r="D60" s="276">
        <v>61</v>
      </c>
      <c r="E60" s="276">
        <v>61</v>
      </c>
      <c r="F60" s="202" t="s">
        <v>521</v>
      </c>
      <c r="G60" s="135" t="s">
        <v>561</v>
      </c>
    </row>
    <row r="61" spans="1:7" ht="31.2" x14ac:dyDescent="0.3">
      <c r="A61" s="343"/>
      <c r="B61" s="380" t="s">
        <v>307</v>
      </c>
      <c r="C61" s="276" t="s">
        <v>11</v>
      </c>
      <c r="D61" s="276">
        <v>81.599999999999994</v>
      </c>
      <c r="E61" s="276">
        <v>81.599999999999994</v>
      </c>
      <c r="F61" s="202" t="s">
        <v>521</v>
      </c>
      <c r="G61" s="135" t="s">
        <v>561</v>
      </c>
    </row>
    <row r="62" spans="1:7" ht="31.2" x14ac:dyDescent="0.3">
      <c r="A62" s="343"/>
      <c r="B62" s="380" t="s">
        <v>308</v>
      </c>
      <c r="C62" s="276" t="s">
        <v>11</v>
      </c>
      <c r="D62" s="276">
        <v>73.900000000000006</v>
      </c>
      <c r="E62" s="276">
        <v>73.900000000000006</v>
      </c>
      <c r="F62" s="202" t="s">
        <v>521</v>
      </c>
      <c r="G62" s="135" t="s">
        <v>561</v>
      </c>
    </row>
    <row r="63" spans="1:7" ht="31.2" x14ac:dyDescent="0.3">
      <c r="A63" s="343"/>
      <c r="B63" s="380" t="s">
        <v>309</v>
      </c>
      <c r="C63" s="276" t="s">
        <v>11</v>
      </c>
      <c r="D63" s="276">
        <v>66.3</v>
      </c>
      <c r="E63" s="276">
        <v>66.3</v>
      </c>
      <c r="F63" s="202" t="s">
        <v>521</v>
      </c>
      <c r="G63" s="135" t="s">
        <v>561</v>
      </c>
    </row>
    <row r="64" spans="1:7" ht="78" x14ac:dyDescent="0.3">
      <c r="A64" s="343">
        <v>9</v>
      </c>
      <c r="B64" s="334" t="s">
        <v>354</v>
      </c>
      <c r="C64" s="128" t="s">
        <v>11</v>
      </c>
      <c r="D64" s="128">
        <v>30.2</v>
      </c>
      <c r="E64" s="128">
        <v>30.2</v>
      </c>
      <c r="F64" s="127" t="s">
        <v>459</v>
      </c>
      <c r="G64" s="216" t="s">
        <v>572</v>
      </c>
    </row>
    <row r="65" spans="1:7" x14ac:dyDescent="0.3">
      <c r="A65" s="343"/>
      <c r="B65" s="344" t="s">
        <v>345</v>
      </c>
      <c r="C65" s="345"/>
      <c r="D65" s="346"/>
      <c r="E65" s="346"/>
      <c r="F65" s="347"/>
      <c r="G65" s="121"/>
    </row>
    <row r="66" spans="1:7" s="16" customFormat="1" ht="62.4" x14ac:dyDescent="0.3">
      <c r="A66" s="343">
        <v>10</v>
      </c>
      <c r="B66" s="334" t="s">
        <v>355</v>
      </c>
      <c r="C66" s="128" t="s">
        <v>11</v>
      </c>
      <c r="D66" s="128">
        <v>103</v>
      </c>
      <c r="E66" s="128">
        <v>103</v>
      </c>
      <c r="F66" s="127" t="s">
        <v>468</v>
      </c>
      <c r="G66" s="216" t="s">
        <v>583</v>
      </c>
    </row>
    <row r="67" spans="1:7" s="16" customFormat="1" ht="31.2" x14ac:dyDescent="0.3">
      <c r="A67" s="343"/>
      <c r="B67" s="144" t="s">
        <v>297</v>
      </c>
      <c r="C67" s="142" t="s">
        <v>11</v>
      </c>
      <c r="D67" s="142">
        <v>105</v>
      </c>
      <c r="E67" s="142">
        <v>105</v>
      </c>
      <c r="F67" s="202" t="s">
        <v>521</v>
      </c>
      <c r="G67" s="147" t="s">
        <v>584</v>
      </c>
    </row>
    <row r="68" spans="1:7" s="16" customFormat="1" ht="31.2" x14ac:dyDescent="0.3">
      <c r="A68" s="343"/>
      <c r="B68" s="144" t="s">
        <v>298</v>
      </c>
      <c r="C68" s="142" t="s">
        <v>11</v>
      </c>
      <c r="D68" s="142">
        <v>102</v>
      </c>
      <c r="E68" s="142">
        <v>102</v>
      </c>
      <c r="F68" s="202" t="s">
        <v>521</v>
      </c>
      <c r="G68" s="147" t="s">
        <v>584</v>
      </c>
    </row>
    <row r="69" spans="1:7" s="16" customFormat="1" ht="31.2" x14ac:dyDescent="0.3">
      <c r="A69" s="343"/>
      <c r="B69" s="144" t="s">
        <v>299</v>
      </c>
      <c r="C69" s="142" t="s">
        <v>11</v>
      </c>
      <c r="D69" s="142">
        <v>103</v>
      </c>
      <c r="E69" s="142">
        <v>103</v>
      </c>
      <c r="F69" s="202" t="s">
        <v>521</v>
      </c>
      <c r="G69" s="147" t="s">
        <v>584</v>
      </c>
    </row>
    <row r="70" spans="1:7" s="16" customFormat="1" ht="31.2" x14ac:dyDescent="0.3">
      <c r="A70" s="343"/>
      <c r="B70" s="144" t="s">
        <v>300</v>
      </c>
      <c r="C70" s="142" t="s">
        <v>11</v>
      </c>
      <c r="D70" s="142">
        <v>103</v>
      </c>
      <c r="E70" s="142">
        <v>103</v>
      </c>
      <c r="F70" s="202" t="s">
        <v>521</v>
      </c>
      <c r="G70" s="147" t="s">
        <v>584</v>
      </c>
    </row>
    <row r="71" spans="1:7" s="16" customFormat="1" ht="31.2" x14ac:dyDescent="0.3">
      <c r="A71" s="343"/>
      <c r="B71" s="144" t="s">
        <v>301</v>
      </c>
      <c r="C71" s="142" t="s">
        <v>11</v>
      </c>
      <c r="D71" s="142">
        <v>102</v>
      </c>
      <c r="E71" s="142">
        <v>102</v>
      </c>
      <c r="F71" s="202" t="s">
        <v>521</v>
      </c>
      <c r="G71" s="147" t="s">
        <v>584</v>
      </c>
    </row>
    <row r="72" spans="1:7" s="16" customFormat="1" ht="31.2" x14ac:dyDescent="0.3">
      <c r="A72" s="343"/>
      <c r="B72" s="144" t="s">
        <v>302</v>
      </c>
      <c r="C72" s="142" t="s">
        <v>11</v>
      </c>
      <c r="D72" s="142">
        <v>102</v>
      </c>
      <c r="E72" s="142">
        <v>102</v>
      </c>
      <c r="F72" s="202" t="s">
        <v>521</v>
      </c>
      <c r="G72" s="147" t="s">
        <v>584</v>
      </c>
    </row>
    <row r="73" spans="1:7" s="16" customFormat="1" ht="31.2" x14ac:dyDescent="0.3">
      <c r="A73" s="343"/>
      <c r="B73" s="144" t="s">
        <v>303</v>
      </c>
      <c r="C73" s="142" t="s">
        <v>11</v>
      </c>
      <c r="D73" s="142">
        <v>105</v>
      </c>
      <c r="E73" s="142">
        <v>105</v>
      </c>
      <c r="F73" s="202" t="s">
        <v>521</v>
      </c>
      <c r="G73" s="147" t="s">
        <v>584</v>
      </c>
    </row>
    <row r="74" spans="1:7" s="16" customFormat="1" ht="31.2" x14ac:dyDescent="0.3">
      <c r="A74" s="343"/>
      <c r="B74" s="144" t="s">
        <v>304</v>
      </c>
      <c r="C74" s="142" t="s">
        <v>11</v>
      </c>
      <c r="D74" s="142">
        <v>102</v>
      </c>
      <c r="E74" s="142">
        <v>102</v>
      </c>
      <c r="F74" s="202" t="s">
        <v>521</v>
      </c>
      <c r="G74" s="147" t="s">
        <v>584</v>
      </c>
    </row>
    <row r="75" spans="1:7" s="16" customFormat="1" ht="31.2" x14ac:dyDescent="0.3">
      <c r="A75" s="343"/>
      <c r="B75" s="144" t="s">
        <v>305</v>
      </c>
      <c r="C75" s="142" t="s">
        <v>11</v>
      </c>
      <c r="D75" s="142">
        <v>104</v>
      </c>
      <c r="E75" s="142">
        <v>104</v>
      </c>
      <c r="F75" s="202" t="s">
        <v>521</v>
      </c>
      <c r="G75" s="147" t="s">
        <v>584</v>
      </c>
    </row>
    <row r="76" spans="1:7" s="16" customFormat="1" ht="31.2" x14ac:dyDescent="0.3">
      <c r="A76" s="343"/>
      <c r="B76" s="144" t="s">
        <v>306</v>
      </c>
      <c r="C76" s="142" t="s">
        <v>11</v>
      </c>
      <c r="D76" s="142">
        <v>102</v>
      </c>
      <c r="E76" s="142">
        <v>102</v>
      </c>
      <c r="F76" s="202" t="s">
        <v>521</v>
      </c>
      <c r="G76" s="147" t="s">
        <v>584</v>
      </c>
    </row>
    <row r="77" spans="1:7" s="16" customFormat="1" ht="31.2" x14ac:dyDescent="0.3">
      <c r="A77" s="343"/>
      <c r="B77" s="144" t="s">
        <v>307</v>
      </c>
      <c r="C77" s="142" t="s">
        <v>11</v>
      </c>
      <c r="D77" s="142">
        <v>101</v>
      </c>
      <c r="E77" s="142">
        <v>101</v>
      </c>
      <c r="F77" s="202" t="s">
        <v>521</v>
      </c>
      <c r="G77" s="147" t="s">
        <v>584</v>
      </c>
    </row>
    <row r="78" spans="1:7" s="16" customFormat="1" ht="31.2" x14ac:dyDescent="0.3">
      <c r="A78" s="343"/>
      <c r="B78" s="144" t="s">
        <v>308</v>
      </c>
      <c r="C78" s="142" t="s">
        <v>11</v>
      </c>
      <c r="D78" s="142">
        <v>101</v>
      </c>
      <c r="E78" s="142">
        <v>101</v>
      </c>
      <c r="F78" s="202" t="s">
        <v>521</v>
      </c>
      <c r="G78" s="147" t="s">
        <v>584</v>
      </c>
    </row>
    <row r="79" spans="1:7" s="16" customFormat="1" ht="31.2" x14ac:dyDescent="0.3">
      <c r="A79" s="343"/>
      <c r="B79" s="144" t="s">
        <v>309</v>
      </c>
      <c r="C79" s="142" t="s">
        <v>11</v>
      </c>
      <c r="D79" s="142">
        <v>103</v>
      </c>
      <c r="E79" s="142">
        <v>103</v>
      </c>
      <c r="F79" s="202" t="s">
        <v>521</v>
      </c>
      <c r="G79" s="147" t="s">
        <v>584</v>
      </c>
    </row>
    <row r="80" spans="1:7" s="16" customFormat="1" ht="31.2" x14ac:dyDescent="0.3">
      <c r="A80" s="343"/>
      <c r="B80" s="144" t="s">
        <v>310</v>
      </c>
      <c r="C80" s="142" t="s">
        <v>11</v>
      </c>
      <c r="D80" s="142">
        <v>105</v>
      </c>
      <c r="E80" s="142">
        <v>105</v>
      </c>
      <c r="F80" s="202" t="s">
        <v>521</v>
      </c>
      <c r="G80" s="147" t="s">
        <v>584</v>
      </c>
    </row>
    <row r="81" spans="1:7" ht="31.2" x14ac:dyDescent="0.3">
      <c r="A81" s="343">
        <v>11</v>
      </c>
      <c r="B81" s="334" t="s">
        <v>356</v>
      </c>
      <c r="C81" s="128" t="s">
        <v>328</v>
      </c>
      <c r="D81" s="128">
        <v>22.7</v>
      </c>
      <c r="E81" s="128">
        <v>22.7</v>
      </c>
      <c r="F81" s="202" t="s">
        <v>521</v>
      </c>
      <c r="G81" s="433" t="s">
        <v>586</v>
      </c>
    </row>
    <row r="82" spans="1:7" x14ac:dyDescent="0.3">
      <c r="A82" s="343"/>
      <c r="B82" s="180" t="s">
        <v>310</v>
      </c>
      <c r="C82" s="142" t="s">
        <v>328</v>
      </c>
      <c r="D82" s="142">
        <v>22.7</v>
      </c>
      <c r="E82" s="142">
        <v>22.7</v>
      </c>
      <c r="F82" s="202" t="s">
        <v>521</v>
      </c>
      <c r="G82" s="454"/>
    </row>
    <row r="83" spans="1:7" x14ac:dyDescent="0.3">
      <c r="A83" s="343"/>
      <c r="B83" s="180" t="s">
        <v>329</v>
      </c>
      <c r="C83" s="142" t="s">
        <v>328</v>
      </c>
      <c r="D83" s="142">
        <v>22.7</v>
      </c>
      <c r="E83" s="142">
        <v>22.7</v>
      </c>
      <c r="F83" s="202" t="s">
        <v>521</v>
      </c>
      <c r="G83" s="454"/>
    </row>
    <row r="84" spans="1:7" x14ac:dyDescent="0.3">
      <c r="A84" s="343"/>
      <c r="B84" s="180" t="s">
        <v>330</v>
      </c>
      <c r="C84" s="142" t="s">
        <v>328</v>
      </c>
      <c r="D84" s="142">
        <v>22.7</v>
      </c>
      <c r="E84" s="142">
        <v>22.7</v>
      </c>
      <c r="F84" s="202" t="s">
        <v>521</v>
      </c>
      <c r="G84" s="454"/>
    </row>
    <row r="85" spans="1:7" x14ac:dyDescent="0.3">
      <c r="A85" s="343"/>
      <c r="B85" s="180" t="s">
        <v>299</v>
      </c>
      <c r="C85" s="142" t="s">
        <v>328</v>
      </c>
      <c r="D85" s="142">
        <v>22.7</v>
      </c>
      <c r="E85" s="142">
        <v>22.7</v>
      </c>
      <c r="F85" s="202" t="s">
        <v>521</v>
      </c>
      <c r="G85" s="454"/>
    </row>
    <row r="86" spans="1:7" x14ac:dyDescent="0.3">
      <c r="A86" s="343"/>
      <c r="B86" s="180" t="s">
        <v>331</v>
      </c>
      <c r="C86" s="142" t="s">
        <v>328</v>
      </c>
      <c r="D86" s="142">
        <v>22.7</v>
      </c>
      <c r="E86" s="142">
        <v>22.7</v>
      </c>
      <c r="F86" s="202" t="s">
        <v>521</v>
      </c>
      <c r="G86" s="454"/>
    </row>
    <row r="87" spans="1:7" x14ac:dyDescent="0.3">
      <c r="A87" s="343"/>
      <c r="B87" s="180" t="s">
        <v>332</v>
      </c>
      <c r="C87" s="142" t="s">
        <v>328</v>
      </c>
      <c r="D87" s="142">
        <v>22.7</v>
      </c>
      <c r="E87" s="142">
        <v>22.7</v>
      </c>
      <c r="F87" s="202" t="s">
        <v>521</v>
      </c>
      <c r="G87" s="454"/>
    </row>
    <row r="88" spans="1:7" x14ac:dyDescent="0.3">
      <c r="A88" s="343"/>
      <c r="B88" s="180" t="s">
        <v>302</v>
      </c>
      <c r="C88" s="142" t="s">
        <v>328</v>
      </c>
      <c r="D88" s="142">
        <v>23</v>
      </c>
      <c r="E88" s="142">
        <v>23</v>
      </c>
      <c r="F88" s="202" t="s">
        <v>521</v>
      </c>
      <c r="G88" s="454"/>
    </row>
    <row r="89" spans="1:7" x14ac:dyDescent="0.3">
      <c r="A89" s="343"/>
      <c r="B89" s="180" t="s">
        <v>333</v>
      </c>
      <c r="C89" s="142" t="s">
        <v>328</v>
      </c>
      <c r="D89" s="142">
        <v>25.8</v>
      </c>
      <c r="E89" s="142">
        <v>25.8</v>
      </c>
      <c r="F89" s="202" t="s">
        <v>521</v>
      </c>
      <c r="G89" s="454"/>
    </row>
    <row r="90" spans="1:7" x14ac:dyDescent="0.3">
      <c r="A90" s="343"/>
      <c r="B90" s="180" t="s">
        <v>334</v>
      </c>
      <c r="C90" s="142" t="s">
        <v>328</v>
      </c>
      <c r="D90" s="142">
        <v>22.7</v>
      </c>
      <c r="E90" s="142">
        <v>22.7</v>
      </c>
      <c r="F90" s="202" t="s">
        <v>521</v>
      </c>
      <c r="G90" s="454"/>
    </row>
    <row r="91" spans="1:7" x14ac:dyDescent="0.3">
      <c r="A91" s="343"/>
      <c r="B91" s="180" t="s">
        <v>305</v>
      </c>
      <c r="C91" s="142" t="s">
        <v>328</v>
      </c>
      <c r="D91" s="142">
        <v>22.7</v>
      </c>
      <c r="E91" s="142">
        <v>22.7</v>
      </c>
      <c r="F91" s="202" t="s">
        <v>521</v>
      </c>
      <c r="G91" s="454"/>
    </row>
    <row r="92" spans="1:7" x14ac:dyDescent="0.3">
      <c r="A92" s="343"/>
      <c r="B92" s="180" t="s">
        <v>335</v>
      </c>
      <c r="C92" s="142" t="s">
        <v>328</v>
      </c>
      <c r="D92" s="142">
        <v>22.7</v>
      </c>
      <c r="E92" s="142">
        <v>22.7</v>
      </c>
      <c r="F92" s="202" t="s">
        <v>521</v>
      </c>
      <c r="G92" s="454"/>
    </row>
    <row r="93" spans="1:7" x14ac:dyDescent="0.3">
      <c r="A93" s="343"/>
      <c r="B93" s="180" t="s">
        <v>336</v>
      </c>
      <c r="C93" s="142" t="s">
        <v>328</v>
      </c>
      <c r="D93" s="142">
        <v>22.7</v>
      </c>
      <c r="E93" s="142">
        <v>22.7</v>
      </c>
      <c r="F93" s="202" t="s">
        <v>521</v>
      </c>
      <c r="G93" s="454"/>
    </row>
    <row r="94" spans="1:7" x14ac:dyDescent="0.3">
      <c r="A94" s="343"/>
      <c r="B94" s="180" t="s">
        <v>337</v>
      </c>
      <c r="C94" s="142" t="s">
        <v>328</v>
      </c>
      <c r="D94" s="142">
        <v>22.7</v>
      </c>
      <c r="E94" s="142">
        <v>22.7</v>
      </c>
      <c r="F94" s="202" t="s">
        <v>521</v>
      </c>
      <c r="G94" s="454"/>
    </row>
    <row r="95" spans="1:7" x14ac:dyDescent="0.3">
      <c r="A95" s="343"/>
      <c r="B95" s="180" t="s">
        <v>309</v>
      </c>
      <c r="C95" s="142" t="s">
        <v>328</v>
      </c>
      <c r="D95" s="142">
        <v>22.7</v>
      </c>
      <c r="E95" s="142">
        <v>22.7</v>
      </c>
      <c r="F95" s="202" t="s">
        <v>521</v>
      </c>
      <c r="G95" s="434"/>
    </row>
    <row r="96" spans="1:7" ht="31.2" x14ac:dyDescent="0.3">
      <c r="A96" s="96">
        <v>12</v>
      </c>
      <c r="B96" s="353" t="s">
        <v>357</v>
      </c>
      <c r="C96" s="335"/>
      <c r="D96" s="336"/>
      <c r="E96" s="336"/>
      <c r="F96" s="42"/>
      <c r="G96" s="358" t="s">
        <v>524</v>
      </c>
    </row>
    <row r="97" spans="1:7" x14ac:dyDescent="0.3">
      <c r="A97" s="96"/>
      <c r="B97" s="353" t="s">
        <v>101</v>
      </c>
      <c r="C97" s="335" t="s">
        <v>11</v>
      </c>
      <c r="D97" s="335">
        <v>100</v>
      </c>
      <c r="E97" s="335">
        <v>100</v>
      </c>
      <c r="F97" s="359">
        <v>100</v>
      </c>
      <c r="G97" s="360" t="s">
        <v>524</v>
      </c>
    </row>
    <row r="98" spans="1:7" x14ac:dyDescent="0.3">
      <c r="A98" s="96"/>
      <c r="B98" s="361" t="s">
        <v>311</v>
      </c>
      <c r="C98" s="336" t="s">
        <v>11</v>
      </c>
      <c r="D98" s="336">
        <v>100</v>
      </c>
      <c r="E98" s="336">
        <v>100</v>
      </c>
      <c r="F98" s="42">
        <v>100</v>
      </c>
      <c r="G98" s="360" t="s">
        <v>524</v>
      </c>
    </row>
    <row r="99" spans="1:7" x14ac:dyDescent="0.3">
      <c r="A99" s="96"/>
      <c r="B99" s="361" t="s">
        <v>312</v>
      </c>
      <c r="C99" s="336" t="s">
        <v>11</v>
      </c>
      <c r="D99" s="336">
        <v>100</v>
      </c>
      <c r="E99" s="336">
        <v>100</v>
      </c>
      <c r="F99" s="42">
        <v>100</v>
      </c>
      <c r="G99" s="360" t="s">
        <v>524</v>
      </c>
    </row>
    <row r="100" spans="1:7" x14ac:dyDescent="0.3">
      <c r="A100" s="96"/>
      <c r="B100" s="361" t="s">
        <v>313</v>
      </c>
      <c r="C100" s="336" t="s">
        <v>11</v>
      </c>
      <c r="D100" s="336">
        <v>100</v>
      </c>
      <c r="E100" s="336">
        <v>100</v>
      </c>
      <c r="F100" s="42">
        <v>100</v>
      </c>
      <c r="G100" s="360" t="s">
        <v>524</v>
      </c>
    </row>
    <row r="101" spans="1:7" x14ac:dyDescent="0.3">
      <c r="A101" s="96"/>
      <c r="B101" s="361" t="s">
        <v>314</v>
      </c>
      <c r="C101" s="336" t="s">
        <v>11</v>
      </c>
      <c r="D101" s="336">
        <v>100</v>
      </c>
      <c r="E101" s="336">
        <v>100</v>
      </c>
      <c r="F101" s="42">
        <v>100</v>
      </c>
      <c r="G101" s="360" t="s">
        <v>524</v>
      </c>
    </row>
    <row r="102" spans="1:7" x14ac:dyDescent="0.3">
      <c r="A102" s="96"/>
      <c r="B102" s="361" t="s">
        <v>315</v>
      </c>
      <c r="C102" s="336" t="s">
        <v>11</v>
      </c>
      <c r="D102" s="336">
        <v>100</v>
      </c>
      <c r="E102" s="336">
        <v>100</v>
      </c>
      <c r="F102" s="42">
        <v>100</v>
      </c>
      <c r="G102" s="360" t="s">
        <v>524</v>
      </c>
    </row>
    <row r="103" spans="1:7" x14ac:dyDescent="0.3">
      <c r="A103" s="96"/>
      <c r="B103" s="353" t="s">
        <v>102</v>
      </c>
      <c r="C103" s="335" t="s">
        <v>11</v>
      </c>
      <c r="D103" s="335">
        <v>83.5</v>
      </c>
      <c r="E103" s="335">
        <v>83.5</v>
      </c>
      <c r="F103" s="359">
        <v>83.5</v>
      </c>
      <c r="G103" s="360" t="s">
        <v>524</v>
      </c>
    </row>
    <row r="104" spans="1:7" x14ac:dyDescent="0.3">
      <c r="A104" s="96"/>
      <c r="B104" s="361" t="s">
        <v>329</v>
      </c>
      <c r="C104" s="336" t="s">
        <v>11</v>
      </c>
      <c r="D104" s="336">
        <v>71.8</v>
      </c>
      <c r="E104" s="336">
        <v>71.8</v>
      </c>
      <c r="F104" s="42">
        <v>72.599999999999994</v>
      </c>
      <c r="G104" s="360" t="s">
        <v>524</v>
      </c>
    </row>
    <row r="105" spans="1:7" x14ac:dyDescent="0.3">
      <c r="A105" s="96"/>
      <c r="B105" s="361" t="s">
        <v>330</v>
      </c>
      <c r="C105" s="336" t="s">
        <v>11</v>
      </c>
      <c r="D105" s="336">
        <v>98</v>
      </c>
      <c r="E105" s="336">
        <v>98</v>
      </c>
      <c r="F105" s="42">
        <v>98</v>
      </c>
      <c r="G105" s="360" t="s">
        <v>524</v>
      </c>
    </row>
    <row r="106" spans="1:7" x14ac:dyDescent="0.3">
      <c r="A106" s="96"/>
      <c r="B106" s="361" t="s">
        <v>338</v>
      </c>
      <c r="C106" s="336" t="s">
        <v>11</v>
      </c>
      <c r="D106" s="336">
        <v>99.8</v>
      </c>
      <c r="E106" s="336">
        <v>99.8</v>
      </c>
      <c r="F106" s="42">
        <v>99.8</v>
      </c>
      <c r="G106" s="360" t="s">
        <v>524</v>
      </c>
    </row>
    <row r="107" spans="1:7" x14ac:dyDescent="0.3">
      <c r="A107" s="96"/>
      <c r="B107" s="361" t="s">
        <v>331</v>
      </c>
      <c r="C107" s="336" t="s">
        <v>11</v>
      </c>
      <c r="D107" s="336">
        <v>84.6</v>
      </c>
      <c r="E107" s="336">
        <v>84.6</v>
      </c>
      <c r="F107" s="42">
        <v>85.2</v>
      </c>
      <c r="G107" s="360" t="s">
        <v>524</v>
      </c>
    </row>
    <row r="108" spans="1:7" x14ac:dyDescent="0.3">
      <c r="A108" s="96"/>
      <c r="B108" s="361" t="s">
        <v>332</v>
      </c>
      <c r="C108" s="336" t="s">
        <v>11</v>
      </c>
      <c r="D108" s="336">
        <v>92.5</v>
      </c>
      <c r="E108" s="336">
        <v>92.5</v>
      </c>
      <c r="F108" s="42">
        <v>94.3</v>
      </c>
      <c r="G108" s="360" t="s">
        <v>524</v>
      </c>
    </row>
    <row r="109" spans="1:7" x14ac:dyDescent="0.3">
      <c r="A109" s="96"/>
      <c r="B109" s="361" t="s">
        <v>302</v>
      </c>
      <c r="C109" s="336" t="s">
        <v>11</v>
      </c>
      <c r="D109" s="336">
        <v>99.9</v>
      </c>
      <c r="E109" s="336">
        <v>99.9</v>
      </c>
      <c r="F109" s="42">
        <v>99.9</v>
      </c>
      <c r="G109" s="360" t="s">
        <v>524</v>
      </c>
    </row>
    <row r="110" spans="1:7" x14ac:dyDescent="0.3">
      <c r="A110" s="96"/>
      <c r="B110" s="361" t="s">
        <v>333</v>
      </c>
      <c r="C110" s="336" t="s">
        <v>11</v>
      </c>
      <c r="D110" s="336">
        <v>87.9</v>
      </c>
      <c r="E110" s="336">
        <v>87.9</v>
      </c>
      <c r="F110" s="42">
        <v>88.8</v>
      </c>
      <c r="G110" s="360" t="s">
        <v>524</v>
      </c>
    </row>
    <row r="111" spans="1:7" x14ac:dyDescent="0.3">
      <c r="A111" s="96"/>
      <c r="B111" s="361" t="s">
        <v>304</v>
      </c>
      <c r="C111" s="336" t="s">
        <v>11</v>
      </c>
      <c r="D111" s="336">
        <v>95.8</v>
      </c>
      <c r="E111" s="336">
        <v>95.8</v>
      </c>
      <c r="F111" s="42">
        <v>95.9</v>
      </c>
      <c r="G111" s="360" t="s">
        <v>524</v>
      </c>
    </row>
    <row r="112" spans="1:7" x14ac:dyDescent="0.3">
      <c r="A112" s="96"/>
      <c r="B112" s="361" t="s">
        <v>305</v>
      </c>
      <c r="C112" s="336" t="s">
        <v>11</v>
      </c>
      <c r="D112" s="336">
        <v>96.8</v>
      </c>
      <c r="E112" s="336">
        <v>96.8</v>
      </c>
      <c r="F112" s="42">
        <v>96.9</v>
      </c>
      <c r="G112" s="360" t="s">
        <v>524</v>
      </c>
    </row>
    <row r="113" spans="1:7" ht="124.8" x14ac:dyDescent="0.3">
      <c r="A113" s="366"/>
      <c r="B113" s="370" t="s">
        <v>306</v>
      </c>
      <c r="C113" s="342" t="s">
        <v>11</v>
      </c>
      <c r="D113" s="342">
        <v>37.1</v>
      </c>
      <c r="E113" s="342">
        <v>37.1</v>
      </c>
      <c r="F113" s="373">
        <v>32</v>
      </c>
      <c r="G113" s="357" t="s">
        <v>589</v>
      </c>
    </row>
    <row r="114" spans="1:7" x14ac:dyDescent="0.3">
      <c r="A114" s="96"/>
      <c r="B114" s="361" t="s">
        <v>307</v>
      </c>
      <c r="C114" s="336" t="s">
        <v>11</v>
      </c>
      <c r="D114" s="336">
        <v>98.7</v>
      </c>
      <c r="E114" s="336">
        <v>98.7</v>
      </c>
      <c r="F114" s="42">
        <v>98.7</v>
      </c>
      <c r="G114" s="360" t="s">
        <v>524</v>
      </c>
    </row>
    <row r="115" spans="1:7" x14ac:dyDescent="0.3">
      <c r="A115" s="96"/>
      <c r="B115" s="361" t="s">
        <v>308</v>
      </c>
      <c r="C115" s="336" t="s">
        <v>11</v>
      </c>
      <c r="D115" s="336">
        <v>99.9</v>
      </c>
      <c r="E115" s="336">
        <v>99.9</v>
      </c>
      <c r="F115" s="42">
        <v>99.9</v>
      </c>
      <c r="G115" s="360" t="s">
        <v>524</v>
      </c>
    </row>
    <row r="116" spans="1:7" x14ac:dyDescent="0.3">
      <c r="A116" s="96"/>
      <c r="B116" s="361" t="s">
        <v>309</v>
      </c>
      <c r="C116" s="336" t="s">
        <v>11</v>
      </c>
      <c r="D116" s="336">
        <v>39.299999999999997</v>
      </c>
      <c r="E116" s="336">
        <v>39.299999999999997</v>
      </c>
      <c r="F116" s="42">
        <v>39.299999999999997</v>
      </c>
      <c r="G116" s="360" t="s">
        <v>524</v>
      </c>
    </row>
    <row r="117" spans="1:7" ht="62.4" x14ac:dyDescent="0.3">
      <c r="A117" s="96">
        <v>13</v>
      </c>
      <c r="B117" s="353" t="s">
        <v>358</v>
      </c>
      <c r="C117" s="335" t="s">
        <v>11</v>
      </c>
      <c r="D117" s="335">
        <v>74</v>
      </c>
      <c r="E117" s="335">
        <v>74</v>
      </c>
      <c r="F117" s="362">
        <v>74</v>
      </c>
      <c r="G117" s="358" t="s">
        <v>524</v>
      </c>
    </row>
    <row r="118" spans="1:7" x14ac:dyDescent="0.3">
      <c r="A118" s="96"/>
      <c r="B118" s="357" t="s">
        <v>297</v>
      </c>
      <c r="C118" s="336" t="s">
        <v>11</v>
      </c>
      <c r="D118" s="336">
        <v>67</v>
      </c>
      <c r="E118" s="336">
        <v>67</v>
      </c>
      <c r="F118" s="42">
        <v>67</v>
      </c>
      <c r="G118" s="358" t="s">
        <v>524</v>
      </c>
    </row>
    <row r="119" spans="1:7" x14ac:dyDescent="0.3">
      <c r="A119" s="96"/>
      <c r="B119" s="357" t="s">
        <v>298</v>
      </c>
      <c r="C119" s="336" t="s">
        <v>11</v>
      </c>
      <c r="D119" s="336">
        <v>71</v>
      </c>
      <c r="E119" s="336">
        <v>71</v>
      </c>
      <c r="F119" s="42">
        <v>71</v>
      </c>
      <c r="G119" s="358" t="s">
        <v>524</v>
      </c>
    </row>
    <row r="120" spans="1:7" x14ac:dyDescent="0.3">
      <c r="A120" s="96"/>
      <c r="B120" s="357" t="s">
        <v>299</v>
      </c>
      <c r="C120" s="336" t="s">
        <v>11</v>
      </c>
      <c r="D120" s="336">
        <v>91</v>
      </c>
      <c r="E120" s="336">
        <v>91</v>
      </c>
      <c r="F120" s="42">
        <v>91</v>
      </c>
      <c r="G120" s="358" t="s">
        <v>524</v>
      </c>
    </row>
    <row r="121" spans="1:7" x14ac:dyDescent="0.3">
      <c r="A121" s="96"/>
      <c r="B121" s="357" t="s">
        <v>300</v>
      </c>
      <c r="C121" s="336" t="s">
        <v>11</v>
      </c>
      <c r="D121" s="336">
        <v>80</v>
      </c>
      <c r="E121" s="336">
        <v>80</v>
      </c>
      <c r="F121" s="42">
        <v>80</v>
      </c>
      <c r="G121" s="358" t="s">
        <v>524</v>
      </c>
    </row>
    <row r="122" spans="1:7" x14ac:dyDescent="0.3">
      <c r="A122" s="96"/>
      <c r="B122" s="357" t="s">
        <v>301</v>
      </c>
      <c r="C122" s="336" t="s">
        <v>11</v>
      </c>
      <c r="D122" s="336">
        <v>73</v>
      </c>
      <c r="E122" s="336">
        <v>73</v>
      </c>
      <c r="F122" s="42">
        <v>73</v>
      </c>
      <c r="G122" s="358" t="s">
        <v>524</v>
      </c>
    </row>
    <row r="123" spans="1:7" x14ac:dyDescent="0.3">
      <c r="A123" s="96"/>
      <c r="B123" s="357" t="s">
        <v>302</v>
      </c>
      <c r="C123" s="336" t="s">
        <v>11</v>
      </c>
      <c r="D123" s="336">
        <v>70</v>
      </c>
      <c r="E123" s="336">
        <v>70</v>
      </c>
      <c r="F123" s="42">
        <v>70</v>
      </c>
      <c r="G123" s="358" t="s">
        <v>524</v>
      </c>
    </row>
    <row r="124" spans="1:7" x14ac:dyDescent="0.3">
      <c r="A124" s="96"/>
      <c r="B124" s="357" t="s">
        <v>303</v>
      </c>
      <c r="C124" s="336" t="s">
        <v>11</v>
      </c>
      <c r="D124" s="336">
        <v>80</v>
      </c>
      <c r="E124" s="336">
        <v>80</v>
      </c>
      <c r="F124" s="42">
        <v>80</v>
      </c>
      <c r="G124" s="358" t="s">
        <v>524</v>
      </c>
    </row>
    <row r="125" spans="1:7" x14ac:dyDescent="0.3">
      <c r="A125" s="96"/>
      <c r="B125" s="357" t="s">
        <v>304</v>
      </c>
      <c r="C125" s="336" t="s">
        <v>11</v>
      </c>
      <c r="D125" s="336">
        <v>73</v>
      </c>
      <c r="E125" s="336">
        <v>73</v>
      </c>
      <c r="F125" s="42">
        <v>73</v>
      </c>
      <c r="G125" s="358" t="s">
        <v>524</v>
      </c>
    </row>
    <row r="126" spans="1:7" x14ac:dyDescent="0.3">
      <c r="A126" s="96"/>
      <c r="B126" s="357" t="s">
        <v>305</v>
      </c>
      <c r="C126" s="336" t="s">
        <v>11</v>
      </c>
      <c r="D126" s="336">
        <v>69</v>
      </c>
      <c r="E126" s="336">
        <v>69</v>
      </c>
      <c r="F126" s="42">
        <v>69</v>
      </c>
      <c r="G126" s="358" t="s">
        <v>524</v>
      </c>
    </row>
    <row r="127" spans="1:7" x14ac:dyDescent="0.3">
      <c r="A127" s="96"/>
      <c r="B127" s="357" t="s">
        <v>306</v>
      </c>
      <c r="C127" s="336" t="s">
        <v>11</v>
      </c>
      <c r="D127" s="336">
        <v>73</v>
      </c>
      <c r="E127" s="336">
        <v>73</v>
      </c>
      <c r="F127" s="42">
        <v>73</v>
      </c>
      <c r="G127" s="358" t="s">
        <v>524</v>
      </c>
    </row>
    <row r="128" spans="1:7" x14ac:dyDescent="0.3">
      <c r="A128" s="96"/>
      <c r="B128" s="357" t="s">
        <v>307</v>
      </c>
      <c r="C128" s="336" t="s">
        <v>11</v>
      </c>
      <c r="D128" s="336">
        <v>65</v>
      </c>
      <c r="E128" s="336">
        <v>65</v>
      </c>
      <c r="F128" s="42">
        <v>65</v>
      </c>
      <c r="G128" s="358" t="s">
        <v>524</v>
      </c>
    </row>
    <row r="129" spans="1:7" x14ac:dyDescent="0.3">
      <c r="A129" s="96"/>
      <c r="B129" s="357" t="s">
        <v>308</v>
      </c>
      <c r="C129" s="336" t="s">
        <v>11</v>
      </c>
      <c r="D129" s="336">
        <v>61</v>
      </c>
      <c r="E129" s="336">
        <v>61</v>
      </c>
      <c r="F129" s="42">
        <v>61</v>
      </c>
      <c r="G129" s="358" t="s">
        <v>524</v>
      </c>
    </row>
    <row r="130" spans="1:7" x14ac:dyDescent="0.3">
      <c r="A130" s="96"/>
      <c r="B130" s="357" t="s">
        <v>309</v>
      </c>
      <c r="C130" s="336" t="s">
        <v>11</v>
      </c>
      <c r="D130" s="336">
        <v>90</v>
      </c>
      <c r="E130" s="336">
        <v>90</v>
      </c>
      <c r="F130" s="42">
        <v>90</v>
      </c>
      <c r="G130" s="358" t="s">
        <v>524</v>
      </c>
    </row>
    <row r="131" spans="1:7" ht="46.8" x14ac:dyDescent="0.3">
      <c r="A131" s="96">
        <v>14</v>
      </c>
      <c r="B131" s="363" t="s">
        <v>359</v>
      </c>
      <c r="C131" s="335" t="s">
        <v>11</v>
      </c>
      <c r="D131" s="335">
        <v>15</v>
      </c>
      <c r="E131" s="335">
        <v>15</v>
      </c>
      <c r="F131" s="362">
        <v>15</v>
      </c>
      <c r="G131" s="358" t="s">
        <v>524</v>
      </c>
    </row>
    <row r="132" spans="1:7" x14ac:dyDescent="0.3">
      <c r="A132" s="96"/>
      <c r="B132" s="357" t="s">
        <v>310</v>
      </c>
      <c r="C132" s="335" t="s">
        <v>11</v>
      </c>
      <c r="D132" s="336">
        <v>15</v>
      </c>
      <c r="E132" s="336">
        <v>15</v>
      </c>
      <c r="F132" s="42">
        <v>15</v>
      </c>
      <c r="G132" s="358" t="s">
        <v>524</v>
      </c>
    </row>
    <row r="133" spans="1:7" s="16" customFormat="1" x14ac:dyDescent="0.3">
      <c r="A133" s="343"/>
      <c r="B133" s="344" t="s">
        <v>346</v>
      </c>
      <c r="C133" s="345"/>
      <c r="D133" s="346"/>
      <c r="E133" s="346"/>
      <c r="F133" s="347"/>
      <c r="G133" s="121"/>
    </row>
    <row r="134" spans="1:7" s="16" customFormat="1" ht="31.2" x14ac:dyDescent="0.3">
      <c r="A134" s="343">
        <v>15</v>
      </c>
      <c r="B134" s="334" t="s">
        <v>360</v>
      </c>
      <c r="C134" s="128" t="s">
        <v>11</v>
      </c>
      <c r="D134" s="128">
        <v>130</v>
      </c>
      <c r="E134" s="128">
        <v>130</v>
      </c>
      <c r="F134" s="128">
        <v>84</v>
      </c>
      <c r="G134" s="381" t="s">
        <v>524</v>
      </c>
    </row>
    <row r="135" spans="1:7" s="16" customFormat="1" x14ac:dyDescent="0.3">
      <c r="A135" s="343"/>
      <c r="B135" s="344" t="s">
        <v>345</v>
      </c>
      <c r="C135" s="345"/>
      <c r="D135" s="346"/>
      <c r="E135" s="346"/>
      <c r="F135" s="347"/>
      <c r="G135" s="121"/>
    </row>
    <row r="136" spans="1:7" s="16" customFormat="1" ht="109.2" x14ac:dyDescent="0.3">
      <c r="A136" s="343">
        <v>16</v>
      </c>
      <c r="B136" s="334" t="s">
        <v>361</v>
      </c>
      <c r="C136" s="128" t="s">
        <v>11</v>
      </c>
      <c r="D136" s="142"/>
      <c r="E136" s="142"/>
      <c r="F136" s="128" t="s">
        <v>510</v>
      </c>
      <c r="G136" s="200" t="s">
        <v>627</v>
      </c>
    </row>
    <row r="137" spans="1:7" s="16" customFormat="1" x14ac:dyDescent="0.3">
      <c r="A137" s="343"/>
      <c r="B137" s="344" t="s">
        <v>345</v>
      </c>
      <c r="C137" s="345"/>
      <c r="D137" s="346"/>
      <c r="E137" s="346"/>
      <c r="F137" s="347"/>
      <c r="G137" s="121"/>
    </row>
    <row r="138" spans="1:7" s="16" customFormat="1" ht="62.4" x14ac:dyDescent="0.3">
      <c r="A138" s="343">
        <v>17</v>
      </c>
      <c r="B138" s="133" t="s">
        <v>362</v>
      </c>
      <c r="C138" s="128" t="s">
        <v>11</v>
      </c>
      <c r="D138" s="379">
        <v>82</v>
      </c>
      <c r="E138" s="379">
        <v>82</v>
      </c>
      <c r="F138" s="379">
        <v>82.5</v>
      </c>
      <c r="G138" s="381" t="s">
        <v>524</v>
      </c>
    </row>
    <row r="139" spans="1:7" s="16" customFormat="1" x14ac:dyDescent="0.3">
      <c r="A139" s="343"/>
      <c r="B139" s="344" t="s">
        <v>345</v>
      </c>
      <c r="C139" s="345"/>
      <c r="D139" s="346"/>
      <c r="E139" s="346"/>
      <c r="F139" s="347"/>
      <c r="G139" s="121"/>
    </row>
    <row r="140" spans="1:7" ht="78" x14ac:dyDescent="0.3">
      <c r="A140" s="96">
        <v>18</v>
      </c>
      <c r="B140" s="353" t="s">
        <v>363</v>
      </c>
      <c r="C140" s="335" t="s">
        <v>38</v>
      </c>
      <c r="D140" s="364">
        <v>13629</v>
      </c>
      <c r="E140" s="364">
        <v>13629</v>
      </c>
      <c r="F140" s="335">
        <f>SUM(F141:F154)</f>
        <v>13865</v>
      </c>
      <c r="G140" s="31" t="s">
        <v>573</v>
      </c>
    </row>
    <row r="141" spans="1:7" x14ac:dyDescent="0.3">
      <c r="A141" s="96"/>
      <c r="B141" s="357" t="s">
        <v>329</v>
      </c>
      <c r="C141" s="336" t="s">
        <v>38</v>
      </c>
      <c r="D141" s="365">
        <v>1148</v>
      </c>
      <c r="E141" s="365">
        <v>1148</v>
      </c>
      <c r="F141" s="336">
        <v>1174</v>
      </c>
      <c r="G141" s="348" t="s">
        <v>574</v>
      </c>
    </row>
    <row r="142" spans="1:7" x14ac:dyDescent="0.3">
      <c r="A142" s="96"/>
      <c r="B142" s="357" t="s">
        <v>298</v>
      </c>
      <c r="C142" s="336" t="s">
        <v>38</v>
      </c>
      <c r="D142" s="365">
        <v>510</v>
      </c>
      <c r="E142" s="365">
        <v>510</v>
      </c>
      <c r="F142" s="336">
        <v>528</v>
      </c>
      <c r="G142" s="348" t="s">
        <v>574</v>
      </c>
    </row>
    <row r="143" spans="1:7" x14ac:dyDescent="0.3">
      <c r="A143" s="96"/>
      <c r="B143" s="357" t="s">
        <v>299</v>
      </c>
      <c r="C143" s="336" t="s">
        <v>38</v>
      </c>
      <c r="D143" s="365">
        <v>630</v>
      </c>
      <c r="E143" s="365">
        <v>630</v>
      </c>
      <c r="F143" s="336">
        <v>641</v>
      </c>
      <c r="G143" s="348" t="s">
        <v>574</v>
      </c>
    </row>
    <row r="144" spans="1:7" x14ac:dyDescent="0.3">
      <c r="A144" s="96"/>
      <c r="B144" s="357" t="s">
        <v>300</v>
      </c>
      <c r="C144" s="336" t="s">
        <v>38</v>
      </c>
      <c r="D144" s="365">
        <v>682</v>
      </c>
      <c r="E144" s="365">
        <v>682</v>
      </c>
      <c r="F144" s="336">
        <v>688</v>
      </c>
      <c r="G144" s="348" t="s">
        <v>574</v>
      </c>
    </row>
    <row r="145" spans="1:7" x14ac:dyDescent="0.3">
      <c r="A145" s="96"/>
      <c r="B145" s="357" t="s">
        <v>301</v>
      </c>
      <c r="C145" s="336" t="s">
        <v>38</v>
      </c>
      <c r="D145" s="365">
        <v>505</v>
      </c>
      <c r="E145" s="365">
        <v>505</v>
      </c>
      <c r="F145" s="336">
        <v>505</v>
      </c>
      <c r="G145" s="348" t="s">
        <v>574</v>
      </c>
    </row>
    <row r="146" spans="1:7" x14ac:dyDescent="0.3">
      <c r="A146" s="96"/>
      <c r="B146" s="357" t="s">
        <v>339</v>
      </c>
      <c r="C146" s="336" t="s">
        <v>38</v>
      </c>
      <c r="D146" s="365">
        <v>836</v>
      </c>
      <c r="E146" s="365">
        <v>836</v>
      </c>
      <c r="F146" s="336">
        <v>869</v>
      </c>
      <c r="G146" s="348" t="s">
        <v>574</v>
      </c>
    </row>
    <row r="147" spans="1:7" x14ac:dyDescent="0.3">
      <c r="A147" s="96"/>
      <c r="B147" s="357" t="s">
        <v>333</v>
      </c>
      <c r="C147" s="336" t="s">
        <v>38</v>
      </c>
      <c r="D147" s="365">
        <v>1321</v>
      </c>
      <c r="E147" s="365">
        <v>1321</v>
      </c>
      <c r="F147" s="336">
        <v>1353</v>
      </c>
      <c r="G147" s="348" t="s">
        <v>574</v>
      </c>
    </row>
    <row r="148" spans="1:7" x14ac:dyDescent="0.3">
      <c r="A148" s="96"/>
      <c r="B148" s="357" t="s">
        <v>304</v>
      </c>
      <c r="C148" s="336" t="s">
        <v>38</v>
      </c>
      <c r="D148" s="365">
        <v>524</v>
      </c>
      <c r="E148" s="365">
        <v>524</v>
      </c>
      <c r="F148" s="336">
        <v>538</v>
      </c>
      <c r="G148" s="348" t="s">
        <v>574</v>
      </c>
    </row>
    <row r="149" spans="1:7" x14ac:dyDescent="0.3">
      <c r="A149" s="96"/>
      <c r="B149" s="357" t="s">
        <v>340</v>
      </c>
      <c r="C149" s="336" t="s">
        <v>38</v>
      </c>
      <c r="D149" s="365">
        <v>1148</v>
      </c>
      <c r="E149" s="365">
        <v>1148</v>
      </c>
      <c r="F149" s="336">
        <v>1171</v>
      </c>
      <c r="G149" s="348" t="s">
        <v>574</v>
      </c>
    </row>
    <row r="150" spans="1:7" x14ac:dyDescent="0.3">
      <c r="A150" s="96"/>
      <c r="B150" s="357" t="s">
        <v>306</v>
      </c>
      <c r="C150" s="336" t="s">
        <v>38</v>
      </c>
      <c r="D150" s="365">
        <v>1263</v>
      </c>
      <c r="E150" s="365">
        <v>1263</v>
      </c>
      <c r="F150" s="336">
        <v>1284</v>
      </c>
      <c r="G150" s="348" t="s">
        <v>574</v>
      </c>
    </row>
    <row r="151" spans="1:7" x14ac:dyDescent="0.3">
      <c r="A151" s="96"/>
      <c r="B151" s="357" t="s">
        <v>336</v>
      </c>
      <c r="C151" s="336" t="s">
        <v>38</v>
      </c>
      <c r="D151" s="365">
        <v>433</v>
      </c>
      <c r="E151" s="365">
        <v>433</v>
      </c>
      <c r="F151" s="336">
        <v>434</v>
      </c>
      <c r="G151" s="348" t="s">
        <v>574</v>
      </c>
    </row>
    <row r="152" spans="1:7" x14ac:dyDescent="0.3">
      <c r="A152" s="96"/>
      <c r="B152" s="357" t="s">
        <v>308</v>
      </c>
      <c r="C152" s="336" t="s">
        <v>38</v>
      </c>
      <c r="D152" s="365">
        <v>642</v>
      </c>
      <c r="E152" s="365">
        <v>642</v>
      </c>
      <c r="F152" s="336">
        <v>667</v>
      </c>
      <c r="G152" s="348" t="s">
        <v>574</v>
      </c>
    </row>
    <row r="153" spans="1:7" x14ac:dyDescent="0.3">
      <c r="A153" s="96"/>
      <c r="B153" s="357" t="s">
        <v>341</v>
      </c>
      <c r="C153" s="336" t="s">
        <v>38</v>
      </c>
      <c r="D153" s="365">
        <v>665</v>
      </c>
      <c r="E153" s="365">
        <v>665</v>
      </c>
      <c r="F153" s="336">
        <v>690</v>
      </c>
      <c r="G153" s="348" t="s">
        <v>574</v>
      </c>
    </row>
    <row r="154" spans="1:7" x14ac:dyDescent="0.3">
      <c r="A154" s="96"/>
      <c r="B154" s="357" t="s">
        <v>310</v>
      </c>
      <c r="C154" s="336" t="s">
        <v>38</v>
      </c>
      <c r="D154" s="365">
        <v>3322</v>
      </c>
      <c r="E154" s="365">
        <v>3322</v>
      </c>
      <c r="F154" s="336">
        <v>3323</v>
      </c>
      <c r="G154" s="348" t="s">
        <v>574</v>
      </c>
    </row>
    <row r="155" spans="1:7" s="16" customFormat="1" x14ac:dyDescent="0.3">
      <c r="A155" s="343"/>
      <c r="B155" s="133" t="s">
        <v>60</v>
      </c>
      <c r="C155" s="128" t="s">
        <v>38</v>
      </c>
      <c r="D155" s="379">
        <v>10534</v>
      </c>
      <c r="E155" s="379">
        <v>10534</v>
      </c>
      <c r="F155" s="125">
        <v>12054</v>
      </c>
      <c r="G155" s="121"/>
    </row>
    <row r="156" spans="1:7" s="16" customFormat="1" x14ac:dyDescent="0.3">
      <c r="A156" s="343"/>
      <c r="B156" s="144" t="s">
        <v>329</v>
      </c>
      <c r="C156" s="142" t="s">
        <v>38</v>
      </c>
      <c r="D156" s="276">
        <v>938</v>
      </c>
      <c r="E156" s="276">
        <v>938</v>
      </c>
      <c r="F156" s="347">
        <v>1011</v>
      </c>
      <c r="G156" s="121"/>
    </row>
    <row r="157" spans="1:7" s="16" customFormat="1" x14ac:dyDescent="0.3">
      <c r="A157" s="343"/>
      <c r="B157" s="144" t="s">
        <v>298</v>
      </c>
      <c r="C157" s="142" t="s">
        <v>38</v>
      </c>
      <c r="D157" s="276">
        <v>375</v>
      </c>
      <c r="E157" s="276">
        <v>375</v>
      </c>
      <c r="F157" s="347">
        <v>444</v>
      </c>
      <c r="G157" s="121"/>
    </row>
    <row r="158" spans="1:7" s="16" customFormat="1" x14ac:dyDescent="0.3">
      <c r="A158" s="343"/>
      <c r="B158" s="144" t="s">
        <v>299</v>
      </c>
      <c r="C158" s="142" t="s">
        <v>38</v>
      </c>
      <c r="D158" s="276">
        <v>495</v>
      </c>
      <c r="E158" s="276">
        <v>495</v>
      </c>
      <c r="F158" s="347">
        <v>590</v>
      </c>
      <c r="G158" s="121"/>
    </row>
    <row r="159" spans="1:7" s="16" customFormat="1" x14ac:dyDescent="0.3">
      <c r="A159" s="343"/>
      <c r="B159" s="144" t="s">
        <v>300</v>
      </c>
      <c r="C159" s="142" t="s">
        <v>38</v>
      </c>
      <c r="D159" s="276">
        <v>499</v>
      </c>
      <c r="E159" s="276">
        <v>499</v>
      </c>
      <c r="F159" s="347">
        <v>584</v>
      </c>
      <c r="G159" s="121"/>
    </row>
    <row r="160" spans="1:7" s="16" customFormat="1" x14ac:dyDescent="0.3">
      <c r="A160" s="343"/>
      <c r="B160" s="144" t="s">
        <v>301</v>
      </c>
      <c r="C160" s="142" t="s">
        <v>38</v>
      </c>
      <c r="D160" s="276">
        <v>343</v>
      </c>
      <c r="E160" s="276">
        <v>343</v>
      </c>
      <c r="F160" s="347">
        <v>460</v>
      </c>
      <c r="G160" s="121"/>
    </row>
    <row r="161" spans="1:7" s="16" customFormat="1" x14ac:dyDescent="0.3">
      <c r="A161" s="343"/>
      <c r="B161" s="144" t="s">
        <v>339</v>
      </c>
      <c r="C161" s="142" t="s">
        <v>38</v>
      </c>
      <c r="D161" s="276">
        <v>653</v>
      </c>
      <c r="E161" s="276">
        <v>653</v>
      </c>
      <c r="F161" s="347">
        <v>729</v>
      </c>
      <c r="G161" s="121"/>
    </row>
    <row r="162" spans="1:7" s="16" customFormat="1" x14ac:dyDescent="0.3">
      <c r="A162" s="343"/>
      <c r="B162" s="144" t="s">
        <v>333</v>
      </c>
      <c r="C162" s="142" t="s">
        <v>38</v>
      </c>
      <c r="D162" s="276">
        <v>1024</v>
      </c>
      <c r="E162" s="276">
        <v>1024</v>
      </c>
      <c r="F162" s="347">
        <v>1168</v>
      </c>
      <c r="G162" s="121"/>
    </row>
    <row r="163" spans="1:7" s="16" customFormat="1" x14ac:dyDescent="0.3">
      <c r="A163" s="343"/>
      <c r="B163" s="144" t="s">
        <v>304</v>
      </c>
      <c r="C163" s="142" t="s">
        <v>38</v>
      </c>
      <c r="D163" s="276">
        <v>371</v>
      </c>
      <c r="E163" s="276">
        <v>371</v>
      </c>
      <c r="F163" s="347">
        <v>458</v>
      </c>
      <c r="G163" s="121"/>
    </row>
    <row r="164" spans="1:7" s="16" customFormat="1" x14ac:dyDescent="0.3">
      <c r="A164" s="343"/>
      <c r="B164" s="144" t="s">
        <v>340</v>
      </c>
      <c r="C164" s="142" t="s">
        <v>38</v>
      </c>
      <c r="D164" s="276">
        <v>904</v>
      </c>
      <c r="E164" s="276">
        <v>904</v>
      </c>
      <c r="F164" s="347">
        <v>1005</v>
      </c>
      <c r="G164" s="121"/>
    </row>
    <row r="165" spans="1:7" s="16" customFormat="1" x14ac:dyDescent="0.3">
      <c r="A165" s="343"/>
      <c r="B165" s="144" t="s">
        <v>306</v>
      </c>
      <c r="C165" s="142" t="s">
        <v>38</v>
      </c>
      <c r="D165" s="276">
        <v>1033</v>
      </c>
      <c r="E165" s="276">
        <v>1033</v>
      </c>
      <c r="F165" s="347">
        <v>1100</v>
      </c>
      <c r="G165" s="121"/>
    </row>
    <row r="166" spans="1:7" s="16" customFormat="1" x14ac:dyDescent="0.3">
      <c r="A166" s="343"/>
      <c r="B166" s="144" t="s">
        <v>336</v>
      </c>
      <c r="C166" s="142" t="s">
        <v>38</v>
      </c>
      <c r="D166" s="276">
        <v>298</v>
      </c>
      <c r="E166" s="276">
        <v>298</v>
      </c>
      <c r="F166" s="347">
        <v>378</v>
      </c>
      <c r="G166" s="121"/>
    </row>
    <row r="167" spans="1:7" s="16" customFormat="1" x14ac:dyDescent="0.3">
      <c r="A167" s="343"/>
      <c r="B167" s="144" t="s">
        <v>308</v>
      </c>
      <c r="C167" s="142" t="s">
        <v>38</v>
      </c>
      <c r="D167" s="276">
        <v>472</v>
      </c>
      <c r="E167" s="276">
        <v>472</v>
      </c>
      <c r="F167" s="347">
        <v>560</v>
      </c>
      <c r="G167" s="121"/>
    </row>
    <row r="168" spans="1:7" s="16" customFormat="1" x14ac:dyDescent="0.3">
      <c r="A168" s="343"/>
      <c r="B168" s="144" t="s">
        <v>341</v>
      </c>
      <c r="C168" s="142" t="s">
        <v>38</v>
      </c>
      <c r="D168" s="276">
        <v>502</v>
      </c>
      <c r="E168" s="276">
        <v>502</v>
      </c>
      <c r="F168" s="347">
        <v>567</v>
      </c>
      <c r="G168" s="121"/>
    </row>
    <row r="169" spans="1:7" s="16" customFormat="1" x14ac:dyDescent="0.3">
      <c r="A169" s="343"/>
      <c r="B169" s="144" t="s">
        <v>310</v>
      </c>
      <c r="C169" s="142" t="s">
        <v>38</v>
      </c>
      <c r="D169" s="276">
        <v>2627</v>
      </c>
      <c r="E169" s="276">
        <v>2627</v>
      </c>
      <c r="F169" s="347">
        <v>3000</v>
      </c>
      <c r="G169" s="121"/>
    </row>
    <row r="170" spans="1:7" s="16" customFormat="1" x14ac:dyDescent="0.3">
      <c r="A170" s="343"/>
      <c r="B170" s="133" t="s">
        <v>61</v>
      </c>
      <c r="C170" s="128" t="s">
        <v>38</v>
      </c>
      <c r="D170" s="379">
        <v>3095</v>
      </c>
      <c r="E170" s="379">
        <v>3095</v>
      </c>
      <c r="F170" s="128">
        <f>F140-F155</f>
        <v>1811</v>
      </c>
      <c r="G170" s="121"/>
    </row>
    <row r="171" spans="1:7" s="16" customFormat="1" x14ac:dyDescent="0.3">
      <c r="A171" s="343"/>
      <c r="B171" s="144" t="s">
        <v>329</v>
      </c>
      <c r="C171" s="142" t="s">
        <v>38</v>
      </c>
      <c r="D171" s="276">
        <v>210</v>
      </c>
      <c r="E171" s="276">
        <v>210</v>
      </c>
      <c r="F171" s="142">
        <f t="shared" ref="F171:F184" si="0">F141-F156</f>
        <v>163</v>
      </c>
      <c r="G171" s="121"/>
    </row>
    <row r="172" spans="1:7" s="16" customFormat="1" x14ac:dyDescent="0.3">
      <c r="A172" s="343"/>
      <c r="B172" s="144" t="s">
        <v>298</v>
      </c>
      <c r="C172" s="142" t="s">
        <v>38</v>
      </c>
      <c r="D172" s="276">
        <v>135</v>
      </c>
      <c r="E172" s="276">
        <v>135</v>
      </c>
      <c r="F172" s="142">
        <f t="shared" si="0"/>
        <v>84</v>
      </c>
      <c r="G172" s="121"/>
    </row>
    <row r="173" spans="1:7" s="16" customFormat="1" x14ac:dyDescent="0.3">
      <c r="A173" s="343"/>
      <c r="B173" s="144" t="s">
        <v>299</v>
      </c>
      <c r="C173" s="142" t="s">
        <v>38</v>
      </c>
      <c r="D173" s="276">
        <v>135</v>
      </c>
      <c r="E173" s="276">
        <v>135</v>
      </c>
      <c r="F173" s="142">
        <f t="shared" si="0"/>
        <v>51</v>
      </c>
      <c r="G173" s="121"/>
    </row>
    <row r="174" spans="1:7" s="16" customFormat="1" x14ac:dyDescent="0.3">
      <c r="A174" s="343"/>
      <c r="B174" s="144" t="s">
        <v>300</v>
      </c>
      <c r="C174" s="142" t="s">
        <v>38</v>
      </c>
      <c r="D174" s="276">
        <v>183</v>
      </c>
      <c r="E174" s="276">
        <v>183</v>
      </c>
      <c r="F174" s="142">
        <f t="shared" si="0"/>
        <v>104</v>
      </c>
      <c r="G174" s="121"/>
    </row>
    <row r="175" spans="1:7" s="16" customFormat="1" x14ac:dyDescent="0.3">
      <c r="A175" s="343"/>
      <c r="B175" s="144" t="s">
        <v>301</v>
      </c>
      <c r="C175" s="142" t="s">
        <v>38</v>
      </c>
      <c r="D175" s="276">
        <v>162</v>
      </c>
      <c r="E175" s="276">
        <v>162</v>
      </c>
      <c r="F175" s="142">
        <f t="shared" si="0"/>
        <v>45</v>
      </c>
      <c r="G175" s="121"/>
    </row>
    <row r="176" spans="1:7" s="16" customFormat="1" x14ac:dyDescent="0.3">
      <c r="A176" s="343"/>
      <c r="B176" s="144" t="s">
        <v>339</v>
      </c>
      <c r="C176" s="142" t="s">
        <v>38</v>
      </c>
      <c r="D176" s="276">
        <v>183</v>
      </c>
      <c r="E176" s="276">
        <v>183</v>
      </c>
      <c r="F176" s="142">
        <f t="shared" si="0"/>
        <v>140</v>
      </c>
      <c r="G176" s="121"/>
    </row>
    <row r="177" spans="1:7" s="16" customFormat="1" x14ac:dyDescent="0.3">
      <c r="A177" s="343"/>
      <c r="B177" s="144" t="s">
        <v>333</v>
      </c>
      <c r="C177" s="142" t="s">
        <v>38</v>
      </c>
      <c r="D177" s="276">
        <v>297</v>
      </c>
      <c r="E177" s="276">
        <v>297</v>
      </c>
      <c r="F177" s="142">
        <f t="shared" si="0"/>
        <v>185</v>
      </c>
      <c r="G177" s="121"/>
    </row>
    <row r="178" spans="1:7" s="16" customFormat="1" x14ac:dyDescent="0.3">
      <c r="A178" s="343"/>
      <c r="B178" s="144" t="s">
        <v>304</v>
      </c>
      <c r="C178" s="142" t="s">
        <v>38</v>
      </c>
      <c r="D178" s="276">
        <v>153</v>
      </c>
      <c r="E178" s="276">
        <v>153</v>
      </c>
      <c r="F178" s="142">
        <f t="shared" si="0"/>
        <v>80</v>
      </c>
      <c r="G178" s="121"/>
    </row>
    <row r="179" spans="1:7" s="16" customFormat="1" x14ac:dyDescent="0.3">
      <c r="A179" s="343"/>
      <c r="B179" s="144" t="s">
        <v>340</v>
      </c>
      <c r="C179" s="142" t="s">
        <v>38</v>
      </c>
      <c r="D179" s="276">
        <v>244</v>
      </c>
      <c r="E179" s="276">
        <v>244</v>
      </c>
      <c r="F179" s="142">
        <f t="shared" si="0"/>
        <v>166</v>
      </c>
      <c r="G179" s="121"/>
    </row>
    <row r="180" spans="1:7" s="16" customFormat="1" x14ac:dyDescent="0.3">
      <c r="A180" s="343"/>
      <c r="B180" s="144" t="s">
        <v>306</v>
      </c>
      <c r="C180" s="142" t="s">
        <v>38</v>
      </c>
      <c r="D180" s="276">
        <v>230</v>
      </c>
      <c r="E180" s="276">
        <v>230</v>
      </c>
      <c r="F180" s="142">
        <f t="shared" si="0"/>
        <v>184</v>
      </c>
      <c r="G180" s="121"/>
    </row>
    <row r="181" spans="1:7" s="16" customFormat="1" x14ac:dyDescent="0.3">
      <c r="A181" s="343"/>
      <c r="B181" s="144" t="s">
        <v>336</v>
      </c>
      <c r="C181" s="142" t="s">
        <v>38</v>
      </c>
      <c r="D181" s="276">
        <v>135</v>
      </c>
      <c r="E181" s="276">
        <v>135</v>
      </c>
      <c r="F181" s="142">
        <f t="shared" si="0"/>
        <v>56</v>
      </c>
      <c r="G181" s="121"/>
    </row>
    <row r="182" spans="1:7" s="16" customFormat="1" x14ac:dyDescent="0.3">
      <c r="A182" s="343"/>
      <c r="B182" s="144" t="s">
        <v>308</v>
      </c>
      <c r="C182" s="142" t="s">
        <v>38</v>
      </c>
      <c r="D182" s="276">
        <v>170</v>
      </c>
      <c r="E182" s="276">
        <v>170</v>
      </c>
      <c r="F182" s="142">
        <f t="shared" si="0"/>
        <v>107</v>
      </c>
      <c r="G182" s="121"/>
    </row>
    <row r="183" spans="1:7" s="16" customFormat="1" x14ac:dyDescent="0.3">
      <c r="A183" s="343"/>
      <c r="B183" s="144" t="s">
        <v>341</v>
      </c>
      <c r="C183" s="142" t="s">
        <v>38</v>
      </c>
      <c r="D183" s="276">
        <v>163</v>
      </c>
      <c r="E183" s="276">
        <v>163</v>
      </c>
      <c r="F183" s="142">
        <f t="shared" si="0"/>
        <v>123</v>
      </c>
      <c r="G183" s="121"/>
    </row>
    <row r="184" spans="1:7" s="16" customFormat="1" x14ac:dyDescent="0.3">
      <c r="A184" s="343"/>
      <c r="B184" s="144" t="s">
        <v>310</v>
      </c>
      <c r="C184" s="142" t="s">
        <v>38</v>
      </c>
      <c r="D184" s="276">
        <v>695</v>
      </c>
      <c r="E184" s="276">
        <v>695</v>
      </c>
      <c r="F184" s="142">
        <f t="shared" si="0"/>
        <v>323</v>
      </c>
      <c r="G184" s="121"/>
    </row>
    <row r="185" spans="1:7" ht="46.8" x14ac:dyDescent="0.3">
      <c r="A185" s="464">
        <v>19</v>
      </c>
      <c r="B185" s="363" t="s">
        <v>364</v>
      </c>
      <c r="C185" s="367" t="s">
        <v>39</v>
      </c>
      <c r="D185" s="335">
        <v>2500</v>
      </c>
      <c r="E185" s="335">
        <v>2500</v>
      </c>
      <c r="F185" s="362">
        <v>2943</v>
      </c>
      <c r="G185" s="368" t="s">
        <v>524</v>
      </c>
    </row>
    <row r="186" spans="1:7" x14ac:dyDescent="0.3">
      <c r="A186" s="464"/>
      <c r="B186" s="363" t="s">
        <v>342</v>
      </c>
      <c r="C186" s="369"/>
      <c r="D186" s="335">
        <v>1250</v>
      </c>
      <c r="E186" s="335">
        <v>1250</v>
      </c>
      <c r="F186" s="359">
        <v>1316</v>
      </c>
      <c r="G186" s="43"/>
    </row>
    <row r="187" spans="1:7" x14ac:dyDescent="0.3">
      <c r="A187" s="464"/>
      <c r="B187" s="465" t="s">
        <v>297</v>
      </c>
      <c r="C187" s="371" t="s">
        <v>39</v>
      </c>
      <c r="D187" s="336">
        <v>200</v>
      </c>
      <c r="E187" s="336">
        <v>200</v>
      </c>
      <c r="F187" s="42">
        <v>225</v>
      </c>
      <c r="G187" s="368" t="s">
        <v>524</v>
      </c>
    </row>
    <row r="188" spans="1:7" x14ac:dyDescent="0.3">
      <c r="A188" s="464"/>
      <c r="B188" s="465"/>
      <c r="C188" s="372"/>
      <c r="D188" s="336">
        <v>100</v>
      </c>
      <c r="E188" s="336">
        <v>100</v>
      </c>
      <c r="F188" s="42">
        <v>91</v>
      </c>
      <c r="G188" s="43"/>
    </row>
    <row r="189" spans="1:7" x14ac:dyDescent="0.3">
      <c r="A189" s="464"/>
      <c r="B189" s="465" t="s">
        <v>298</v>
      </c>
      <c r="C189" s="371" t="s">
        <v>39</v>
      </c>
      <c r="D189" s="336">
        <v>180</v>
      </c>
      <c r="E189" s="336">
        <v>180</v>
      </c>
      <c r="F189" s="42">
        <v>194</v>
      </c>
      <c r="G189" s="368" t="s">
        <v>524</v>
      </c>
    </row>
    <row r="190" spans="1:7" x14ac:dyDescent="0.3">
      <c r="A190" s="464"/>
      <c r="B190" s="465"/>
      <c r="C190" s="372"/>
      <c r="D190" s="336">
        <v>90</v>
      </c>
      <c r="E190" s="336">
        <v>90</v>
      </c>
      <c r="F190" s="42">
        <v>96</v>
      </c>
      <c r="G190" s="43"/>
    </row>
    <row r="191" spans="1:7" x14ac:dyDescent="0.3">
      <c r="A191" s="464"/>
      <c r="B191" s="465" t="s">
        <v>299</v>
      </c>
      <c r="C191" s="371" t="s">
        <v>39</v>
      </c>
      <c r="D191" s="336">
        <v>200</v>
      </c>
      <c r="E191" s="336">
        <v>200</v>
      </c>
      <c r="F191" s="42">
        <v>201</v>
      </c>
      <c r="G191" s="368" t="s">
        <v>524</v>
      </c>
    </row>
    <row r="192" spans="1:7" x14ac:dyDescent="0.3">
      <c r="A192" s="464"/>
      <c r="B192" s="465"/>
      <c r="C192" s="372"/>
      <c r="D192" s="336">
        <v>100</v>
      </c>
      <c r="E192" s="336">
        <v>100</v>
      </c>
      <c r="F192" s="42">
        <v>88</v>
      </c>
      <c r="G192" s="43"/>
    </row>
    <row r="193" spans="1:7" x14ac:dyDescent="0.3">
      <c r="A193" s="464"/>
      <c r="B193" s="465" t="s">
        <v>300</v>
      </c>
      <c r="C193" s="371" t="s">
        <v>39</v>
      </c>
      <c r="D193" s="336">
        <v>200</v>
      </c>
      <c r="E193" s="336">
        <v>200</v>
      </c>
      <c r="F193" s="42">
        <v>280</v>
      </c>
      <c r="G193" s="368" t="s">
        <v>524</v>
      </c>
    </row>
    <row r="194" spans="1:7" x14ac:dyDescent="0.3">
      <c r="A194" s="464"/>
      <c r="B194" s="465"/>
      <c r="C194" s="372"/>
      <c r="D194" s="336">
        <v>100</v>
      </c>
      <c r="E194" s="336">
        <v>100</v>
      </c>
      <c r="F194" s="42">
        <v>112</v>
      </c>
      <c r="G194" s="43"/>
    </row>
    <row r="195" spans="1:7" x14ac:dyDescent="0.3">
      <c r="A195" s="464"/>
      <c r="B195" s="465" t="s">
        <v>301</v>
      </c>
      <c r="C195" s="371" t="s">
        <v>39</v>
      </c>
      <c r="D195" s="336">
        <v>160</v>
      </c>
      <c r="E195" s="336">
        <v>160</v>
      </c>
      <c r="F195" s="42">
        <v>180</v>
      </c>
      <c r="G195" s="368" t="s">
        <v>524</v>
      </c>
    </row>
    <row r="196" spans="1:7" x14ac:dyDescent="0.3">
      <c r="A196" s="464"/>
      <c r="B196" s="465"/>
      <c r="C196" s="372"/>
      <c r="D196" s="336">
        <v>80</v>
      </c>
      <c r="E196" s="336">
        <v>80</v>
      </c>
      <c r="F196" s="42">
        <v>75</v>
      </c>
      <c r="G196" s="43"/>
    </row>
    <row r="197" spans="1:7" x14ac:dyDescent="0.3">
      <c r="A197" s="464"/>
      <c r="B197" s="465" t="s">
        <v>302</v>
      </c>
      <c r="C197" s="371" t="s">
        <v>39</v>
      </c>
      <c r="D197" s="336">
        <v>200</v>
      </c>
      <c r="E197" s="336">
        <v>200</v>
      </c>
      <c r="F197" s="42">
        <v>223</v>
      </c>
      <c r="G197" s="368" t="s">
        <v>524</v>
      </c>
    </row>
    <row r="198" spans="1:7" x14ac:dyDescent="0.3">
      <c r="A198" s="464"/>
      <c r="B198" s="465"/>
      <c r="C198" s="372"/>
      <c r="D198" s="336">
        <v>100</v>
      </c>
      <c r="E198" s="336">
        <v>100</v>
      </c>
      <c r="F198" s="42">
        <v>95</v>
      </c>
      <c r="G198" s="43"/>
    </row>
    <row r="199" spans="1:7" x14ac:dyDescent="0.3">
      <c r="A199" s="464"/>
      <c r="B199" s="465" t="s">
        <v>303</v>
      </c>
      <c r="C199" s="371" t="s">
        <v>39</v>
      </c>
      <c r="D199" s="336">
        <v>200</v>
      </c>
      <c r="E199" s="336">
        <v>200</v>
      </c>
      <c r="F199" s="42">
        <v>203</v>
      </c>
      <c r="G199" s="368" t="s">
        <v>524</v>
      </c>
    </row>
    <row r="200" spans="1:7" x14ac:dyDescent="0.3">
      <c r="A200" s="464"/>
      <c r="B200" s="465"/>
      <c r="C200" s="372"/>
      <c r="D200" s="336">
        <v>100</v>
      </c>
      <c r="E200" s="336">
        <v>100</v>
      </c>
      <c r="F200" s="42">
        <v>85</v>
      </c>
      <c r="G200" s="43"/>
    </row>
    <row r="201" spans="1:7" x14ac:dyDescent="0.3">
      <c r="A201" s="464"/>
      <c r="B201" s="465" t="s">
        <v>304</v>
      </c>
      <c r="C201" s="371" t="s">
        <v>39</v>
      </c>
      <c r="D201" s="336">
        <v>160</v>
      </c>
      <c r="E201" s="336">
        <v>160</v>
      </c>
      <c r="F201" s="42">
        <v>253</v>
      </c>
      <c r="G201" s="368" t="s">
        <v>524</v>
      </c>
    </row>
    <row r="202" spans="1:7" x14ac:dyDescent="0.3">
      <c r="A202" s="464"/>
      <c r="B202" s="465"/>
      <c r="C202" s="372"/>
      <c r="D202" s="336">
        <v>80</v>
      </c>
      <c r="E202" s="336">
        <v>80</v>
      </c>
      <c r="F202" s="42">
        <v>108</v>
      </c>
      <c r="G202" s="43"/>
    </row>
    <row r="203" spans="1:7" x14ac:dyDescent="0.3">
      <c r="A203" s="464"/>
      <c r="B203" s="465" t="s">
        <v>305</v>
      </c>
      <c r="C203" s="371" t="s">
        <v>39</v>
      </c>
      <c r="D203" s="336">
        <v>200</v>
      </c>
      <c r="E203" s="336">
        <v>200</v>
      </c>
      <c r="F203" s="42">
        <v>268</v>
      </c>
      <c r="G203" s="368" t="s">
        <v>524</v>
      </c>
    </row>
    <row r="204" spans="1:7" x14ac:dyDescent="0.3">
      <c r="A204" s="464"/>
      <c r="B204" s="465"/>
      <c r="C204" s="372"/>
      <c r="D204" s="336">
        <v>100</v>
      </c>
      <c r="E204" s="336">
        <v>100</v>
      </c>
      <c r="F204" s="42">
        <v>123</v>
      </c>
      <c r="G204" s="43"/>
    </row>
    <row r="205" spans="1:7" x14ac:dyDescent="0.3">
      <c r="A205" s="464"/>
      <c r="B205" s="465" t="s">
        <v>306</v>
      </c>
      <c r="C205" s="371" t="s">
        <v>39</v>
      </c>
      <c r="D205" s="336">
        <v>200</v>
      </c>
      <c r="E205" s="336">
        <v>200</v>
      </c>
      <c r="F205" s="42">
        <v>271</v>
      </c>
      <c r="G205" s="368" t="s">
        <v>524</v>
      </c>
    </row>
    <row r="206" spans="1:7" x14ac:dyDescent="0.3">
      <c r="A206" s="464"/>
      <c r="B206" s="465"/>
      <c r="C206" s="372"/>
      <c r="D206" s="336">
        <v>100</v>
      </c>
      <c r="E206" s="336">
        <v>100</v>
      </c>
      <c r="F206" s="42">
        <v>123</v>
      </c>
      <c r="G206" s="43"/>
    </row>
    <row r="207" spans="1:7" ht="46.8" x14ac:dyDescent="0.3">
      <c r="A207" s="464"/>
      <c r="B207" s="465" t="s">
        <v>307</v>
      </c>
      <c r="C207" s="371" t="s">
        <v>39</v>
      </c>
      <c r="D207" s="336">
        <v>160</v>
      </c>
      <c r="E207" s="336">
        <v>160</v>
      </c>
      <c r="F207" s="373">
        <v>136</v>
      </c>
      <c r="G207" s="374" t="s">
        <v>579</v>
      </c>
    </row>
    <row r="208" spans="1:7" x14ac:dyDescent="0.3">
      <c r="A208" s="464"/>
      <c r="B208" s="465"/>
      <c r="C208" s="372"/>
      <c r="D208" s="336">
        <v>80</v>
      </c>
      <c r="E208" s="336">
        <v>80</v>
      </c>
      <c r="F208" s="42">
        <v>60</v>
      </c>
      <c r="G208" s="43"/>
    </row>
    <row r="209" spans="1:7" ht="40.799999999999997" customHeight="1" x14ac:dyDescent="0.3">
      <c r="A209" s="464"/>
      <c r="B209" s="465" t="s">
        <v>308</v>
      </c>
      <c r="C209" s="371" t="s">
        <v>39</v>
      </c>
      <c r="D209" s="342">
        <v>180</v>
      </c>
      <c r="E209" s="342">
        <v>180</v>
      </c>
      <c r="F209" s="42">
        <v>152</v>
      </c>
      <c r="G209" s="462" t="s">
        <v>600</v>
      </c>
    </row>
    <row r="210" spans="1:7" x14ac:dyDescent="0.3">
      <c r="A210" s="464"/>
      <c r="B210" s="465"/>
      <c r="C210" s="372"/>
      <c r="D210" s="342">
        <v>90</v>
      </c>
      <c r="E210" s="342">
        <v>90</v>
      </c>
      <c r="F210" s="42">
        <v>78</v>
      </c>
      <c r="G210" s="463"/>
    </row>
    <row r="211" spans="1:7" x14ac:dyDescent="0.3">
      <c r="A211" s="464"/>
      <c r="B211" s="465" t="s">
        <v>309</v>
      </c>
      <c r="C211" s="371" t="s">
        <v>39</v>
      </c>
      <c r="D211" s="336">
        <v>160</v>
      </c>
      <c r="E211" s="336">
        <v>160</v>
      </c>
      <c r="F211" s="42">
        <v>204</v>
      </c>
      <c r="G211" s="368" t="s">
        <v>524</v>
      </c>
    </row>
    <row r="212" spans="1:7" x14ac:dyDescent="0.3">
      <c r="A212" s="464"/>
      <c r="B212" s="465"/>
      <c r="C212" s="372"/>
      <c r="D212" s="336">
        <v>80</v>
      </c>
      <c r="E212" s="336">
        <v>80</v>
      </c>
      <c r="F212" s="42">
        <v>84</v>
      </c>
      <c r="G212" s="43"/>
    </row>
    <row r="213" spans="1:7" x14ac:dyDescent="0.3">
      <c r="A213" s="464"/>
      <c r="B213" s="465" t="s">
        <v>310</v>
      </c>
      <c r="C213" s="371" t="s">
        <v>39</v>
      </c>
      <c r="D213" s="336">
        <v>100</v>
      </c>
      <c r="E213" s="336">
        <v>100</v>
      </c>
      <c r="F213" s="42">
        <v>153</v>
      </c>
      <c r="G213" s="368" t="s">
        <v>524</v>
      </c>
    </row>
    <row r="214" spans="1:7" x14ac:dyDescent="0.3">
      <c r="A214" s="464"/>
      <c r="B214" s="465"/>
      <c r="C214" s="372"/>
      <c r="D214" s="336">
        <v>50</v>
      </c>
      <c r="E214" s="336">
        <v>50</v>
      </c>
      <c r="F214" s="42">
        <v>98</v>
      </c>
      <c r="G214" s="43"/>
    </row>
    <row r="215" spans="1:7" ht="109.2" x14ac:dyDescent="0.3">
      <c r="A215" s="96">
        <v>20</v>
      </c>
      <c r="B215" s="363" t="s">
        <v>365</v>
      </c>
      <c r="C215" s="335" t="s">
        <v>11</v>
      </c>
      <c r="D215" s="335">
        <v>62.5</v>
      </c>
      <c r="E215" s="335">
        <v>62.5</v>
      </c>
      <c r="F215" s="335">
        <v>83.5</v>
      </c>
      <c r="G215" s="31" t="s">
        <v>575</v>
      </c>
    </row>
    <row r="216" spans="1:7" x14ac:dyDescent="0.3">
      <c r="A216" s="96"/>
      <c r="B216" s="357" t="s">
        <v>329</v>
      </c>
      <c r="C216" s="336" t="s">
        <v>11</v>
      </c>
      <c r="D216" s="336">
        <v>62.5</v>
      </c>
      <c r="E216" s="336">
        <v>62.5</v>
      </c>
      <c r="F216" s="375">
        <v>80.29556650246306</v>
      </c>
      <c r="G216" s="368" t="s">
        <v>524</v>
      </c>
    </row>
    <row r="217" spans="1:7" x14ac:dyDescent="0.3">
      <c r="A217" s="96"/>
      <c r="B217" s="357" t="s">
        <v>298</v>
      </c>
      <c r="C217" s="336" t="s">
        <v>11</v>
      </c>
      <c r="D217" s="336">
        <v>62.5</v>
      </c>
      <c r="E217" s="336">
        <v>62.5</v>
      </c>
      <c r="F217" s="375">
        <v>81.818181818181827</v>
      </c>
      <c r="G217" s="368" t="s">
        <v>524</v>
      </c>
    </row>
    <row r="218" spans="1:7" x14ac:dyDescent="0.3">
      <c r="A218" s="96"/>
      <c r="B218" s="357" t="s">
        <v>299</v>
      </c>
      <c r="C218" s="336" t="s">
        <v>11</v>
      </c>
      <c r="D218" s="336">
        <v>62.5</v>
      </c>
      <c r="E218" s="336">
        <v>62.5</v>
      </c>
      <c r="F218" s="375">
        <v>86.868686868686879</v>
      </c>
      <c r="G218" s="368" t="s">
        <v>524</v>
      </c>
    </row>
    <row r="219" spans="1:7" x14ac:dyDescent="0.3">
      <c r="A219" s="96"/>
      <c r="B219" s="357" t="s">
        <v>300</v>
      </c>
      <c r="C219" s="336" t="s">
        <v>11</v>
      </c>
      <c r="D219" s="336">
        <v>62.5</v>
      </c>
      <c r="E219" s="336">
        <v>62.5</v>
      </c>
      <c r="F219" s="375">
        <v>76.076555023923447</v>
      </c>
      <c r="G219" s="368" t="s">
        <v>524</v>
      </c>
    </row>
    <row r="220" spans="1:7" x14ac:dyDescent="0.3">
      <c r="A220" s="96"/>
      <c r="B220" s="357" t="s">
        <v>301</v>
      </c>
      <c r="C220" s="336" t="s">
        <v>11</v>
      </c>
      <c r="D220" s="336">
        <v>62.5</v>
      </c>
      <c r="E220" s="336">
        <v>62.5</v>
      </c>
      <c r="F220" s="375">
        <v>97.628458498023718</v>
      </c>
      <c r="G220" s="368" t="s">
        <v>524</v>
      </c>
    </row>
    <row r="221" spans="1:7" x14ac:dyDescent="0.3">
      <c r="A221" s="96"/>
      <c r="B221" s="357" t="s">
        <v>339</v>
      </c>
      <c r="C221" s="336" t="s">
        <v>11</v>
      </c>
      <c r="D221" s="336">
        <v>62.5</v>
      </c>
      <c r="E221" s="336">
        <v>62.5</v>
      </c>
      <c r="F221" s="375">
        <v>76.530612244897952</v>
      </c>
      <c r="G221" s="368" t="s">
        <v>524</v>
      </c>
    </row>
    <row r="222" spans="1:7" x14ac:dyDescent="0.3">
      <c r="A222" s="96"/>
      <c r="B222" s="357" t="s">
        <v>333</v>
      </c>
      <c r="C222" s="336" t="s">
        <v>11</v>
      </c>
      <c r="D222" s="336">
        <v>62.5</v>
      </c>
      <c r="E222" s="336">
        <v>62.5</v>
      </c>
      <c r="F222" s="375">
        <v>87.109375</v>
      </c>
      <c r="G222" s="368" t="s">
        <v>524</v>
      </c>
    </row>
    <row r="223" spans="1:7" x14ac:dyDescent="0.3">
      <c r="A223" s="96"/>
      <c r="B223" s="357" t="s">
        <v>304</v>
      </c>
      <c r="C223" s="336" t="s">
        <v>11</v>
      </c>
      <c r="D223" s="336">
        <v>62.5</v>
      </c>
      <c r="E223" s="336">
        <v>62.5</v>
      </c>
      <c r="F223" s="375">
        <v>87.301587301587304</v>
      </c>
      <c r="G223" s="368" t="s">
        <v>524</v>
      </c>
    </row>
    <row r="224" spans="1:7" x14ac:dyDescent="0.3">
      <c r="A224" s="96"/>
      <c r="B224" s="357" t="s">
        <v>340</v>
      </c>
      <c r="C224" s="336" t="s">
        <v>11</v>
      </c>
      <c r="D224" s="336">
        <v>62.5</v>
      </c>
      <c r="E224" s="336">
        <v>62.5</v>
      </c>
      <c r="F224" s="375">
        <v>96.551724137931032</v>
      </c>
      <c r="G224" s="368" t="s">
        <v>524</v>
      </c>
    </row>
    <row r="225" spans="1:7" x14ac:dyDescent="0.3">
      <c r="A225" s="96"/>
      <c r="B225" s="357" t="s">
        <v>306</v>
      </c>
      <c r="C225" s="336" t="s">
        <v>11</v>
      </c>
      <c r="D225" s="336">
        <v>62.5</v>
      </c>
      <c r="E225" s="336">
        <v>62.5</v>
      </c>
      <c r="F225" s="375">
        <v>82.911392405063282</v>
      </c>
      <c r="G225" s="368" t="s">
        <v>524</v>
      </c>
    </row>
    <row r="226" spans="1:7" x14ac:dyDescent="0.3">
      <c r="A226" s="96"/>
      <c r="B226" s="357" t="s">
        <v>336</v>
      </c>
      <c r="C226" s="336" t="s">
        <v>11</v>
      </c>
      <c r="D226" s="336">
        <v>62.5</v>
      </c>
      <c r="E226" s="336">
        <v>62.5</v>
      </c>
      <c r="F226" s="375">
        <v>102.22222222222221</v>
      </c>
      <c r="G226" s="368" t="s">
        <v>524</v>
      </c>
    </row>
    <row r="227" spans="1:7" x14ac:dyDescent="0.3">
      <c r="A227" s="96"/>
      <c r="B227" s="357" t="s">
        <v>308</v>
      </c>
      <c r="C227" s="336" t="s">
        <v>11</v>
      </c>
      <c r="D227" s="336">
        <v>62.5</v>
      </c>
      <c r="E227" s="336">
        <v>62.5</v>
      </c>
      <c r="F227" s="375">
        <v>95.283018867924525</v>
      </c>
      <c r="G227" s="368" t="s">
        <v>524</v>
      </c>
    </row>
    <row r="228" spans="1:7" x14ac:dyDescent="0.3">
      <c r="A228" s="96"/>
      <c r="B228" s="357" t="s">
        <v>341</v>
      </c>
      <c r="C228" s="336" t="s">
        <v>11</v>
      </c>
      <c r="D228" s="336">
        <v>62.5</v>
      </c>
      <c r="E228" s="336">
        <v>62.5</v>
      </c>
      <c r="F228" s="375">
        <v>65.887850467289724</v>
      </c>
      <c r="G228" s="368" t="s">
        <v>628</v>
      </c>
    </row>
    <row r="229" spans="1:7" x14ac:dyDescent="0.3">
      <c r="A229" s="96"/>
      <c r="B229" s="357" t="s">
        <v>310</v>
      </c>
      <c r="C229" s="336" t="s">
        <v>11</v>
      </c>
      <c r="D229" s="336">
        <v>62.5</v>
      </c>
      <c r="E229" s="336">
        <v>62.5</v>
      </c>
      <c r="F229" s="375">
        <v>81.683168316831683</v>
      </c>
      <c r="G229" s="368" t="s">
        <v>524</v>
      </c>
    </row>
    <row r="230" spans="1:7" ht="109.2" x14ac:dyDescent="0.3">
      <c r="A230" s="96">
        <v>21</v>
      </c>
      <c r="B230" s="363" t="s">
        <v>366</v>
      </c>
      <c r="C230" s="336" t="s">
        <v>343</v>
      </c>
      <c r="D230" s="335">
        <v>8.1</v>
      </c>
      <c r="E230" s="335">
        <v>8.1</v>
      </c>
      <c r="F230" s="373"/>
      <c r="G230" s="374" t="s">
        <v>580</v>
      </c>
    </row>
    <row r="231" spans="1:7" x14ac:dyDescent="0.3">
      <c r="A231" s="96"/>
      <c r="B231" s="349" t="s">
        <v>345</v>
      </c>
      <c r="C231" s="350"/>
      <c r="D231" s="352"/>
      <c r="E231" s="352"/>
      <c r="F231" s="42"/>
      <c r="G231" s="43"/>
    </row>
    <row r="232" spans="1:7" ht="46.8" x14ac:dyDescent="0.3">
      <c r="A232" s="96">
        <v>22</v>
      </c>
      <c r="B232" s="363" t="s">
        <v>367</v>
      </c>
      <c r="C232" s="336" t="s">
        <v>344</v>
      </c>
      <c r="D232" s="335">
        <v>59.5</v>
      </c>
      <c r="E232" s="335">
        <v>59.5</v>
      </c>
      <c r="F232" s="362">
        <v>33.799999999999997</v>
      </c>
      <c r="G232" s="358" t="s">
        <v>505</v>
      </c>
    </row>
    <row r="233" spans="1:7" ht="15.45" customHeight="1" x14ac:dyDescent="0.3">
      <c r="A233" s="96"/>
      <c r="B233" s="361" t="s">
        <v>297</v>
      </c>
      <c r="C233" s="336" t="s">
        <v>344</v>
      </c>
      <c r="D233" s="336">
        <v>41</v>
      </c>
      <c r="E233" s="336">
        <v>41</v>
      </c>
      <c r="F233" s="376">
        <v>30.5</v>
      </c>
      <c r="G233" s="358" t="s">
        <v>505</v>
      </c>
    </row>
    <row r="234" spans="1:7" ht="15.45" customHeight="1" x14ac:dyDescent="0.3">
      <c r="A234" s="96"/>
      <c r="B234" s="361" t="s">
        <v>298</v>
      </c>
      <c r="C234" s="336" t="s">
        <v>344</v>
      </c>
      <c r="D234" s="336">
        <v>97.2</v>
      </c>
      <c r="E234" s="336">
        <v>97.2</v>
      </c>
      <c r="F234" s="377">
        <v>39.5</v>
      </c>
      <c r="G234" s="358" t="s">
        <v>505</v>
      </c>
    </row>
    <row r="235" spans="1:7" ht="15.45" customHeight="1" x14ac:dyDescent="0.3">
      <c r="A235" s="96"/>
      <c r="B235" s="361" t="s">
        <v>299</v>
      </c>
      <c r="C235" s="336" t="s">
        <v>344</v>
      </c>
      <c r="D235" s="336">
        <v>53.6</v>
      </c>
      <c r="E235" s="336">
        <v>53.6</v>
      </c>
      <c r="F235" s="377">
        <v>27.1</v>
      </c>
      <c r="G235" s="358" t="s">
        <v>505</v>
      </c>
    </row>
    <row r="236" spans="1:7" ht="15.45" customHeight="1" x14ac:dyDescent="0.3">
      <c r="A236" s="96"/>
      <c r="B236" s="361" t="s">
        <v>300</v>
      </c>
      <c r="C236" s="336" t="s">
        <v>344</v>
      </c>
      <c r="D236" s="336">
        <v>46</v>
      </c>
      <c r="E236" s="336">
        <v>46</v>
      </c>
      <c r="F236" s="377">
        <v>27.8</v>
      </c>
      <c r="G236" s="358" t="s">
        <v>505</v>
      </c>
    </row>
    <row r="237" spans="1:7" ht="15.45" customHeight="1" x14ac:dyDescent="0.3">
      <c r="A237" s="96"/>
      <c r="B237" s="361" t="s">
        <v>301</v>
      </c>
      <c r="C237" s="336" t="s">
        <v>344</v>
      </c>
      <c r="D237" s="336">
        <v>90.2</v>
      </c>
      <c r="E237" s="336">
        <v>90.2</v>
      </c>
      <c r="F237" s="377">
        <v>32.4</v>
      </c>
      <c r="G237" s="358" t="s">
        <v>505</v>
      </c>
    </row>
    <row r="238" spans="1:7" ht="15.45" customHeight="1" x14ac:dyDescent="0.3">
      <c r="A238" s="96"/>
      <c r="B238" s="361" t="s">
        <v>302</v>
      </c>
      <c r="C238" s="336" t="s">
        <v>344</v>
      </c>
      <c r="D238" s="336">
        <v>51.3</v>
      </c>
      <c r="E238" s="336">
        <v>51.3</v>
      </c>
      <c r="F238" s="377">
        <v>41.6</v>
      </c>
      <c r="G238" s="358" t="s">
        <v>505</v>
      </c>
    </row>
    <row r="239" spans="1:7" ht="15.45" customHeight="1" x14ac:dyDescent="0.3">
      <c r="A239" s="96"/>
      <c r="B239" s="361" t="s">
        <v>303</v>
      </c>
      <c r="C239" s="336" t="s">
        <v>344</v>
      </c>
      <c r="D239" s="336">
        <v>56.7</v>
      </c>
      <c r="E239" s="336">
        <v>56.7</v>
      </c>
      <c r="F239" s="377">
        <v>40.700000000000003</v>
      </c>
      <c r="G239" s="358" t="s">
        <v>505</v>
      </c>
    </row>
    <row r="240" spans="1:7" ht="15.45" customHeight="1" x14ac:dyDescent="0.3">
      <c r="A240" s="96"/>
      <c r="B240" s="361" t="s">
        <v>304</v>
      </c>
      <c r="C240" s="336" t="s">
        <v>344</v>
      </c>
      <c r="D240" s="336">
        <v>45.5</v>
      </c>
      <c r="E240" s="336">
        <v>45.5</v>
      </c>
      <c r="F240" s="377">
        <v>28.9</v>
      </c>
      <c r="G240" s="358" t="s">
        <v>505</v>
      </c>
    </row>
    <row r="241" spans="1:7" ht="15.45" customHeight="1" x14ac:dyDescent="0.3">
      <c r="A241" s="96"/>
      <c r="B241" s="361" t="s">
        <v>305</v>
      </c>
      <c r="C241" s="336" t="s">
        <v>344</v>
      </c>
      <c r="D241" s="336">
        <v>52.2</v>
      </c>
      <c r="E241" s="336">
        <v>52.2</v>
      </c>
      <c r="F241" s="377">
        <v>27.5</v>
      </c>
      <c r="G241" s="358" t="s">
        <v>505</v>
      </c>
    </row>
    <row r="242" spans="1:7" ht="15.45" customHeight="1" x14ac:dyDescent="0.3">
      <c r="A242" s="96"/>
      <c r="B242" s="361" t="s">
        <v>306</v>
      </c>
      <c r="C242" s="336" t="s">
        <v>344</v>
      </c>
      <c r="D242" s="336">
        <v>71</v>
      </c>
      <c r="E242" s="336">
        <v>71</v>
      </c>
      <c r="F242" s="377">
        <v>47.7</v>
      </c>
      <c r="G242" s="358" t="s">
        <v>505</v>
      </c>
    </row>
    <row r="243" spans="1:7" ht="15.45" customHeight="1" x14ac:dyDescent="0.3">
      <c r="A243" s="96"/>
      <c r="B243" s="361" t="s">
        <v>307</v>
      </c>
      <c r="C243" s="336" t="s">
        <v>344</v>
      </c>
      <c r="D243" s="336">
        <v>100.5</v>
      </c>
      <c r="E243" s="336">
        <v>100.5</v>
      </c>
      <c r="F243" s="377">
        <v>46.4</v>
      </c>
      <c r="G243" s="358" t="s">
        <v>505</v>
      </c>
    </row>
    <row r="244" spans="1:7" ht="15.45" customHeight="1" x14ac:dyDescent="0.3">
      <c r="A244" s="96"/>
      <c r="B244" s="361" t="s">
        <v>308</v>
      </c>
      <c r="C244" s="336" t="s">
        <v>344</v>
      </c>
      <c r="D244" s="336">
        <v>80.599999999999994</v>
      </c>
      <c r="E244" s="336">
        <v>80.599999999999994</v>
      </c>
      <c r="F244" s="377">
        <v>25</v>
      </c>
      <c r="G244" s="358" t="s">
        <v>505</v>
      </c>
    </row>
    <row r="245" spans="1:7" ht="265.2" x14ac:dyDescent="0.3">
      <c r="A245" s="366"/>
      <c r="B245" s="370" t="s">
        <v>309</v>
      </c>
      <c r="C245" s="342" t="s">
        <v>344</v>
      </c>
      <c r="D245" s="342">
        <v>55.2</v>
      </c>
      <c r="E245" s="342">
        <v>55.2</v>
      </c>
      <c r="F245" s="377">
        <v>67.099999999999994</v>
      </c>
      <c r="G245" s="357" t="s">
        <v>599</v>
      </c>
    </row>
    <row r="246" spans="1:7" ht="15.45" customHeight="1" x14ac:dyDescent="0.3">
      <c r="A246" s="96"/>
      <c r="B246" s="361" t="s">
        <v>310</v>
      </c>
      <c r="C246" s="336" t="s">
        <v>344</v>
      </c>
      <c r="D246" s="336">
        <v>57.1</v>
      </c>
      <c r="E246" s="336">
        <v>57.1</v>
      </c>
      <c r="F246" s="373">
        <v>28.2</v>
      </c>
      <c r="G246" s="358" t="s">
        <v>505</v>
      </c>
    </row>
    <row r="247" spans="1:7" s="16" customFormat="1" ht="62.4" x14ac:dyDescent="0.3">
      <c r="A247" s="343">
        <v>23</v>
      </c>
      <c r="B247" s="133" t="s">
        <v>368</v>
      </c>
      <c r="C247" s="128" t="s">
        <v>39</v>
      </c>
      <c r="D247" s="128">
        <v>162</v>
      </c>
      <c r="E247" s="128">
        <v>162</v>
      </c>
      <c r="F247" s="128">
        <v>167</v>
      </c>
      <c r="G247" s="141" t="s">
        <v>587</v>
      </c>
    </row>
    <row r="248" spans="1:7" ht="93.6" x14ac:dyDescent="0.3">
      <c r="A248" s="389"/>
      <c r="B248" s="390" t="s">
        <v>297</v>
      </c>
      <c r="C248" s="395" t="s">
        <v>39</v>
      </c>
      <c r="D248" s="395">
        <v>52</v>
      </c>
      <c r="E248" s="395">
        <v>52</v>
      </c>
      <c r="F248" s="394">
        <v>37</v>
      </c>
      <c r="G248" s="392" t="s">
        <v>610</v>
      </c>
    </row>
    <row r="249" spans="1:7" s="40" customFormat="1" x14ac:dyDescent="0.3">
      <c r="A249" s="389"/>
      <c r="B249" s="363" t="s">
        <v>298</v>
      </c>
      <c r="C249" s="396" t="s">
        <v>39</v>
      </c>
      <c r="D249" s="396">
        <v>0</v>
      </c>
      <c r="E249" s="396">
        <v>0</v>
      </c>
      <c r="F249" s="359"/>
      <c r="G249" s="360" t="s">
        <v>588</v>
      </c>
    </row>
    <row r="250" spans="1:7" ht="78" x14ac:dyDescent="0.3">
      <c r="A250" s="389"/>
      <c r="B250" s="390" t="s">
        <v>299</v>
      </c>
      <c r="C250" s="395" t="s">
        <v>39</v>
      </c>
      <c r="D250" s="395">
        <v>10</v>
      </c>
      <c r="E250" s="395">
        <v>10</v>
      </c>
      <c r="F250" s="394">
        <v>4</v>
      </c>
      <c r="G250" s="392" t="s">
        <v>611</v>
      </c>
    </row>
    <row r="251" spans="1:7" ht="132" customHeight="1" x14ac:dyDescent="0.3">
      <c r="A251" s="389"/>
      <c r="B251" s="390" t="s">
        <v>302</v>
      </c>
      <c r="C251" s="395" t="s">
        <v>39</v>
      </c>
      <c r="D251" s="395">
        <v>27</v>
      </c>
      <c r="E251" s="395">
        <v>27</v>
      </c>
      <c r="F251" s="394">
        <v>24</v>
      </c>
      <c r="G251" s="392" t="s">
        <v>612</v>
      </c>
    </row>
    <row r="252" spans="1:7" x14ac:dyDescent="0.3">
      <c r="A252" s="389"/>
      <c r="B252" s="390" t="s">
        <v>300</v>
      </c>
      <c r="C252" s="395" t="s">
        <v>39</v>
      </c>
      <c r="D252" s="395">
        <v>3</v>
      </c>
      <c r="E252" s="395">
        <v>3</v>
      </c>
      <c r="F252" s="42">
        <v>21</v>
      </c>
      <c r="G252" s="392" t="s">
        <v>587</v>
      </c>
    </row>
    <row r="253" spans="1:7" x14ac:dyDescent="0.3">
      <c r="A253" s="389"/>
      <c r="B253" s="390" t="s">
        <v>301</v>
      </c>
      <c r="C253" s="395" t="s">
        <v>39</v>
      </c>
      <c r="D253" s="395">
        <v>3</v>
      </c>
      <c r="E253" s="395">
        <v>3</v>
      </c>
      <c r="F253" s="42">
        <v>35</v>
      </c>
      <c r="G253" s="392" t="s">
        <v>587</v>
      </c>
    </row>
    <row r="254" spans="1:7" x14ac:dyDescent="0.3">
      <c r="A254" s="389"/>
      <c r="B254" s="390" t="s">
        <v>303</v>
      </c>
      <c r="C254" s="395" t="s">
        <v>39</v>
      </c>
      <c r="D254" s="395">
        <v>0</v>
      </c>
      <c r="E254" s="395">
        <v>0</v>
      </c>
      <c r="F254" s="42"/>
      <c r="G254" s="360" t="s">
        <v>588</v>
      </c>
    </row>
    <row r="255" spans="1:7" ht="62.4" x14ac:dyDescent="0.3">
      <c r="A255" s="389"/>
      <c r="B255" s="390" t="s">
        <v>304</v>
      </c>
      <c r="C255" s="395" t="s">
        <v>39</v>
      </c>
      <c r="D255" s="395">
        <v>18</v>
      </c>
      <c r="E255" s="395">
        <v>18</v>
      </c>
      <c r="F255" s="394">
        <v>14</v>
      </c>
      <c r="G255" s="392" t="s">
        <v>613</v>
      </c>
    </row>
    <row r="256" spans="1:7" ht="78" x14ac:dyDescent="0.3">
      <c r="A256" s="389"/>
      <c r="B256" s="390" t="s">
        <v>306</v>
      </c>
      <c r="C256" s="395" t="s">
        <v>39</v>
      </c>
      <c r="D256" s="395">
        <v>10</v>
      </c>
      <c r="E256" s="395">
        <v>10</v>
      </c>
      <c r="F256" s="400">
        <v>1</v>
      </c>
      <c r="G256" s="392" t="s">
        <v>614</v>
      </c>
    </row>
    <row r="257" spans="1:7" x14ac:dyDescent="0.3">
      <c r="A257" s="389"/>
      <c r="B257" s="390" t="s">
        <v>307</v>
      </c>
      <c r="C257" s="395" t="s">
        <v>39</v>
      </c>
      <c r="D257" s="395">
        <v>0</v>
      </c>
      <c r="E257" s="395">
        <v>0</v>
      </c>
      <c r="F257" s="400"/>
      <c r="G257" s="360" t="s">
        <v>588</v>
      </c>
    </row>
    <row r="258" spans="1:7" s="393" customFormat="1" ht="140.4" x14ac:dyDescent="0.3">
      <c r="A258" s="389"/>
      <c r="B258" s="390" t="s">
        <v>305</v>
      </c>
      <c r="C258" s="395" t="s">
        <v>39</v>
      </c>
      <c r="D258" s="395">
        <v>20</v>
      </c>
      <c r="E258" s="395">
        <v>20</v>
      </c>
      <c r="F258" s="400">
        <v>2</v>
      </c>
      <c r="G258" s="392" t="s">
        <v>615</v>
      </c>
    </row>
    <row r="259" spans="1:7" s="393" customFormat="1" x14ac:dyDescent="0.3">
      <c r="A259" s="389"/>
      <c r="B259" s="390" t="s">
        <v>309</v>
      </c>
      <c r="C259" s="395" t="s">
        <v>39</v>
      </c>
      <c r="D259" s="395">
        <v>29</v>
      </c>
      <c r="E259" s="395">
        <v>29</v>
      </c>
      <c r="F259" s="400">
        <v>29</v>
      </c>
      <c r="G259" s="392" t="s">
        <v>587</v>
      </c>
    </row>
    <row r="260" spans="1:7" x14ac:dyDescent="0.3">
      <c r="A260" s="389"/>
      <c r="B260" s="390" t="s">
        <v>308</v>
      </c>
      <c r="C260" s="395" t="s">
        <v>39</v>
      </c>
      <c r="D260" s="395">
        <v>0</v>
      </c>
      <c r="E260" s="395">
        <v>0</v>
      </c>
      <c r="F260" s="42"/>
      <c r="G260" s="360" t="s">
        <v>588</v>
      </c>
    </row>
    <row r="261" spans="1:7" x14ac:dyDescent="0.3">
      <c r="A261" s="389"/>
      <c r="B261" s="390" t="s">
        <v>310</v>
      </c>
      <c r="C261" s="395" t="s">
        <v>39</v>
      </c>
      <c r="D261" s="395">
        <v>0</v>
      </c>
      <c r="E261" s="395">
        <v>0</v>
      </c>
      <c r="F261" s="42"/>
      <c r="G261" s="360" t="s">
        <v>588</v>
      </c>
    </row>
    <row r="262" spans="1:7" s="16" customFormat="1" ht="122.4" customHeight="1" x14ac:dyDescent="0.3">
      <c r="A262" s="389">
        <v>24</v>
      </c>
      <c r="B262" s="353" t="s">
        <v>369</v>
      </c>
      <c r="C262" s="396" t="s">
        <v>11</v>
      </c>
      <c r="D262" s="396">
        <v>51.7</v>
      </c>
      <c r="E262" s="396">
        <v>51.7</v>
      </c>
      <c r="F262" s="396">
        <v>49.2</v>
      </c>
      <c r="G262" s="397" t="s">
        <v>601</v>
      </c>
    </row>
    <row r="263" spans="1:7" ht="180.6" customHeight="1" x14ac:dyDescent="0.3">
      <c r="A263" s="389"/>
      <c r="B263" s="390" t="s">
        <v>310</v>
      </c>
      <c r="C263" s="395" t="s">
        <v>11</v>
      </c>
      <c r="D263" s="395">
        <v>65.599999999999994</v>
      </c>
      <c r="E263" s="395">
        <v>65.599999999999994</v>
      </c>
      <c r="F263" s="394">
        <v>65.3</v>
      </c>
      <c r="G263" s="384" t="s">
        <v>616</v>
      </c>
    </row>
    <row r="264" spans="1:7" ht="205.2" customHeight="1" x14ac:dyDescent="0.3">
      <c r="A264" s="389"/>
      <c r="B264" s="390" t="s">
        <v>329</v>
      </c>
      <c r="C264" s="395" t="s">
        <v>11</v>
      </c>
      <c r="D264" s="395">
        <v>53.8</v>
      </c>
      <c r="E264" s="395">
        <v>53.8</v>
      </c>
      <c r="F264" s="394">
        <v>36.200000000000003</v>
      </c>
      <c r="G264" s="383" t="s">
        <v>617</v>
      </c>
    </row>
    <row r="265" spans="1:7" ht="93.6" x14ac:dyDescent="0.3">
      <c r="A265" s="389"/>
      <c r="B265" s="390" t="s">
        <v>330</v>
      </c>
      <c r="C265" s="395" t="s">
        <v>11</v>
      </c>
      <c r="D265" s="395">
        <v>38.799999999999997</v>
      </c>
      <c r="E265" s="395">
        <v>38.799999999999997</v>
      </c>
      <c r="F265" s="394">
        <v>51.4</v>
      </c>
      <c r="G265" s="383" t="s">
        <v>590</v>
      </c>
    </row>
    <row r="266" spans="1:7" ht="93.6" x14ac:dyDescent="0.3">
      <c r="A266" s="389"/>
      <c r="B266" s="390" t="s">
        <v>338</v>
      </c>
      <c r="C266" s="395" t="s">
        <v>11</v>
      </c>
      <c r="D266" s="395">
        <v>0</v>
      </c>
      <c r="E266" s="395">
        <v>0</v>
      </c>
      <c r="F266" s="382">
        <v>0</v>
      </c>
      <c r="G266" s="384" t="s">
        <v>591</v>
      </c>
    </row>
    <row r="267" spans="1:7" ht="171.6" x14ac:dyDescent="0.3">
      <c r="A267" s="389"/>
      <c r="B267" s="390" t="s">
        <v>331</v>
      </c>
      <c r="C267" s="395" t="s">
        <v>11</v>
      </c>
      <c r="D267" s="395">
        <v>30.2</v>
      </c>
      <c r="E267" s="395">
        <v>30.2</v>
      </c>
      <c r="F267" s="382">
        <v>0</v>
      </c>
      <c r="G267" s="384" t="s">
        <v>618</v>
      </c>
    </row>
    <row r="268" spans="1:7" ht="187.2" x14ac:dyDescent="0.3">
      <c r="A268" s="389"/>
      <c r="B268" s="390" t="s">
        <v>332</v>
      </c>
      <c r="C268" s="395" t="s">
        <v>11</v>
      </c>
      <c r="D268" s="395">
        <v>44.9</v>
      </c>
      <c r="E268" s="395">
        <v>44.9</v>
      </c>
      <c r="F268" s="382">
        <v>10</v>
      </c>
      <c r="G268" s="383" t="s">
        <v>619</v>
      </c>
    </row>
    <row r="269" spans="1:7" ht="93.6" x14ac:dyDescent="0.3">
      <c r="A269" s="389"/>
      <c r="B269" s="390" t="s">
        <v>302</v>
      </c>
      <c r="C269" s="395" t="s">
        <v>11</v>
      </c>
      <c r="D269" s="395">
        <v>33.700000000000003</v>
      </c>
      <c r="E269" s="395">
        <v>33.700000000000003</v>
      </c>
      <c r="F269" s="394">
        <v>35.299999999999997</v>
      </c>
      <c r="G269" s="383" t="s">
        <v>592</v>
      </c>
    </row>
    <row r="270" spans="1:7" ht="140.4" x14ac:dyDescent="0.3">
      <c r="A270" s="389"/>
      <c r="B270" s="390" t="s">
        <v>333</v>
      </c>
      <c r="C270" s="395" t="s">
        <v>11</v>
      </c>
      <c r="D270" s="395">
        <v>52.4</v>
      </c>
      <c r="E270" s="395">
        <v>52.4</v>
      </c>
      <c r="F270" s="394">
        <v>51.8</v>
      </c>
      <c r="G270" s="384" t="s">
        <v>620</v>
      </c>
    </row>
    <row r="271" spans="1:7" s="16" customFormat="1" ht="93.6" x14ac:dyDescent="0.3">
      <c r="A271" s="389"/>
      <c r="B271" s="390" t="s">
        <v>334</v>
      </c>
      <c r="C271" s="395" t="s">
        <v>11</v>
      </c>
      <c r="D271" s="395">
        <v>33.1</v>
      </c>
      <c r="E271" s="395">
        <v>33.1</v>
      </c>
      <c r="F271" s="394">
        <v>34.200000000000003</v>
      </c>
      <c r="G271" s="383" t="s">
        <v>593</v>
      </c>
    </row>
    <row r="272" spans="1:7" s="16" customFormat="1" ht="93.6" x14ac:dyDescent="0.3">
      <c r="A272" s="389"/>
      <c r="B272" s="390" t="s">
        <v>305</v>
      </c>
      <c r="C272" s="395" t="s">
        <v>11</v>
      </c>
      <c r="D272" s="395">
        <v>45.1</v>
      </c>
      <c r="E272" s="395">
        <v>45.1</v>
      </c>
      <c r="F272" s="394">
        <v>46.3</v>
      </c>
      <c r="G272" s="383" t="s">
        <v>594</v>
      </c>
    </row>
    <row r="273" spans="1:7" s="16" customFormat="1" ht="93.6" x14ac:dyDescent="0.3">
      <c r="A273" s="389"/>
      <c r="B273" s="390" t="s">
        <v>335</v>
      </c>
      <c r="C273" s="395" t="s">
        <v>11</v>
      </c>
      <c r="D273" s="395">
        <v>40.299999999999997</v>
      </c>
      <c r="E273" s="395">
        <v>40.299999999999997</v>
      </c>
      <c r="F273" s="394">
        <v>42.8</v>
      </c>
      <c r="G273" s="383" t="s">
        <v>595</v>
      </c>
    </row>
    <row r="274" spans="1:7" s="16" customFormat="1" ht="116.4" customHeight="1" x14ac:dyDescent="0.3">
      <c r="A274" s="389"/>
      <c r="B274" s="390" t="s">
        <v>336</v>
      </c>
      <c r="C274" s="395" t="s">
        <v>11</v>
      </c>
      <c r="D274" s="395">
        <v>78.599999999999994</v>
      </c>
      <c r="E274" s="395">
        <v>78.599999999999994</v>
      </c>
      <c r="F274" s="394">
        <v>83.7</v>
      </c>
      <c r="G274" s="383" t="s">
        <v>596</v>
      </c>
    </row>
    <row r="275" spans="1:7" s="16" customFormat="1" ht="100.2" customHeight="1" x14ac:dyDescent="0.3">
      <c r="A275" s="389"/>
      <c r="B275" s="390" t="s">
        <v>337</v>
      </c>
      <c r="C275" s="395" t="s">
        <v>11</v>
      </c>
      <c r="D275" s="395">
        <v>25.1</v>
      </c>
      <c r="E275" s="395">
        <v>25.1</v>
      </c>
      <c r="F275" s="394">
        <v>25.6</v>
      </c>
      <c r="G275" s="383" t="s">
        <v>597</v>
      </c>
    </row>
    <row r="276" spans="1:7" s="16" customFormat="1" ht="102.6" customHeight="1" x14ac:dyDescent="0.3">
      <c r="A276" s="389"/>
      <c r="B276" s="390" t="s">
        <v>309</v>
      </c>
      <c r="C276" s="395" t="s">
        <v>11</v>
      </c>
      <c r="D276" s="395">
        <v>69.8</v>
      </c>
      <c r="E276" s="395">
        <v>69.8</v>
      </c>
      <c r="F276" s="394">
        <v>70.400000000000006</v>
      </c>
      <c r="G276" s="383" t="s">
        <v>598</v>
      </c>
    </row>
  </sheetData>
  <mergeCells count="37">
    <mergeCell ref="A6:G6"/>
    <mergeCell ref="A8:A9"/>
    <mergeCell ref="B8:B9"/>
    <mergeCell ref="C8:C9"/>
    <mergeCell ref="D8:F8"/>
    <mergeCell ref="G8:G9"/>
    <mergeCell ref="G81:G95"/>
    <mergeCell ref="A185:A186"/>
    <mergeCell ref="A187:A188"/>
    <mergeCell ref="B187:B188"/>
    <mergeCell ref="A189:A190"/>
    <mergeCell ref="B189:B190"/>
    <mergeCell ref="A191:A192"/>
    <mergeCell ref="B191:B192"/>
    <mergeCell ref="A193:A194"/>
    <mergeCell ref="B193:B194"/>
    <mergeCell ref="A195:A196"/>
    <mergeCell ref="B195:B196"/>
    <mergeCell ref="A197:A198"/>
    <mergeCell ref="B197:B198"/>
    <mergeCell ref="A199:A200"/>
    <mergeCell ref="B199:B200"/>
    <mergeCell ref="A201:A202"/>
    <mergeCell ref="B201:B202"/>
    <mergeCell ref="A213:A214"/>
    <mergeCell ref="B213:B214"/>
    <mergeCell ref="A203:A204"/>
    <mergeCell ref="B203:B204"/>
    <mergeCell ref="A205:A206"/>
    <mergeCell ref="B205:B206"/>
    <mergeCell ref="A207:A208"/>
    <mergeCell ref="B207:B208"/>
    <mergeCell ref="G209:G210"/>
    <mergeCell ref="A209:A210"/>
    <mergeCell ref="B209:B210"/>
    <mergeCell ref="A211:A212"/>
    <mergeCell ref="B211:B212"/>
  </mergeCells>
  <pageMargins left="0.70866141732283472" right="0.70866141732283472" top="0.74803149606299213" bottom="0.74803149606299213"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Форма 1</vt:lpstr>
      <vt:lpstr>Форма 2</vt:lpstr>
      <vt:lpstr>Приложение к отчету районы</vt:lpstr>
      <vt:lpstr>'Приложение к отчету районы'!Область_печати</vt:lpstr>
      <vt:lpstr>'Форма 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Sagynbekova_K</dc:creator>
  <cp:lastModifiedBy>Татьяна А. Ревенко</cp:lastModifiedBy>
  <cp:lastPrinted>2022-02-25T09:54:52Z</cp:lastPrinted>
  <dcterms:created xsi:type="dcterms:W3CDTF">2010-07-21T11:07:42Z</dcterms:created>
  <dcterms:modified xsi:type="dcterms:W3CDTF">2022-02-25T12:28:02Z</dcterms:modified>
</cp:coreProperties>
</file>