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20" yWindow="660" windowWidth="16220" windowHeight="8810" tabRatio="866"/>
  </bookViews>
  <sheets>
    <sheet name="1 направление" sheetId="5" r:id="rId1"/>
    <sheet name="2 направление" sheetId="7" r:id="rId2"/>
    <sheet name="3 направление" sheetId="8" r:id="rId3"/>
  </sheets>
  <definedNames>
    <definedName name="_xlnm._FilterDatabase" localSheetId="0" hidden="1">'1 направление'!$A$13:$O$127</definedName>
    <definedName name="_xlnm._FilterDatabase" localSheetId="1" hidden="1">'2 направление'!$B$8:$K$8</definedName>
    <definedName name="_xlnm._FilterDatabase" localSheetId="2" hidden="1">'3 направление'!$A$3:$N$82</definedName>
    <definedName name="_xlnm.Print_Area" localSheetId="0">'1 направление'!$A$1:$N$135</definedName>
    <definedName name="_xlnm.Print_Area" localSheetId="1">'2 направление'!$A$2:$N$146</definedName>
    <definedName name="_xlnm.Print_Area" localSheetId="2">'3 направление'!$A$1:$N$142</definedName>
  </definedNames>
  <calcPr calcId="145621"/>
</workbook>
</file>

<file path=xl/calcChain.xml><?xml version="1.0" encoding="utf-8"?>
<calcChain xmlns="http://schemas.openxmlformats.org/spreadsheetml/2006/main">
  <c r="H41" i="7" l="1"/>
  <c r="G51" i="5" l="1"/>
  <c r="G47" i="5" s="1"/>
  <c r="I80" i="8"/>
  <c r="H80" i="8"/>
  <c r="H78" i="8" s="1"/>
  <c r="H81" i="8"/>
  <c r="I81" i="8"/>
  <c r="J81" i="8"/>
  <c r="J78" i="8" s="1"/>
  <c r="K81" i="8"/>
  <c r="G81" i="8"/>
  <c r="L81" i="8" s="1"/>
  <c r="L74" i="8"/>
  <c r="G80" i="8"/>
  <c r="L77" i="8"/>
  <c r="L76" i="8"/>
  <c r="L75" i="8"/>
  <c r="L72" i="8"/>
  <c r="H54" i="8"/>
  <c r="I54" i="8"/>
  <c r="J54" i="8"/>
  <c r="K54" i="8"/>
  <c r="G54" i="8"/>
  <c r="H131" i="7"/>
  <c r="I131" i="7"/>
  <c r="I128" i="7" s="1"/>
  <c r="J131" i="7"/>
  <c r="J128" i="7" s="1"/>
  <c r="K131" i="7"/>
  <c r="G131" i="7"/>
  <c r="H102" i="7"/>
  <c r="I102" i="7"/>
  <c r="J102" i="7"/>
  <c r="K102" i="7"/>
  <c r="G102" i="7"/>
  <c r="L60" i="7"/>
  <c r="G98" i="7"/>
  <c r="G103" i="7" s="1"/>
  <c r="L61" i="7"/>
  <c r="K27" i="7"/>
  <c r="K34" i="7" s="1"/>
  <c r="H27" i="7"/>
  <c r="H34" i="7" s="1"/>
  <c r="I27" i="7"/>
  <c r="J27" i="7"/>
  <c r="H26" i="7"/>
  <c r="H33" i="7" s="1"/>
  <c r="I26" i="7"/>
  <c r="I33" i="7" s="1"/>
  <c r="J26" i="7"/>
  <c r="K26" i="7"/>
  <c r="G26" i="7"/>
  <c r="G33" i="7" s="1"/>
  <c r="G27" i="7"/>
  <c r="G34" i="7" s="1"/>
  <c r="L11" i="7"/>
  <c r="G10" i="7"/>
  <c r="H10" i="7"/>
  <c r="I17" i="7"/>
  <c r="J17" i="7"/>
  <c r="J15" i="7" s="1"/>
  <c r="K17" i="7"/>
  <c r="K15" i="7" s="1"/>
  <c r="H19" i="7"/>
  <c r="G19" i="7"/>
  <c r="L19" i="7" s="1"/>
  <c r="L13" i="7"/>
  <c r="L12" i="7"/>
  <c r="H17" i="7"/>
  <c r="H15" i="7"/>
  <c r="G18" i="7"/>
  <c r="L18" i="7" s="1"/>
  <c r="G17" i="7"/>
  <c r="A3" i="8"/>
  <c r="B3" i="8"/>
  <c r="C3" i="8"/>
  <c r="D3" i="8"/>
  <c r="E3" i="8"/>
  <c r="F3" i="8"/>
  <c r="G3" i="8"/>
  <c r="M3" i="8"/>
  <c r="N3" i="8"/>
  <c r="G4" i="8"/>
  <c r="H4" i="8"/>
  <c r="I4" i="8"/>
  <c r="J4" i="8"/>
  <c r="K4" i="8"/>
  <c r="L4" i="8"/>
  <c r="G22" i="8"/>
  <c r="L22" i="8" s="1"/>
  <c r="G20" i="8"/>
  <c r="H22" i="8"/>
  <c r="H20" i="8"/>
  <c r="I22" i="8"/>
  <c r="I20" i="8"/>
  <c r="J22" i="8"/>
  <c r="J20" i="8"/>
  <c r="K22" i="8"/>
  <c r="K86" i="8" s="1"/>
  <c r="K84" i="8" s="1"/>
  <c r="K20" i="8"/>
  <c r="L23" i="8"/>
  <c r="L24" i="8"/>
  <c r="L32" i="8"/>
  <c r="L33" i="8"/>
  <c r="L34" i="8"/>
  <c r="L35" i="8"/>
  <c r="L36" i="8"/>
  <c r="L40" i="8"/>
  <c r="G53" i="8"/>
  <c r="H53" i="8"/>
  <c r="H51" i="8" s="1"/>
  <c r="L51" i="8" s="1"/>
  <c r="I53" i="8"/>
  <c r="J53" i="8"/>
  <c r="J86" i="8" s="1"/>
  <c r="K53" i="8"/>
  <c r="L55" i="8"/>
  <c r="L61" i="8"/>
  <c r="L64" i="8"/>
  <c r="G65" i="8"/>
  <c r="G62" i="8"/>
  <c r="L62" i="8" s="1"/>
  <c r="H65" i="8"/>
  <c r="H87" i="8" s="1"/>
  <c r="H62" i="8"/>
  <c r="I65" i="8"/>
  <c r="I62" i="8"/>
  <c r="J65" i="8"/>
  <c r="J62" i="8"/>
  <c r="K65" i="8"/>
  <c r="K62" i="8"/>
  <c r="L66" i="8"/>
  <c r="L71" i="8"/>
  <c r="L73" i="8"/>
  <c r="L82" i="8"/>
  <c r="G88" i="8"/>
  <c r="H88" i="8"/>
  <c r="L88" i="8" s="1"/>
  <c r="I88" i="8"/>
  <c r="J88" i="8"/>
  <c r="K88" i="8"/>
  <c r="K78" i="8"/>
  <c r="G86" i="8"/>
  <c r="G84" i="8" s="1"/>
  <c r="I87" i="8"/>
  <c r="I84" i="8" s="1"/>
  <c r="I78" i="8"/>
  <c r="I51" i="8"/>
  <c r="G78" i="8"/>
  <c r="K87" i="8"/>
  <c r="L65" i="8"/>
  <c r="K51" i="8"/>
  <c r="G51" i="8"/>
  <c r="I86" i="8"/>
  <c r="J51" i="8"/>
  <c r="G87" i="8"/>
  <c r="H118" i="7"/>
  <c r="I118" i="7"/>
  <c r="J118" i="7"/>
  <c r="K118" i="7"/>
  <c r="G118" i="7"/>
  <c r="L114" i="7"/>
  <c r="J33" i="7"/>
  <c r="J142" i="7" s="1"/>
  <c r="K33" i="7"/>
  <c r="I34" i="7"/>
  <c r="J34" i="7"/>
  <c r="H84" i="5"/>
  <c r="H80" i="5" s="1"/>
  <c r="I84" i="5"/>
  <c r="J84" i="5"/>
  <c r="K84" i="5"/>
  <c r="K80" i="5" s="1"/>
  <c r="G84" i="5"/>
  <c r="L84" i="5" s="1"/>
  <c r="L41" i="5"/>
  <c r="H51" i="5"/>
  <c r="I51" i="5"/>
  <c r="I133" i="5" s="1"/>
  <c r="J51" i="5"/>
  <c r="K51" i="5"/>
  <c r="K47" i="5" s="1"/>
  <c r="L75" i="5"/>
  <c r="L74" i="5"/>
  <c r="L73" i="5"/>
  <c r="L72" i="5"/>
  <c r="L71" i="5"/>
  <c r="L69" i="5"/>
  <c r="L67" i="5"/>
  <c r="L66" i="5"/>
  <c r="L64" i="5"/>
  <c r="L63" i="5"/>
  <c r="L42" i="7"/>
  <c r="L43" i="7"/>
  <c r="L44" i="7"/>
  <c r="L45" i="7"/>
  <c r="L46" i="7"/>
  <c r="L58" i="7"/>
  <c r="K126" i="5"/>
  <c r="K123" i="5" s="1"/>
  <c r="H126" i="5"/>
  <c r="H123" i="5"/>
  <c r="I126" i="5"/>
  <c r="J126" i="5"/>
  <c r="L126" i="5" s="1"/>
  <c r="G126" i="5"/>
  <c r="L103" i="5"/>
  <c r="L57" i="5"/>
  <c r="L40" i="5"/>
  <c r="L30" i="5"/>
  <c r="L29" i="5"/>
  <c r="L28" i="5"/>
  <c r="L99" i="7"/>
  <c r="L97" i="7"/>
  <c r="L96" i="7"/>
  <c r="L95" i="7"/>
  <c r="L94" i="7"/>
  <c r="L93" i="7"/>
  <c r="L92" i="7"/>
  <c r="L91" i="7"/>
  <c r="L90" i="7"/>
  <c r="L89" i="7"/>
  <c r="L88" i="7"/>
  <c r="L87" i="7"/>
  <c r="L86" i="7"/>
  <c r="L85" i="7"/>
  <c r="L84" i="7"/>
  <c r="L83" i="7"/>
  <c r="L82" i="7"/>
  <c r="L81" i="7"/>
  <c r="L80" i="7"/>
  <c r="L79" i="7"/>
  <c r="L78" i="7"/>
  <c r="L77" i="7"/>
  <c r="L76" i="7"/>
  <c r="L75" i="7"/>
  <c r="L74" i="7"/>
  <c r="L73" i="7"/>
  <c r="L72" i="7"/>
  <c r="L71" i="7"/>
  <c r="L70" i="7"/>
  <c r="L69" i="7"/>
  <c r="L68" i="7"/>
  <c r="L67" i="7"/>
  <c r="L66" i="7"/>
  <c r="L65" i="7"/>
  <c r="L64" i="7"/>
  <c r="L63" i="7"/>
  <c r="L62" i="7"/>
  <c r="L59" i="7"/>
  <c r="L57" i="7"/>
  <c r="L56" i="7"/>
  <c r="L55" i="7"/>
  <c r="L54" i="7"/>
  <c r="L53" i="7"/>
  <c r="L52" i="7"/>
  <c r="L51" i="7"/>
  <c r="L50" i="7"/>
  <c r="L49" i="7"/>
  <c r="L48" i="7"/>
  <c r="L47" i="7"/>
  <c r="A3" i="7"/>
  <c r="B3" i="7"/>
  <c r="C3" i="7"/>
  <c r="D3" i="7"/>
  <c r="E3" i="7"/>
  <c r="F3" i="7"/>
  <c r="G3" i="7"/>
  <c r="M3" i="7"/>
  <c r="N3" i="7"/>
  <c r="G4" i="7"/>
  <c r="H4" i="7"/>
  <c r="I4" i="7"/>
  <c r="J4" i="7"/>
  <c r="K4" i="7"/>
  <c r="L4" i="7"/>
  <c r="L125" i="7"/>
  <c r="G128" i="7"/>
  <c r="H109" i="5"/>
  <c r="H106" i="5"/>
  <c r="I109" i="5"/>
  <c r="I106" i="5" s="1"/>
  <c r="J109" i="5"/>
  <c r="J106" i="5" s="1"/>
  <c r="G109" i="5"/>
  <c r="L30" i="7"/>
  <c r="L29" i="7"/>
  <c r="L28" i="7"/>
  <c r="L39" i="5"/>
  <c r="L38" i="5"/>
  <c r="L34" i="5"/>
  <c r="L51" i="5" s="1"/>
  <c r="L31" i="5"/>
  <c r="L33" i="5"/>
  <c r="L32" i="5"/>
  <c r="L35" i="5"/>
  <c r="L110" i="5"/>
  <c r="K106" i="5"/>
  <c r="L108" i="5"/>
  <c r="L122" i="5"/>
  <c r="G106" i="5"/>
  <c r="L92" i="5"/>
  <c r="L91" i="5"/>
  <c r="J98" i="7"/>
  <c r="J103" i="7"/>
  <c r="J100" i="7" s="1"/>
  <c r="K98" i="7"/>
  <c r="K103" i="7" s="1"/>
  <c r="H98" i="7"/>
  <c r="H103" i="7" s="1"/>
  <c r="I98" i="7"/>
  <c r="I103" i="7"/>
  <c r="I95" i="5"/>
  <c r="I131" i="5" s="1"/>
  <c r="J95" i="5"/>
  <c r="K95" i="5"/>
  <c r="I96" i="5"/>
  <c r="J96" i="5"/>
  <c r="J132" i="5" s="1"/>
  <c r="K96" i="5"/>
  <c r="G96" i="5"/>
  <c r="G132" i="5" s="1"/>
  <c r="G95" i="5"/>
  <c r="G131" i="5"/>
  <c r="L97" i="5"/>
  <c r="L50" i="5"/>
  <c r="J47" i="5"/>
  <c r="I93" i="5"/>
  <c r="H93" i="5"/>
  <c r="H131" i="5"/>
  <c r="H47" i="5"/>
  <c r="L49" i="5"/>
  <c r="H119" i="7"/>
  <c r="H144" i="7" s="1"/>
  <c r="I119" i="7"/>
  <c r="J119" i="7"/>
  <c r="K119" i="7"/>
  <c r="K144" i="7" s="1"/>
  <c r="K93" i="8" s="1"/>
  <c r="G119" i="7"/>
  <c r="G144" i="7" s="1"/>
  <c r="L117" i="7"/>
  <c r="L112" i="7"/>
  <c r="L83" i="5"/>
  <c r="I80" i="5"/>
  <c r="L82" i="5"/>
  <c r="L35" i="7"/>
  <c r="K128" i="7"/>
  <c r="L132" i="7"/>
  <c r="L130" i="7"/>
  <c r="L127" i="5"/>
  <c r="I123" i="5"/>
  <c r="L125" i="5"/>
  <c r="G123" i="5"/>
  <c r="H132" i="5"/>
  <c r="K115" i="7"/>
  <c r="K93" i="5"/>
  <c r="L41" i="7"/>
  <c r="L40" i="7"/>
  <c r="J144" i="7"/>
  <c r="I144" i="7"/>
  <c r="K131" i="5"/>
  <c r="K133" i="5"/>
  <c r="H128" i="7"/>
  <c r="I93" i="8" l="1"/>
  <c r="L20" i="8"/>
  <c r="H133" i="5"/>
  <c r="L133" i="5" s="1"/>
  <c r="I132" i="5"/>
  <c r="I115" i="7"/>
  <c r="J31" i="7"/>
  <c r="J115" i="7"/>
  <c r="L96" i="5"/>
  <c r="K132" i="5"/>
  <c r="K129" i="5" s="1"/>
  <c r="J93" i="5"/>
  <c r="L98" i="7"/>
  <c r="I47" i="5"/>
  <c r="G80" i="5"/>
  <c r="L78" i="8"/>
  <c r="L17" i="7"/>
  <c r="L34" i="7"/>
  <c r="J87" i="8"/>
  <c r="L87" i="8" s="1"/>
  <c r="H129" i="5"/>
  <c r="J143" i="7"/>
  <c r="G133" i="5"/>
  <c r="G93" i="8" s="1"/>
  <c r="I143" i="7"/>
  <c r="L106" i="5"/>
  <c r="J133" i="5"/>
  <c r="H115" i="7"/>
  <c r="L10" i="7"/>
  <c r="H143" i="7"/>
  <c r="I31" i="7"/>
  <c r="I142" i="7"/>
  <c r="I140" i="7" s="1"/>
  <c r="K143" i="7"/>
  <c r="K100" i="7"/>
  <c r="H31" i="7"/>
  <c r="H142" i="7"/>
  <c r="G142" i="7"/>
  <c r="L102" i="7"/>
  <c r="L131" i="7"/>
  <c r="G115" i="7"/>
  <c r="L115" i="7" s="1"/>
  <c r="I92" i="8"/>
  <c r="G15" i="7"/>
  <c r="I15" i="7"/>
  <c r="L103" i="7"/>
  <c r="L144" i="7"/>
  <c r="L33" i="7"/>
  <c r="L128" i="7"/>
  <c r="L118" i="7"/>
  <c r="H100" i="7"/>
  <c r="L27" i="7"/>
  <c r="L26" i="7"/>
  <c r="I129" i="5"/>
  <c r="J93" i="8"/>
  <c r="J140" i="7"/>
  <c r="L86" i="8"/>
  <c r="L132" i="5"/>
  <c r="L47" i="5"/>
  <c r="G91" i="8"/>
  <c r="H93" i="8"/>
  <c r="L109" i="5"/>
  <c r="L95" i="5"/>
  <c r="G31" i="7"/>
  <c r="H92" i="8"/>
  <c r="L119" i="7"/>
  <c r="G93" i="5"/>
  <c r="L93" i="5" s="1"/>
  <c r="K31" i="7"/>
  <c r="K142" i="7"/>
  <c r="J123" i="5"/>
  <c r="L123" i="5" s="1"/>
  <c r="L53" i="8"/>
  <c r="G100" i="7"/>
  <c r="G143" i="7"/>
  <c r="G92" i="8" s="1"/>
  <c r="J80" i="5"/>
  <c r="L80" i="8"/>
  <c r="I100" i="7"/>
  <c r="J131" i="5"/>
  <c r="H86" i="8"/>
  <c r="H84" i="8" s="1"/>
  <c r="L54" i="8"/>
  <c r="L84" i="8" l="1"/>
  <c r="L93" i="8"/>
  <c r="L80" i="5"/>
  <c r="J92" i="8"/>
  <c r="G129" i="5"/>
  <c r="K92" i="8"/>
  <c r="L142" i="7"/>
  <c r="L143" i="7"/>
  <c r="J84" i="8"/>
  <c r="H140" i="7"/>
  <c r="L100" i="7"/>
  <c r="H91" i="8"/>
  <c r="H89" i="8" s="1"/>
  <c r="I91" i="8"/>
  <c r="I89" i="8" s="1"/>
  <c r="K140" i="7"/>
  <c r="L15" i="7"/>
  <c r="G89" i="8"/>
  <c r="L140" i="7"/>
  <c r="G140" i="7"/>
  <c r="L131" i="5"/>
  <c r="L129" i="5" s="1"/>
  <c r="J91" i="8"/>
  <c r="J129" i="5"/>
  <c r="L31" i="7"/>
  <c r="K91" i="8"/>
  <c r="L91" i="8" l="1"/>
  <c r="L89" i="8" s="1"/>
  <c r="K89" i="8"/>
  <c r="J89" i="8"/>
</calcChain>
</file>

<file path=xl/sharedStrings.xml><?xml version="1.0" encoding="utf-8"?>
<sst xmlns="http://schemas.openxmlformats.org/spreadsheetml/2006/main" count="1352" uniqueCount="475">
  <si>
    <t>%</t>
  </si>
  <si>
    <t>Целевые индикаторы:</t>
  </si>
  <si>
    <t>289.010.160</t>
  </si>
  <si>
    <t>РБ</t>
  </si>
  <si>
    <t>289.015.015</t>
  </si>
  <si>
    <t>чел.</t>
  </si>
  <si>
    <t>2021-2025</t>
  </si>
  <si>
    <t>мониторинг</t>
  </si>
  <si>
    <t>7.279.030.011</t>
  </si>
  <si>
    <t>7.279.030.015</t>
  </si>
  <si>
    <t>451.002.001</t>
  </si>
  <si>
    <t>2021-2024</t>
  </si>
  <si>
    <t>КТ-29 "Покровка-Корнеевка-Горное"</t>
  </si>
  <si>
    <t>КТ-68 "Лавровка-Келлеровка-Тайынша-Чкалово"</t>
  </si>
  <si>
    <t>КТ-19 "Покровка-Ильинка-Мектеп"</t>
  </si>
  <si>
    <t xml:space="preserve">КТ-66 "Антоновка-Лавровка-Горное" </t>
  </si>
  <si>
    <t>КТ-27 "Волошинка-Сергеевка-Тимирязево</t>
  </si>
  <si>
    <t>КТ-66 Антоновка-Лавровка-Горное</t>
  </si>
  <si>
    <t>КТМС-92 "Рузавевка-Чернозубовка"</t>
  </si>
  <si>
    <t>1</t>
  </si>
  <si>
    <t>2</t>
  </si>
  <si>
    <t>4</t>
  </si>
  <si>
    <t>3</t>
  </si>
  <si>
    <t>2021-2022</t>
  </si>
  <si>
    <t>2024-2025</t>
  </si>
  <si>
    <t>472-079-011</t>
  </si>
  <si>
    <t>2022-2025</t>
  </si>
  <si>
    <t>2023-2025</t>
  </si>
  <si>
    <t>2023-2024</t>
  </si>
  <si>
    <t>2021-2023</t>
  </si>
  <si>
    <t>2022-223</t>
  </si>
  <si>
    <t>2022-2023</t>
  </si>
  <si>
    <t>1.1</t>
  </si>
  <si>
    <t>2021-2025 гг.</t>
  </si>
  <si>
    <t>1.2</t>
  </si>
  <si>
    <t>1.3</t>
  </si>
  <si>
    <t>1.4</t>
  </si>
  <si>
    <t>1.5</t>
  </si>
  <si>
    <t>1.6</t>
  </si>
  <si>
    <t>1.7</t>
  </si>
  <si>
    <t>1.8</t>
  </si>
  <si>
    <t>5</t>
  </si>
  <si>
    <t xml:space="preserve">2021-2025 </t>
  </si>
  <si>
    <t>-</t>
  </si>
  <si>
    <t>ед</t>
  </si>
  <si>
    <t>коэффициент</t>
  </si>
  <si>
    <t>252.003.044</t>
  </si>
  <si>
    <t xml:space="preserve">Солтүстік Қазақстан облысы    </t>
  </si>
  <si>
    <t xml:space="preserve">    Солтүстік  Қазақстан облысының аумағын дамытудың  2021-2025 жылдарға арналған бағдарламасын іске асыру жөніндегі іс-шаралар жоспары</t>
  </si>
  <si>
    <t>1-бағыт - Өңір экономикасын дамыту</t>
  </si>
  <si>
    <t>Атауы</t>
  </si>
  <si>
    <t>Аяқтау нысаны</t>
  </si>
  <si>
    <t>Орындау мерзімі</t>
  </si>
  <si>
    <t>Орындауға жауаптылар</t>
  </si>
  <si>
    <t xml:space="preserve"> Р/с №           </t>
  </si>
  <si>
    <t>Өлшем бірл.</t>
  </si>
  <si>
    <t>Соның ішінде жылдар бойынша</t>
  </si>
  <si>
    <t>Қаржыландыру көздері</t>
  </si>
  <si>
    <t xml:space="preserve">Бюджеттік бағдарлама коды </t>
  </si>
  <si>
    <t>Барлығы</t>
  </si>
  <si>
    <t>2021 жыл</t>
  </si>
  <si>
    <t>2022 жыл</t>
  </si>
  <si>
    <t>2023 жыл</t>
  </si>
  <si>
    <t>2024 жыл</t>
  </si>
  <si>
    <t>2025 жыл</t>
  </si>
  <si>
    <t>Нысаналы индикатор:</t>
  </si>
  <si>
    <t>ЖӨӨ НКИ</t>
  </si>
  <si>
    <t>Әкімнің орынбасары, ЭБ салалық басқармалармен бірлесіп</t>
  </si>
  <si>
    <t>Өңдеу өнеркәсібіндегі еңбек өнімділігінің өсуі</t>
  </si>
  <si>
    <t>Әкімнің орынбасары, КИИДБ</t>
  </si>
  <si>
    <t>Өңдеу өнеркәсібіндегі негізгі капиталға инвестициялар</t>
  </si>
  <si>
    <t>Әкімнің орынбасары, КИИДБ, ЭБ</t>
  </si>
  <si>
    <t>Шикізаттық емес экспорт көлемінің өсуі</t>
  </si>
  <si>
    <t>Өнеркәсіптің ЖӨӨ-дегі үлесі</t>
  </si>
  <si>
    <t>Іс-шаралар:</t>
  </si>
  <si>
    <t>Ауыл шаруашылығындағы еңбек өнімділігінің өсуі</t>
  </si>
  <si>
    <t>Ауыл шаруашылығы жалпы өнімінің НКИ</t>
  </si>
  <si>
    <t>Әкімнің орынбасары, АШБ</t>
  </si>
  <si>
    <t>3-мақсат: АӨК салаларының бәсекеге қабілеттілігін арттыру</t>
  </si>
  <si>
    <t>2-мақсат: Өнеркәсіптің шикізаттық емес салаларын басым дамыту</t>
  </si>
  <si>
    <t>4-мақсат. Ауылдың тыныс-тіршілігін жақсарту үшін жағдай жасау және ауылдық жердің әлеуетін ұлғайту</t>
  </si>
  <si>
    <t>Өңірлік стандарттар жүйесіне сәйкес АЕМ-ді әлеуметтік игіліктермен және көрсетілетін қызметтермен қамтамасыз ету деңгейі</t>
  </si>
  <si>
    <t>Әкімнің орынбасары, ЭБ салалық басқармалар мен және аудан әкімдерімен бірлесіп</t>
  </si>
  <si>
    <t>5-мақсат: Бизнестің экономикалық белсенділігінің өсуі үшін қолайлы жағдайлар жасау</t>
  </si>
  <si>
    <t>ШОБ-тың ЖӨӨ-дегі үлесі*</t>
  </si>
  <si>
    <t>6-мақсат: Туризмді дамыту-кәсіпкерлікті дамытудың жаңа бағыты</t>
  </si>
  <si>
    <t>Өңірдегі орналастыру орындарымен қызмет көрсетілген келушілер санын ұлғайту</t>
  </si>
  <si>
    <t>*  2025 жылға дейінгі Стратегиялық картаға сәйкес</t>
  </si>
  <si>
    <t xml:space="preserve">  2-бағыт - Тұру үшін жайлы және қауіпсіз өңір  </t>
  </si>
  <si>
    <t>1-мақсат: Азаматтар үшін тұрғын үйдің қолжетімділігін қамтамасыз ету үшін тұрғын үй құрылысының қарқынын арттыру</t>
  </si>
  <si>
    <t>Бір тұрғынға шаққанда тұрғын үймен қамтамасыз етілу</t>
  </si>
  <si>
    <t>Әкімінің орынбасары, ҚСҚҚБ, аудандар мен Петропавл қаласының әкімдері</t>
  </si>
  <si>
    <t>2-мақсат: Халықты сапалы ауыз сумен қамтамасыз ету</t>
  </si>
  <si>
    <t>- қалаларда</t>
  </si>
  <si>
    <t>- АЕМ-де</t>
  </si>
  <si>
    <t>Әкімінің орынбасары, ЭТКШБ</t>
  </si>
  <si>
    <t>3-мақсат: Жергілікті жолдардың жағдайын жақсарту</t>
  </si>
  <si>
    <t>Жақсы және қанағаттанарлық жағдайдағы жергілікті маңызы бар автожолдардың үлесі</t>
  </si>
  <si>
    <t>Әкімнің орынбасары, ЖКАЖБ, аудандар мен қала әкімдері</t>
  </si>
  <si>
    <t>4-мақсат: Өңірдегі экологиялық ахуалды жақсарту</t>
  </si>
  <si>
    <t>ҚТҚ қайта өңдеу және кәдеге жарату үлесі</t>
  </si>
  <si>
    <t>5-мақсат: Қоғамдық қауіпсіздікті және құқықтық тәртіпті қамтамасыз ету</t>
  </si>
  <si>
    <t>10 000 тұрғынға шаққандағы қылмыс деңгейі</t>
  </si>
  <si>
    <t>Сыбайлас жемқорлық деңгейі *</t>
  </si>
  <si>
    <t>6-мақсат. Халықты және аумақты төтенше жағдайлардан қорғауды арттыру</t>
  </si>
  <si>
    <t>Төтенше жағдайларға қарсы іс-қимыл инфрақұрылымының қамтамасыз етілу деңгейі</t>
  </si>
  <si>
    <t xml:space="preserve">*Есептеу әдістемесі әзірлеу сатысында </t>
  </si>
  <si>
    <t xml:space="preserve"> 3-бағыт - Өмірдің жаңа сапасын қамтамасыз ету</t>
  </si>
  <si>
    <t>1-мақсат: Жұмыспен қамтуды қамтамасыз ету, өңірде кадрлардың еңбек тапшылығын қысқарту</t>
  </si>
  <si>
    <t>Құрылған жұмыс орындарының саны, соның ішінде</t>
  </si>
  <si>
    <t>- тұрақты</t>
  </si>
  <si>
    <t>- уақытша</t>
  </si>
  <si>
    <t>Жұмысқа қабілетті АӘК (шартты ақшалай көмек) алушылардың жұмыспен қамтылғандардың және жұмыспен қамтуға жәрдемдесудің белсенді шараларына тартылғандардың үлес салмағы (ШАК еңбекке қабілетті алушыларының жалпы санында)</t>
  </si>
  <si>
    <t>бірл.</t>
  </si>
  <si>
    <t>адам</t>
  </si>
  <si>
    <t>Әкімнің орынбасары, ЖҚҮӘББ, аудан (қала) әкімдері</t>
  </si>
  <si>
    <t>2-мақсат: Халық денсаулығының көрсеткіштерін жақсарту</t>
  </si>
  <si>
    <t>Өлім-жітімнің стандартталған коэффициенті</t>
  </si>
  <si>
    <t>Туберкулезбен сырқаттанушылықты төмендету</t>
  </si>
  <si>
    <t>Әкімнің орынбасары, ДБ</t>
  </si>
  <si>
    <t>100 000 адамға шаққанда</t>
  </si>
  <si>
    <t>3-мақсат. Білім берудің сапасы мен қолжетімділігін жақсарту</t>
  </si>
  <si>
    <t>«Уақытша отбасыларда» тұратын тиісті мектеп түрлері жоқ ауылдық елді мекендерден (АЕМ) шыққан балалардың саны</t>
  </si>
  <si>
    <t>Әкімнің орынбасары, ББ, аудандар әкімдері</t>
  </si>
  <si>
    <t>4-мақсат: Бұқаралық спорт түрлерін дамыту</t>
  </si>
  <si>
    <t>Халықтың 1000 адамға арналған спорттық инфрақұрылыммен қамтамасыз етілуі</t>
  </si>
  <si>
    <t>Әкімнің орынбасары, ДШжСБ</t>
  </si>
  <si>
    <t>Әкімнің орынбасары, ТРТПРБ</t>
  </si>
  <si>
    <t>Әкім орынбасары, СҚО ТЖД</t>
  </si>
  <si>
    <t>Әкімнің орынбасары, ЖДАҚБ, СҚО ТЖД, аудандар мен Петропавл қ. әкімдіктері, ГТИ меншік иелері</t>
  </si>
  <si>
    <t xml:space="preserve">ақпарат </t>
  </si>
  <si>
    <t>бірл</t>
  </si>
  <si>
    <t>алдыңғы жылға %</t>
  </si>
  <si>
    <t>млрд. теңге</t>
  </si>
  <si>
    <t>ш. м</t>
  </si>
  <si>
    <t>Әкімінің орынбасары, ПД</t>
  </si>
  <si>
    <t>ақпарат</t>
  </si>
  <si>
    <t xml:space="preserve">бірл. </t>
  </si>
  <si>
    <t>патрульдеу жоспары</t>
  </si>
  <si>
    <t>млн. теңге</t>
  </si>
  <si>
    <t>ЖБ</t>
  </si>
  <si>
    <t>Су тасқынын тексеру және дайындық мақсатында гидротехникалық құрылыстарға, облыстың су қоймаларына жыл сайынғы комиссиялық зерттеулер жүргізуді ұйымдастыру және өткізу</t>
  </si>
  <si>
    <t>Мемкомиссия акті</t>
  </si>
  <si>
    <t>Әкімнің орынбасары, ЖКжАЖБ</t>
  </si>
  <si>
    <t>КТ-34 "Сенжарка-Троицкое-Николаевка"  40-50 км</t>
  </si>
  <si>
    <t>Объектіні пайдалануға енгізу акті</t>
  </si>
  <si>
    <t xml:space="preserve">КТ-52 "Тимирязево-Ақсуат-Мичурино"  16-19 км </t>
  </si>
  <si>
    <t xml:space="preserve">КТ-65 "Арықбалық-Саумалкөл" </t>
  </si>
  <si>
    <t>КТ-61 "Саумалкөл -Лобаново" (21 км-дегі құбыр) 0,1 км</t>
  </si>
  <si>
    <t>КТ-16 "Смирново-Полтавка-Ивановка-"Булаев-Советское" автожолы"</t>
  </si>
  <si>
    <t xml:space="preserve">КТ-45 "Смирново-Трудовое-Тоқшы-М-51 "Челябинск-Новосибирск"республикалық автожолы </t>
  </si>
  <si>
    <t>КСТ-62 "Еленовка-Арықбалық-Чистополье-Есіл  17-209 километрі"</t>
  </si>
  <si>
    <t>КТ-50 "Петропавл қаласының шекарасы-Ташкентка-Барневка-Долматово"</t>
  </si>
  <si>
    <t>КТ-22 "Становое-Новомихайловка-Мыңкесер-"Сенжарка-Николаевка" автожолы"</t>
  </si>
  <si>
    <t>КТ-64 "Саумалкөл-Новоишимское-Червонное"</t>
  </si>
  <si>
    <t>КСТ-44 "Астраханка-Смирново-Қиялы-Тайынша-Алексеевка"</t>
  </si>
  <si>
    <t>Облыстық және аудандық маңызы бар автожолдарды орташа жөндеу</t>
  </si>
  <si>
    <t>КТ-45 "Смирново-Трудовое-Тоқшы-М-51 "Челябинск-Новосибирск"  республикалық автожолы 21-26 км</t>
  </si>
  <si>
    <t>КТ-14 "Қарағоға-Надежка"</t>
  </si>
  <si>
    <t xml:space="preserve">КСТ-62 "Еленовка-Арықбалық-Чистополье-Есіл 17-209 километрі" </t>
  </si>
  <si>
    <t>КТ-16 "Смирново-Полтавка-Ивановка-"Булаев-Советское"автожолы "</t>
  </si>
  <si>
    <t>КТ-52 "Тимирязево-Ақсуат-Мичурино"</t>
  </si>
  <si>
    <t>КТ-65 "Арықбалық-Саумалкөл 0-27 км"</t>
  </si>
  <si>
    <t>КСТ-59 "Казгородок-Горьковское 62-203 километрі"</t>
  </si>
  <si>
    <t>КТ-49 "А-12 "Петропавл-Ишим"республикалық автожолы -Пресновка-Налобино-облыс шекарасы"</t>
  </si>
  <si>
    <t>КТ-4 "Новоникольское-Андреевка-Бостандық-Новомихайловка"</t>
  </si>
  <si>
    <t>КТ-39 "А-16 "Жезқазған-Петропавл"республикалық автожолы - Повозочное-Баян-Архангелка-"Пресновка-Троицкое" автожолы "</t>
  </si>
  <si>
    <t>КТНА-38 "А/ж А-16 "Семиполка-Балуан"</t>
  </si>
  <si>
    <t>Әкімнің орынбасары, ЖКжАЖБ, Шал ақын ауданының әкімі</t>
  </si>
  <si>
    <t>КТ-12 "Булаев-Советское"</t>
  </si>
  <si>
    <t>КТ-50 "Петропавл қаласының шекарасы-  Ташкентка-Барневка-Долматово"</t>
  </si>
  <si>
    <t>КТ-49 " А-12 "Петропавл-Ишим" республикалық автожолы-Пресновка-Налобино-облыс шекарасы"</t>
  </si>
  <si>
    <t>КСТ-62 "Еленовка-Арықбалық-Чистополье-Есіл 17-209 километрі "12,2 км</t>
  </si>
  <si>
    <t>КСТ-62 "Еленовка-Арықбалық-Чистополье-Есіл  17-209 километрі" 27,8</t>
  </si>
  <si>
    <t>КТ-61 "Саумалкөл-Лобаново "  0-34километрі</t>
  </si>
  <si>
    <t>КТ-9 "Булаев-Возвышенка-Молодогвардейское-Кирово-Қиялы-Рощинское"</t>
  </si>
  <si>
    <t>КТ-22 "Становое-Новомихайловка-Мыңкесер-"Сенжарка-Николаевка"автожолы"</t>
  </si>
  <si>
    <t>КСТ-59 "Казгородок-Горьковское  62-203 километрі"</t>
  </si>
  <si>
    <t>КТ-65 "Арықбалық-Саумалкөл км 0-27"</t>
  </si>
  <si>
    <t>КТКS-180 "Шаховское а. өтпежол"</t>
  </si>
  <si>
    <t>Әкімнің орынбасары, ЖКжАЖБ, Қызылжар ауданының әкімі</t>
  </si>
  <si>
    <t>КТМС-243 "Жаркөл а. өтпежол"</t>
  </si>
  <si>
    <t>Әкімнің орынбасары, ЖКжАЖБ, Ғ.Мүсірепов атынд. аудан әкімі</t>
  </si>
  <si>
    <t>КТ-85 "Вороньий островқа  өтпежол"</t>
  </si>
  <si>
    <t>Облыстық және аудандық маңызы бар жолдарды ағымдағы жөндеу және ұстау</t>
  </si>
  <si>
    <t xml:space="preserve">Жамбыл ауданының Пресновка ауылына дене шынықтыру-сауықтыру кешенін салу </t>
  </si>
  <si>
    <t xml:space="preserve">ҚР МжСМ ақпарат </t>
  </si>
  <si>
    <t>2021 жж.</t>
  </si>
  <si>
    <t xml:space="preserve">Петропавл қаласына дене шынықтыру-сауықтыру кешенін салу </t>
  </si>
  <si>
    <t>млн.              теңге</t>
  </si>
  <si>
    <t xml:space="preserve">Тимирязев ауданының Тимирязев ауылына дене шынықтыру-сауықтыру кешенін салу </t>
  </si>
  <si>
    <t xml:space="preserve">Мамлют ауданының Мамлют қаласына дене шынықтыру-сауықтыру кешенін салу </t>
  </si>
  <si>
    <t xml:space="preserve">Петропавл қаласына Спорт сарайы салу </t>
  </si>
  <si>
    <t>2021-2025 жж.</t>
  </si>
  <si>
    <t>Запуск</t>
  </si>
  <si>
    <t>3.3</t>
  </si>
  <si>
    <t>3.2</t>
  </si>
  <si>
    <t>3.1</t>
  </si>
  <si>
    <t>проект</t>
  </si>
  <si>
    <t>3.4</t>
  </si>
  <si>
    <t>6.</t>
  </si>
  <si>
    <t>7</t>
  </si>
  <si>
    <t>8</t>
  </si>
  <si>
    <t>2022-2024</t>
  </si>
  <si>
    <t>Ауыл шаруашылығы техникасы мен жабдықтарын, оның ішінде "ҚазАгроҚаржы" АҚ арқылы сатып алу</t>
  </si>
  <si>
    <t xml:space="preserve">млн.теңге </t>
  </si>
  <si>
    <t>Облыс әкімі аппаратына, ЭБ ақпарат</t>
  </si>
  <si>
    <t>Әкімнің орынбасары, АШБ, ААШБ</t>
  </si>
  <si>
    <t>Дәнді дақылдардың жалпы түсімін ұлғайту</t>
  </si>
  <si>
    <t>мың тонна</t>
  </si>
  <si>
    <t>Майлы дақылдардың жалпы түсімін ұлғайту</t>
  </si>
  <si>
    <t>Сүт өндірісін ұлғайту</t>
  </si>
  <si>
    <t>Ет өндірісін ұлғайту</t>
  </si>
  <si>
    <t>Жұмыртқа өндірісін ұлғайту</t>
  </si>
  <si>
    <t>млн. дана</t>
  </si>
  <si>
    <t>"Береке Ақжар" ЖШС бордақылау алаңының құрылысы</t>
  </si>
  <si>
    <t xml:space="preserve">"ОРДА СОЛТҮСТІК KZ" ЖШС ("Жәке" ШҚ) бордақылау алаңын салу
</t>
  </si>
  <si>
    <t>2020-2021</t>
  </si>
  <si>
    <t>тонна</t>
  </si>
  <si>
    <t>Әкімнің орынбасары, АШБ, аудан әкімдіктері</t>
  </si>
  <si>
    <t>"Голубь" ЖК қуаттылығы жылына 6,7 мың тонна етті бағыттағы құс фабрикасын салу</t>
  </si>
  <si>
    <t>"ЕМС Food" ЖШС мал шаруашылығы кешенінің құрылысы</t>
  </si>
  <si>
    <t>Ауыл шаруашылығы тауарын өндірушілерді мемлекеттік қолдау шараларын 43 млрд. теңгеден 55 млрд. теңгеге дейін кеңейту</t>
  </si>
  <si>
    <t>бірлік</t>
  </si>
  <si>
    <t xml:space="preserve">"Борисфен " ЖШС СТФ құрылысы
</t>
  </si>
  <si>
    <t>«Әдемі - Астық» ЖШС СТФ құрылысы</t>
  </si>
  <si>
    <t xml:space="preserve"> «Норд-Строй» ЖШС СТФ құрылысы 
</t>
  </si>
  <si>
    <t xml:space="preserve">«Ебжанов» ЖШС СТФ құрылысы                   </t>
  </si>
  <si>
    <t xml:space="preserve">СТФ құрылысы </t>
  </si>
  <si>
    <t>млн.теңге</t>
  </si>
  <si>
    <t>2022-2025 жылдары</t>
  </si>
  <si>
    <t>"Петропавл бройлер " ЖШС бройлер құс фабрикасының құрылысы</t>
  </si>
  <si>
    <t>"РимКазАгро" ЖШС жылыжай кешенінің құрылысы</t>
  </si>
  <si>
    <t>Сыртқы өткізу нарықтарының мониторингі (Ауғанстан-тағамдық жұмыртқа, Литва, Польша, Түркіменстан және Түркия-бидай, Мысыр, Моңғолия-зығыр тұқымы – Грузия-Кебек, Италия - Күнжара, Қытай және Өзбекстан-өсімдік майы)</t>
  </si>
  <si>
    <t>Әкімнің орынбасары, АШжЖҚБ.</t>
  </si>
  <si>
    <t>"Масло-Дел" ЖШС Петропавл қаласындағы филиалының қуатын кеңейту үшін ультрапастерленген сүт пен қаймақ өндіру және буып-түю жөніндегі желісін іске қосу</t>
  </si>
  <si>
    <t xml:space="preserve">млн. теңге </t>
  </si>
  <si>
    <t>Пайдалануға енгізу</t>
  </si>
  <si>
    <t>Әкімнің орынбасары, АШжЖҚБ, "Масло-Дел" ЖШС филиалы, Петропавл қаласы (келісім бойынша)</t>
  </si>
  <si>
    <t>"Сүт одағы " ЖШС қуатын кеңейту үшін кәсіпорынды қайта құру</t>
  </si>
  <si>
    <t>2021-2023 жыл</t>
  </si>
  <si>
    <t>Ет өңдеу кәсіпорындары қуаттарының жүктемесін ұлғайту</t>
  </si>
  <si>
    <t>Әкімнің орынбасары, АШжЖҚБ</t>
  </si>
  <si>
    <t xml:space="preserve">чел. </t>
  </si>
  <si>
    <t>243.082 (113; 111)</t>
  </si>
  <si>
    <t>279.114.015</t>
  </si>
  <si>
    <t>Ауылдық сумен жабдықтау объектілерін салу және реконструкциялау:</t>
  </si>
  <si>
    <t>Пайдалануға беру актісі</t>
  </si>
  <si>
    <t xml:space="preserve">Әкімнің орынбасары, ЭТҮКШБ, аудандар әкімдері  </t>
  </si>
  <si>
    <t>Экология, геология және табиғи ресурстар министрлігінің Су ресурстары комитеті арқылы топтық су құбырларын салу және реконструкциялау</t>
  </si>
  <si>
    <t>2021-2025 жылдар</t>
  </si>
  <si>
    <t>ЭГжТРМ</t>
  </si>
  <si>
    <t>ЖАО арқылы ауылдық сумен жабдықтау объектілерін салу және реконструкциялау</t>
  </si>
  <si>
    <t>Әкімнің орынбасары, ЭТҮКШБ, аудандар әкімдері</t>
  </si>
  <si>
    <t>Қалдықтарды бөлек жинауға арналған контейнерлерді орнату</t>
  </si>
  <si>
    <t>дана</t>
  </si>
  <si>
    <t xml:space="preserve">Әкімнің орынбасары, ТРТРБ, аудандар мен Петропавл қ. әкімдіктері </t>
  </si>
  <si>
    <t>Қайталама шикізатты қабылдау пунктерін ұйымдастыру</t>
  </si>
  <si>
    <t>Қоқыс сұрыптау желілерін ұйымдастыру</t>
  </si>
  <si>
    <t xml:space="preserve">Әкімнің орынбасары, ТРТРБ, аудандар әкімдіктері </t>
  </si>
  <si>
    <t>"Петропавл қаласында қоқысты сұрыптау кешенін салу және пайдалану" МЖӘ шеңберінде жобаны іске асыру</t>
  </si>
  <si>
    <t>енгізу актісі</t>
  </si>
  <si>
    <t xml:space="preserve">Әкімнің орынбасары, ТРТРБ, Петропавл қ. әкімдігі, "Есіл" өңірлік даму орталығы" ЖШС   </t>
  </si>
  <si>
    <t xml:space="preserve">БАҒЫТ БОЙЫНША ЖИЫНЫ: </t>
  </si>
  <si>
    <t>с.і.</t>
  </si>
  <si>
    <t>Республикалық бюджет</t>
  </si>
  <si>
    <t xml:space="preserve">Жергілікті бюджет </t>
  </si>
  <si>
    <t>Басқа көздер</t>
  </si>
  <si>
    <t>БҚ</t>
  </si>
  <si>
    <t>ЖӨӨ НКИ мониторингін жүргізу</t>
  </si>
  <si>
    <t>Әлеуметтік-экономикалық даму бойынша кеңес өткізу</t>
  </si>
  <si>
    <t xml:space="preserve">бірл.                                  </t>
  </si>
  <si>
    <t xml:space="preserve">бірл.                     </t>
  </si>
  <si>
    <t>Шарт жасасу есебінен жұмыс істеп тұрған кәсіпорындардың жүктемесін ұлғайтуды қамтамасыз ету:</t>
  </si>
  <si>
    <t xml:space="preserve"> "ПАМЖЗ" АҚ</t>
  </si>
  <si>
    <t>млн.                 теңге</t>
  </si>
  <si>
    <t>шарттар жасау</t>
  </si>
  <si>
    <t xml:space="preserve">"С.М. Киров ат. зауыт" АҚ 
 </t>
  </si>
  <si>
    <t>"Мұнаймаш" АҚ</t>
  </si>
  <si>
    <t xml:space="preserve">"ЗИКСТО" АҚ  </t>
  </si>
  <si>
    <t xml:space="preserve"> "ЗМО" ЖШС </t>
  </si>
  <si>
    <t xml:space="preserve">"Изолит" ЖШС </t>
  </si>
  <si>
    <t>"Поиск" ВФ" ЖШС</t>
  </si>
  <si>
    <t>"Блок" ЖШС</t>
  </si>
  <si>
    <t>"Qyzyljar" АЭА аумағында жаңа өндірістер құру</t>
  </si>
  <si>
    <t>Өнеркәсіптік кәсіпорындарды пайдалануға беру:</t>
  </si>
  <si>
    <t>"Петропавл электр техника зауыты" ЖШС электр техникалық жабдық өндірісін ұйымдастыру</t>
  </si>
  <si>
    <t>«BioOperations» ЖШС жобалық қуатқа шығуы</t>
  </si>
  <si>
    <t>"Радуга" ЖШС жобалық қуатқа шығуы, пластмасса бұйымдарының қолданыстағы өндірісін кеңейту, пэт преформаларын және полимер-құм өнімдерін дайындау</t>
  </si>
  <si>
    <t>Жоғары қосылған құнымен  кемінде 1 инвестициялық жобаны іске асыру</t>
  </si>
  <si>
    <t>Экспорттық шығындарды өтеу бойынша мемлекеттік қолдау көрсету</t>
  </si>
  <si>
    <t>Жоғары технологиялық және бәсекеге қабілетті өнім түрлерін шығару үшін жұмыс істеп тұрған кәсіпорындарды жаңғырту, инновациялық өндірістер мен жаңа технологияларды енгізу</t>
  </si>
  <si>
    <t>Облыстың машина жасау кәсіпорындары шығаратын өнімдердің көрсетілімін ұйымдастыру</t>
  </si>
  <si>
    <t>Облыстың машина жасау кәсіпорындарының өнім жеткізу географиясын кеңейту</t>
  </si>
  <si>
    <t>БАРЛЫҒЫ МАҚСАТ БОЙЫНША:</t>
  </si>
  <si>
    <t>жаңғырту</t>
  </si>
  <si>
    <t>пайдалануға беру</t>
  </si>
  <si>
    <t>іске қосу</t>
  </si>
  <si>
    <t>өнім шығару</t>
  </si>
  <si>
    <t xml:space="preserve">Әкімнің орынбасары, КИИДБ,"ПАМЖЗ" ЖШС (келісім бойынша) </t>
  </si>
  <si>
    <t xml:space="preserve">Әкімнің орынбасары, КИИДБ,                         "С.М. Киров ат. зауыт" АҚ (келісім бойынша) </t>
  </si>
  <si>
    <t xml:space="preserve">Әкімнің орынбасары, КИИДБ,                            "Мұнаймаш" АҚ (келісім бойынша) </t>
  </si>
  <si>
    <t xml:space="preserve">Әкімнің орынбасары, КИИДБ, "ЗИКСТО" АҚ (келісім бойынша) </t>
  </si>
  <si>
    <t xml:space="preserve">Әкімнің орынбасары, КИИДБ, "ЗМО" ЖШС (келісім бойынша) </t>
  </si>
  <si>
    <t xml:space="preserve">Әкімнің орынбасары, КИИДБ,                          "Изолит" ЖШС (келісім бойынша) </t>
  </si>
  <si>
    <t>Әкімнің орынбасары, КИИДБ, "Блок" ЖШС (келісім бойынша)</t>
  </si>
  <si>
    <t>Әкімнің орынбасары, КИИДБ, "Qyzyljar" АЭА"БК (келісім бойынша)</t>
  </si>
  <si>
    <t>Әкімнің орынбасары, КИИДБ, "Петропавл электр техникалық зауыт" ЖШС (келісім бойынша)</t>
  </si>
  <si>
    <t>Әкімнің орынбасары, КИИДБ, «BioOperations» ЖШС (келісім бойынша)</t>
  </si>
  <si>
    <t>Әкімнің орынбасары, КИИДБ, «Радуга» ЖШС (келісім бойынша)</t>
  </si>
  <si>
    <t>Әкімнің орынбасары, КИИДБ, «Кірпіш СҚ» ЖШС (келісім бойынша)</t>
  </si>
  <si>
    <t>Әкімнің орынбасары, КИИДБ, «QazTrade» сауда саясатын дамыту орталығы АҚ (келісім бойынша)</t>
  </si>
  <si>
    <t>Әкімнің орынбасары, КИИДБ, "Тайынша Май" ЖШС, "Радуга" ЖШС,  "Corporation" Максимальный размах" ЖШС (келісім бойынша)</t>
  </si>
  <si>
    <t>Әкімнің орынбасары, КИИДБ, машина жасау кәсіпорындары (келісім бойынша)</t>
  </si>
  <si>
    <t xml:space="preserve"> Мамандарды ауылға тарту</t>
  </si>
  <si>
    <t>Әлеуметтік, инженерлік және көлік инфрақұрылымы объектілерінің сандық және сапалық көрсеткіштерін, ахуалын, шағын және орта бизнестің даму көрсеткіштерін айқындау жөніндегі іс-шараларды жүргізу</t>
  </si>
  <si>
    <t>есеп</t>
  </si>
  <si>
    <t>Әкімнің орынбасары, ЭБ аудандар әкімдерімен бірлесіп</t>
  </si>
  <si>
    <t xml:space="preserve">Әкімнің орынбасары, ЭБ салалық басқармалармен және аудандар әкімдерімен бірлесіп   </t>
  </si>
  <si>
    <t>Кредиттің пайыздық ставкасын субсидиялау</t>
  </si>
  <si>
    <t>Кредитке кепілдік беру</t>
  </si>
  <si>
    <t>Гранттар</t>
  </si>
  <si>
    <t xml:space="preserve"> "Қарапайым заттар экономикасы" аясындағы жобалар</t>
  </si>
  <si>
    <t>Әкімнің орынбасары, КИИДБ,           қаржы институттары</t>
  </si>
  <si>
    <t>КИИДБ,           қаржы институттары</t>
  </si>
  <si>
    <t>Имантау-Шалқар курорттық аймағында демалыс базаларын ашу</t>
  </si>
  <si>
    <t>"Шалқар су" шипажайы базасында емдеу-сауықтыру туризмін дамыту</t>
  </si>
  <si>
    <t>Курорттық аймақтың назар аударарлық орындары (экологиялық, ат, жаяу, су) бойынша жаңа туристік маршруттарды әзірлеу</t>
  </si>
  <si>
    <t xml:space="preserve">Облыстың туристік объектілерін дамыту  </t>
  </si>
  <si>
    <t>Туризм саласында білікті кадрлар даярлау, тарту</t>
  </si>
  <si>
    <t>СҚО туристік әлеуетін KITF халықаралық туристік көрмесінде  көрсету</t>
  </si>
  <si>
    <t>пайдалануға беру актісі</t>
  </si>
  <si>
    <t>іс-шара</t>
  </si>
  <si>
    <t>Әкімнің орынбасары, КИИДБ, Айыртау ауданының әкімдігі</t>
  </si>
  <si>
    <t>Әкімнің орынбасары, КИИДБ, "Көкшетау" МҰТП,ТЖД, Айыртау ауданының әкімдігі</t>
  </si>
  <si>
    <t>Әкімнің орынбасары, КИИДБ, ЭТҮКШБ, ЖКАЖБ, Айыртау ауданының әкімдігі</t>
  </si>
  <si>
    <t>туристік маршруттар</t>
  </si>
  <si>
    <t>Әкімнің орынбасары, КИИДБ, МТДАІБ, Айыртау, Уәлиханов, Тайынша және Мамлют аудандарының әкімдіктері</t>
  </si>
  <si>
    <t>кәсіпорын</t>
  </si>
  <si>
    <t>қолдау шарасы</t>
  </si>
  <si>
    <t xml:space="preserve">Әкімнің орынбасары, КИИДБ,                          "Поиск" ВФ" ЖШС (келісім бойынша) </t>
  </si>
  <si>
    <t xml:space="preserve">
бөлінген қаражат шегінде</t>
  </si>
  <si>
    <t>Онкогематологиялық науқастар үшін химиялық препараттарды сатып алу</t>
  </si>
  <si>
    <t>Онкологиялық науқастар үшін амбулаториялық деңгейде дәрілік заттарды сатып алу</t>
  </si>
  <si>
    <t>Халыққа иммундық профилактика жүргізу үшін вакциналарды және басқа да медициналық иммундық биологиялық препараттарды орталықтандырылған сатып алу және сақтау</t>
  </si>
  <si>
    <t>СӨС қалыптастыру қызметін жетілдіру, сондай-ақ халық арасында алкоголь мен есірткінің зияны туралы түсіндіру жұмыстарын жүргізу</t>
  </si>
  <si>
    <t>Мамандарды, оның ішінде жас және еңбек өтілі бар мамандарды облыстың медициналық ұйымдарына тарту</t>
  </si>
  <si>
    <t>Онлайн-медицинаны дамыту және денсаулық сақтау жүйесін цифрландыру</t>
  </si>
  <si>
    <t>Петропавл қаласында 480 төсектік көп бейінді облыстық аурухана салу</t>
  </si>
  <si>
    <t>Бірінші қалалық аурухана базасында оңалту орталығын құру</t>
  </si>
  <si>
    <t>Медициналық ұйымдарды жоғары технологиялық жабдықтармен жарақтандыру</t>
  </si>
  <si>
    <t>Кемінде 7 отбасылық дәрігерлік амбулатория ашу</t>
  </si>
  <si>
    <t>Бактерия бөлмейтін туберкулезбен алғаш ауырғаны анықталған науқастардың 50,0%-ын және одан көбін амбулаториялық емдеумен қамтуды  қамтамасыз ету</t>
  </si>
  <si>
    <t>Жыл сайын облыстың шалғай аудандарына акушерлік және педиатриялық бригадалардың кемінде 50 профилактикалық шығуы</t>
  </si>
  <si>
    <t>Денсаулық сақтау ұйымдарының материалдық-техникалық базасын одан әрі жақсарту, инфекциялық стационарларды өкпені жасанды желдету аппараттарымен, оттегі нүктелерімен және концентраторлармен жарақтандыру</t>
  </si>
  <si>
    <t>Инфекциялық ауруларды жұқтыру қаупі туындаған жағдайларда жедел алдын алуды және тиімді қарсы іс-қимылды ұйымдастыру үшін жеке қорғаныш құралдарымен және дәрілік препараттармен (амбулаториялық және стационарлық деңгейде) одан әрі қамтамасыз ету</t>
  </si>
  <si>
    <t>Жыл сайын облыстың медициналық ұйымдарына кемінде 108 жас маманды жұмысқа орналастыру</t>
  </si>
  <si>
    <t>Медицина қызметкерлерінің біліктілігін жүйелі негізде еліміздің жетекші ғылыми орталықтарында  арттыру</t>
  </si>
  <si>
    <t>Стационарлық емдеу кезінде дәрілік препараттармен үздіксіз қамтамасыз ету</t>
  </si>
  <si>
    <t xml:space="preserve">"Туу кезіндегі күтілетін өмір сүру ұзақтығы, жыл" көрсеткішінің мониторингі
</t>
  </si>
  <si>
    <t>Әкімнің орынбасары, ДБ, облыстың медициналық ұйымдары</t>
  </si>
  <si>
    <t>Әкімнің орынбасары, ДБ, облыстың медициналық ұйымдары, «СҚ-Фармация» ЖШС</t>
  </si>
  <si>
    <t>бөлінген қаражат шегінде</t>
  </si>
  <si>
    <t>іс-шаралар</t>
  </si>
  <si>
    <t>Әкімнің орынбасары, ДБ, облыстық фтизопульмонология орталығы</t>
  </si>
  <si>
    <t>261.095.015</t>
  </si>
  <si>
    <t>Ақпарат</t>
  </si>
  <si>
    <t>2021-2026</t>
  </si>
  <si>
    <t>Жұмыс орындарын, оның ішінде мемлекеттік және үкіметтік бағдарламалар шеңберінде құру жөніндегі мәліметтерді жинау, қорыту және талдау</t>
  </si>
  <si>
    <t>"Жұмыс орындарын құрудың интеграциялық картасы" АЖ арқылы жұмыс орындарын құру мониторингі</t>
  </si>
  <si>
    <t>Әлеуметтік демалыстағы адамдарды қоспағанда, еңбекке қабілетті қоныс аударушылар қатарынан жұмысқа орналасқандардың үлесі</t>
  </si>
  <si>
    <t>Көшуге берілетін субсидияларды отбасының әрбір мүшесіне 35 АЕК мөлшерінде төлеу</t>
  </si>
  <si>
    <t>Әлеуметтік қолдаудың осы түрі тағайындалған азаматтардың жалпы санынан аз қамтылған азаматтарды әлеуметтік қолдау шараларымен (МАӘК) толық қамтуды қамтамасыз ету мониторингі</t>
  </si>
  <si>
    <t>бір.</t>
  </si>
  <si>
    <t>Әкімнің орынбасары, ЖҚҮҚБ, аудан (қала) әкімдері, бағдарламалар әкімшілері, ХЖҚО, ЖҚҚБ</t>
  </si>
  <si>
    <t>Әкімнің орынбасары, ЖҚҮҚБ, аудан (қала) әкімдері, бағдарламалар әкімшілері, ТҚҚБ</t>
  </si>
  <si>
    <t>Әкімнің орынбасары, ЖҚҮҚБ, аудандардың (қалалардың), ХЖҚО, ЖҚҚБ</t>
  </si>
  <si>
    <t>"Уақытша отбасы" әлеуметтік жобасын іске асыратын аудандар санын ұлғайту</t>
  </si>
  <si>
    <t>"Уақытша отбасы" жобасы шеңберінде мектептердің тиісті түрлері жоқ ауылдық елді мекендерден мектеп жасындағы балаларды күтіп-бағуды қамтамасыз ету</t>
  </si>
  <si>
    <t>Әкімнің орынбасары, ББ, аудандар және Петропавл қ. Әкімдері</t>
  </si>
  <si>
    <t>10.2.207.254.113</t>
  </si>
  <si>
    <t>КИИДБ – СҚО әкімдігінің кәсіпкерлік және индустриялық-инновациялық даму басқармасы</t>
  </si>
  <si>
    <t>ЖКжАЖБ – СҚО әкімдігінің жолаушылар көлігі және автомобиль жолдары басқармасы</t>
  </si>
  <si>
    <t>ББ – СҚО әкімдігінің білім басқармасы</t>
  </si>
  <si>
    <t>ААШБ - аудандық ауыл шаруашылығы бөлімдері</t>
  </si>
  <si>
    <t>ДСБ – СҚО әкімдігінің денсаулық сақтау басқармасы</t>
  </si>
  <si>
    <t>ЖҚҮӘББ – СҚО әкімдігінің жұмыспен қамтуды үйлестіру және әлеуметтiк бағдарламалар басқармасы</t>
  </si>
  <si>
    <t>ҚБ – СҚО әкімдігінің қаржы басқармасы</t>
  </si>
  <si>
    <t>ТРТПРБ – СҚО әкімдігінің табиғи ресурстар және табиғатты пайдалануды реттеу басқармасы</t>
  </si>
  <si>
    <t>ЭТКШБ – СҚО әкімдігінің энергетика және тұрғын үй-коммуналдық шаруашылық басқармасы</t>
  </si>
  <si>
    <t>ЭБ – СҚО әкімдігінің экономика басқармасы</t>
  </si>
  <si>
    <t>АҚ - Акционерлік қоғам</t>
  </si>
  <si>
    <t>ЖШС - Жауапкершілігі шектеулі серіктестік</t>
  </si>
  <si>
    <t>НКИ - Нақты көлем индексі</t>
  </si>
  <si>
    <t>ЖӨӨ - Жалпы өңірлік өнім</t>
  </si>
  <si>
    <t>БК - Басқарушы компания</t>
  </si>
  <si>
    <t>ШҚ - Шаруа қожалығы</t>
  </si>
  <si>
    <t>ЖК - Жеке кәсіпкер</t>
  </si>
  <si>
    <t>СТФ - Сүт-тауар фермасы</t>
  </si>
  <si>
    <t>МҰТП - Мемлекеттік ұлттық табиғи парк</t>
  </si>
  <si>
    <t xml:space="preserve">ҚТҚ - Қатты тұрмыстық қалдықтар  </t>
  </si>
  <si>
    <t>ШОБ - Шағын және орта бизнес</t>
  </si>
  <si>
    <t xml:space="preserve">АЕМ - Ауылдық елді мекен  </t>
  </si>
  <si>
    <t xml:space="preserve">МЖӘ - Мемлекеттік-жекешелік әріптестік  </t>
  </si>
  <si>
    <t>СҚО - Солтүстік Қазақстан облысы</t>
  </si>
  <si>
    <t xml:space="preserve">АӘК - Атаулы әлеуметтік көмек  </t>
  </si>
  <si>
    <t xml:space="preserve">МАӘК -Мемлекеттік атаулы әлеуметтік көмек </t>
  </si>
  <si>
    <t xml:space="preserve">АЕК - Айлық есеп көрсеткіші  </t>
  </si>
  <si>
    <t xml:space="preserve">ХЖҚО - Халықты жұмыспен қамту орталығы  </t>
  </si>
  <si>
    <t xml:space="preserve">ЖҚӘББ - Жұмыспен қамту және әлеуметтік бағдарламалар бөлімі  </t>
  </si>
  <si>
    <t xml:space="preserve">АЖ - Ақпараттық жүйе  </t>
  </si>
  <si>
    <t xml:space="preserve">ШАК - Шартты ақшалай көмек  </t>
  </si>
  <si>
    <t xml:space="preserve">ЖАО - Жергілікті атқарушы орган  </t>
  </si>
  <si>
    <t>ЖИТС-жүре пайда болған иммундық тапшылық синдромы</t>
  </si>
  <si>
    <t>РБ - Республикалық бюджет</t>
  </si>
  <si>
    <t xml:space="preserve">ЖБ - Жергілікті бюджет </t>
  </si>
  <si>
    <t>БК- Басқа көздер</t>
  </si>
  <si>
    <t>тыс.кв. м</t>
  </si>
  <si>
    <t>РБ, ЖБ, БК</t>
  </si>
  <si>
    <t>БК</t>
  </si>
  <si>
    <t>млн.   теңге</t>
  </si>
  <si>
    <t>Бөлінген қаражат шегінде</t>
  </si>
  <si>
    <t>Игеру жөніндегі ақпарат</t>
  </si>
  <si>
    <t>Статистикалық мәліметтер</t>
  </si>
  <si>
    <t>Барлық көздер есебінен тұрғын үй құрылысын дамытуға бағытталған инвестициялар көлемі, оның ішінде:</t>
  </si>
  <si>
    <t>Кредиттік қаражат және Қазақстан Республикасының Ұлттық қорынан берілетін нысаналы трансферт, республикалық бюджеттен берілетін трансферттер есебінен</t>
  </si>
  <si>
    <t>Жергілікті бюджет қаражаты есебінен</t>
  </si>
  <si>
    <t xml:space="preserve">Кәсіпорындар мен халық қаражаты есебінен  </t>
  </si>
  <si>
    <t>Петропавл қаласында және облыс аудандарында көп пәтерлі тұрғын үйлерлер салу</t>
  </si>
  <si>
    <t>Әкімнің орынбасары, ҚСҚҚБ, Аудандар мен Петропавл қ. әкімдері</t>
  </si>
  <si>
    <t xml:space="preserve"> «Кірпіш СҚ» ЖШС жобалық қуатқа шығуы (керамикалық кірпіш өндірісі) </t>
  </si>
  <si>
    <t>Халықтың сумен жабдықтау қызметтеріне қолжетімділігі</t>
  </si>
  <si>
    <t xml:space="preserve">Қоғамдық тәртіпті қамтамасыз етуге қатысатын азаматтардың жұмысын көтермелеу </t>
  </si>
  <si>
    <t xml:space="preserve">Криминогендік жағдайды талдауды есепке ала отырып, оларды қылмыс көбірек жасалынатын учаскелерге жақындату мақсатында кешенді полиция күштері нарядының патрульдеу бағытына түзетулер енгізу </t>
  </si>
  <si>
    <t xml:space="preserve">ЖТТС-пен күрес және оның алдын алу жөніндегі іс-шараларды іске асыру </t>
  </si>
  <si>
    <t xml:space="preserve">Ғ.Мүсірепов атындағы ауданның Новоишимское ауылына дене шынықтыру-сауықтыру кешенін салу </t>
  </si>
  <si>
    <t xml:space="preserve">ГТҮ - Гидротехникалық үймереттер  </t>
  </si>
  <si>
    <t>ҚТҚ орналастыру объектілері үшін рұқсат беру құжаттамасын ресімдеу</t>
  </si>
  <si>
    <t>Жедел жағдайды тұрақтандыруға бағытталған республикалық, сондай-ақ бастамашылық жедел-алдын алу іс-шараларын өткізу</t>
  </si>
  <si>
    <t>Мемлекеттік өртке қарсы қызмет бөлімшелері жоқ елді мекендерде өрт сөндіру бекеттерін құру, оларды материалдық-техникалық жарақтандыру</t>
  </si>
  <si>
    <t>ПД - Солтүстік Қазақстан облысының полиция департаменті</t>
  </si>
  <si>
    <t xml:space="preserve">ЖДжАҚБ - Жұмылдыру даярлығы және азаматтық қорғау бөлімі  </t>
  </si>
  <si>
    <t>МАҚБ – СҚО әкімдігінің мәдениет, тілдері дамыту және архив ісі басқармасы</t>
  </si>
  <si>
    <t>1-мақсат: Облыс экономикасының   тұрақты дамуын қамтамасыз ету</t>
  </si>
  <si>
    <t xml:space="preserve">Денсаулық сақтау ұйымдарына күрделі жөндеу жүргізу
</t>
  </si>
  <si>
    <t>472-079-028</t>
  </si>
  <si>
    <t>472-079-032</t>
  </si>
  <si>
    <t>2021жж.</t>
  </si>
  <si>
    <t>288.024.011</t>
  </si>
  <si>
    <t>ҰФ ҚР, РБ</t>
  </si>
  <si>
    <t>288009005 288114032 495007032 472003032 472003034</t>
  </si>
  <si>
    <t>288114015 288009005 495007028 472003028</t>
  </si>
  <si>
    <t xml:space="preserve">БЭА - Бос экономикалық аймақ </t>
  </si>
  <si>
    <t>Қысқаша атауларды ашып жазу</t>
  </si>
  <si>
    <t>қаулысымен бекітілді</t>
  </si>
  <si>
    <t>"ЕМС-Агро" ЖШС шошқа кешенінің қуатын жылына  50 мыңнан 100 мың басқа дейін бордақылаумен кеңейту</t>
  </si>
  <si>
    <t>«Ауыл-Ел бесігі» жобасын іске асыру жөніндегі іс-шараларды өткізу</t>
  </si>
  <si>
    <t>Әкімнің орынбасары, КИИДБ, Петропавл қ. және аудандар әкімдіктері,  СҚО кәсіпкерлер палатасы, "Аграрлық кредиттік корпорация" АҚ, екінші деңгейлі банктер (келісім бойынша)</t>
  </si>
  <si>
    <t>Шалқар және Имантау көлдерінің жағасында визит-орталық пен суда құтқару бекеттерін салу</t>
  </si>
  <si>
    <t>Жұмыс істеп тұрған демалыс базаларын жаңғырту, жыл бойғы жұмыс режиміне ауыстыру үшін көлік және инженерлік инфрақұрылымды реконструкциялау</t>
  </si>
  <si>
    <t>ҚТҚ-ны бөлек жинауға халықты үгіттеуді ұйымдастыру және жүргізу, қоршаған ортаны қорғау бойынша акциялар мен іс-шаралар өткізу</t>
  </si>
  <si>
    <r>
      <t xml:space="preserve">Жұмыс күші көп өңірлерден келген адамдар саны (жыл сайын) </t>
    </r>
    <r>
      <rPr>
        <b/>
        <i/>
        <sz val="12"/>
        <rFont val="Times New Roman"/>
        <family val="1"/>
        <charset val="204"/>
      </rPr>
      <t>соның ішінде еңбекке қабілетті жастағы</t>
    </r>
  </si>
  <si>
    <t>Облыстық және аудандық маңызы бар автомобиль жолдарын күрделі жөндеу</t>
  </si>
  <si>
    <t>КТ-83 "Кішкенекөл-Телжан-Мортық-Тілеусай-Қаратерек" облыстық маңызы бар автомобиль жолының 89 км құбырын күрделі жөндеу</t>
  </si>
  <si>
    <t>АШЖҚБ – СҚО әкімдігінің ауыл шаруашылығы және жер қатынастары басқармасы</t>
  </si>
  <si>
    <t>Облыстық маңызы бар автомобиль жолдары</t>
  </si>
  <si>
    <t>Әкімнің орынбасары, ЖДАҚБ, аудандар мен Петропавл қ. Әкімдіктері</t>
  </si>
  <si>
    <t>аурухана</t>
  </si>
  <si>
    <t>орталық</t>
  </si>
  <si>
    <t>кету</t>
  </si>
  <si>
    <t>ДШСБ – СҚО әкімдігінің дене шынықтыру және спорт басқармасы</t>
  </si>
  <si>
    <t>ҚСҚҚБ – СҚО әкімдігінің құрылыс, сәулет және қала құрылысы басқармасы</t>
  </si>
  <si>
    <t>ҚР ІІМ ТЖК СҚО ТЖД - ҚР ІІМ Төтенше жағдайлар жөніндегі комитетінің Солтүстік Қазақстан облысының Төтенше жағдайлар департаменті</t>
  </si>
  <si>
    <t>БАРЛЫҒЫ ПРОГРАММА БОЙЫНША:</t>
  </si>
  <si>
    <t>әкімдігінің 2021 жылғы 11 ақпандағы №28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</si>
</sst>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₽_-;\-* #,##0.00\ _₽_-;_-* &quot;-&quot;??\ _₽_-;_-@_-"/>
    <numFmt numFmtId="164" formatCode="_-* #,##0_р_._-;\-* #,##0_р_._-;_-* &quot;-&quot;_р_._-;_-@_-"/>
    <numFmt numFmtId="165" formatCode="_-* #,##0.00&quot;р.&quot;_-;\-* #,##0.00&quot;р.&quot;_-;_-* &quot;-&quot;??&quot;р.&quot;_-;_-@_-"/>
    <numFmt numFmtId="166" formatCode="0.0"/>
    <numFmt numFmtId="167" formatCode="#,##0.0"/>
  </numFmts>
  <fonts count="40" x14ac:knownFonts="1"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color indexed="8"/>
      <name val="Arial"/>
      <family val="2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i/>
      <sz val="12"/>
      <color indexed="10"/>
      <name val="Times New Roman"/>
      <family val="1"/>
      <charset val="204"/>
    </font>
    <font>
      <sz val="8"/>
      <color indexed="10"/>
      <name val="Times New Roman"/>
      <family val="1"/>
      <charset val="204"/>
    </font>
    <font>
      <sz val="10"/>
      <color indexed="10"/>
      <name val="Arial Cyr"/>
      <charset val="204"/>
    </font>
    <font>
      <i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Arial Cyr"/>
      <charset val="204"/>
    </font>
    <font>
      <sz val="8"/>
      <color indexed="8"/>
      <name val="Times New Roman"/>
      <family val="1"/>
      <charset val="204"/>
    </font>
    <font>
      <sz val="8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"/>
      <color theme="1"/>
      <name val="Calibri"/>
      <family val="2"/>
      <scheme val="minor"/>
    </font>
  </fonts>
  <fills count="20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31"/>
        <bgColor indexed="64"/>
      </patternFill>
    </fill>
  </fills>
  <borders count="2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8">
    <xf numFmtId="0" fontId="0" fillId="0" borderId="0"/>
    <xf numFmtId="0" fontId="19" fillId="0" borderId="0">
      <alignment horizontal="left" vertical="top"/>
    </xf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10" borderId="0" applyNumberFormat="0" applyBorder="0" applyAlignment="0" applyProtection="0"/>
    <xf numFmtId="0" fontId="3" fillId="4" borderId="1" applyNumberFormat="0" applyAlignment="0" applyProtection="0"/>
    <xf numFmtId="0" fontId="4" fillId="11" borderId="2" applyNumberFormat="0" applyAlignment="0" applyProtection="0"/>
    <xf numFmtId="0" fontId="5" fillId="11" borderId="1" applyNumberFormat="0" applyAlignment="0" applyProtection="0"/>
    <xf numFmtId="165" fontId="20" fillId="0" borderId="0" applyFont="0" applyFill="0" applyBorder="0" applyAlignment="0" applyProtection="0"/>
    <xf numFmtId="0" fontId="6" fillId="0" borderId="3" applyNumberFormat="0" applyFill="0" applyAlignment="0" applyProtection="0"/>
    <xf numFmtId="0" fontId="7" fillId="0" borderId="4" applyNumberFormat="0" applyFill="0" applyAlignment="0" applyProtection="0"/>
    <xf numFmtId="0" fontId="8" fillId="0" borderId="5" applyNumberFormat="0" applyFill="0" applyAlignment="0" applyProtection="0"/>
    <xf numFmtId="0" fontId="8" fillId="0" borderId="0" applyNumberFormat="0" applyFill="0" applyBorder="0" applyAlignment="0" applyProtection="0"/>
    <xf numFmtId="0" fontId="9" fillId="0" borderId="6" applyNumberFormat="0" applyFill="0" applyAlignment="0" applyProtection="0"/>
    <xf numFmtId="0" fontId="21" fillId="0" borderId="0"/>
    <xf numFmtId="0" fontId="22" fillId="0" borderId="0"/>
    <xf numFmtId="0" fontId="21" fillId="0" borderId="0"/>
    <xf numFmtId="0" fontId="10" fillId="12" borderId="7" applyNumberFormat="0" applyAlignment="0" applyProtection="0"/>
    <xf numFmtId="0" fontId="11" fillId="0" borderId="0" applyNumberFormat="0" applyFill="0" applyBorder="0" applyAlignment="0" applyProtection="0"/>
    <xf numFmtId="0" fontId="12" fillId="13" borderId="0" applyNumberFormat="0" applyBorder="0" applyAlignment="0" applyProtection="0"/>
    <xf numFmtId="0" fontId="21" fillId="0" borderId="0"/>
    <xf numFmtId="0" fontId="20" fillId="0" borderId="0">
      <alignment horizontal="center"/>
    </xf>
    <xf numFmtId="0" fontId="20" fillId="0" borderId="0">
      <alignment horizontal="center"/>
    </xf>
    <xf numFmtId="0" fontId="39" fillId="0" borderId="0"/>
    <xf numFmtId="0" fontId="20" fillId="0" borderId="0"/>
    <xf numFmtId="0" fontId="20" fillId="0" borderId="0"/>
    <xf numFmtId="0" fontId="1" fillId="0" borderId="0"/>
    <xf numFmtId="0" fontId="13" fillId="2" borderId="0" applyNumberFormat="0" applyBorder="0" applyAlignment="0" applyProtection="0"/>
    <xf numFmtId="0" fontId="14" fillId="0" borderId="0" applyNumberFormat="0" applyFill="0" applyBorder="0" applyAlignment="0" applyProtection="0"/>
    <xf numFmtId="0" fontId="1" fillId="14" borderId="8" applyNumberFormat="0" applyFont="0" applyAlignment="0" applyProtection="0"/>
    <xf numFmtId="0" fontId="15" fillId="0" borderId="9" applyNumberFormat="0" applyFill="0" applyAlignment="0" applyProtection="0"/>
    <xf numFmtId="0" fontId="16" fillId="0" borderId="0"/>
    <xf numFmtId="0" fontId="17" fillId="0" borderId="0" applyNumberFormat="0" applyFill="0" applyBorder="0" applyAlignment="0" applyProtection="0"/>
    <xf numFmtId="43" fontId="20" fillId="0" borderId="0" applyFont="0" applyFill="0" applyBorder="0" applyAlignment="0" applyProtection="0"/>
    <xf numFmtId="0" fontId="18" fillId="3" borderId="0" applyNumberFormat="0" applyBorder="0" applyAlignment="0" applyProtection="0"/>
  </cellStyleXfs>
  <cellXfs count="368">
    <xf numFmtId="0" fontId="0" fillId="0" borderId="0" xfId="0"/>
    <xf numFmtId="0" fontId="24" fillId="15" borderId="0" xfId="29" applyFont="1" applyFill="1"/>
    <xf numFmtId="0" fontId="23" fillId="15" borderId="0" xfId="29" applyFont="1" applyFill="1"/>
    <xf numFmtId="0" fontId="24" fillId="0" borderId="0" xfId="0" applyFont="1"/>
    <xf numFmtId="0" fontId="25" fillId="0" borderId="0" xfId="0" applyFont="1"/>
    <xf numFmtId="0" fontId="23" fillId="0" borderId="0" xfId="0" applyFont="1"/>
    <xf numFmtId="0" fontId="26" fillId="0" borderId="0" xfId="0" applyFont="1"/>
    <xf numFmtId="0" fontId="26" fillId="15" borderId="0" xfId="29" applyFont="1" applyFill="1"/>
    <xf numFmtId="0" fontId="25" fillId="15" borderId="0" xfId="29" applyFont="1" applyFill="1"/>
    <xf numFmtId="0" fontId="28" fillId="15" borderId="0" xfId="29" applyFont="1" applyFill="1"/>
    <xf numFmtId="0" fontId="26" fillId="0" borderId="10" xfId="0" applyFont="1" applyFill="1" applyBorder="1" applyAlignment="1">
      <alignment vertical="center" wrapText="1"/>
    </xf>
    <xf numFmtId="0" fontId="26" fillId="0" borderId="10" xfId="29" applyFont="1" applyFill="1" applyBorder="1" applyAlignment="1">
      <alignment horizontal="center" vertical="center"/>
    </xf>
    <xf numFmtId="0" fontId="28" fillId="0" borderId="0" xfId="29" applyFont="1" applyFill="1"/>
    <xf numFmtId="0" fontId="29" fillId="0" borderId="0" xfId="0" applyFont="1"/>
    <xf numFmtId="0" fontId="26" fillId="15" borderId="0" xfId="29" applyFont="1" applyFill="1" applyAlignment="1">
      <alignment horizontal="center"/>
    </xf>
    <xf numFmtId="0" fontId="26" fillId="0" borderId="0" xfId="29" applyFont="1" applyFill="1"/>
    <xf numFmtId="167" fontId="26" fillId="0" borderId="10" xfId="0" applyNumberFormat="1" applyFont="1" applyFill="1" applyBorder="1" applyAlignment="1">
      <alignment horizontal="center" vertical="center" wrapText="1"/>
    </xf>
    <xf numFmtId="0" fontId="26" fillId="0" borderId="0" xfId="29" applyFont="1"/>
    <xf numFmtId="0" fontId="26" fillId="15" borderId="0" xfId="29" applyFont="1" applyFill="1" applyAlignment="1">
      <alignment horizontal="center" vertical="center"/>
    </xf>
    <xf numFmtId="0" fontId="26" fillId="15" borderId="0" xfId="29" applyFont="1" applyFill="1" applyBorder="1" applyAlignment="1">
      <alignment horizontal="center" vertical="center"/>
    </xf>
    <xf numFmtId="0" fontId="26" fillId="15" borderId="0" xfId="0" applyFont="1" applyFill="1" applyBorder="1" applyAlignment="1">
      <alignment horizontal="justify" vertical="top" wrapText="1"/>
    </xf>
    <xf numFmtId="49" fontId="26" fillId="15" borderId="0" xfId="0" applyNumberFormat="1" applyFont="1" applyFill="1" applyBorder="1" applyAlignment="1">
      <alignment horizontal="center" vertical="center" wrapText="1"/>
    </xf>
    <xf numFmtId="0" fontId="26" fillId="15" borderId="0" xfId="0" applyFont="1" applyFill="1" applyBorder="1" applyAlignment="1">
      <alignment horizontal="center" vertical="center" wrapText="1"/>
    </xf>
    <xf numFmtId="0" fontId="26" fillId="15" borderId="0" xfId="0" applyFont="1" applyFill="1" applyBorder="1" applyAlignment="1">
      <alignment horizontal="center" vertical="top" wrapText="1"/>
    </xf>
    <xf numFmtId="0" fontId="24" fillId="0" borderId="0" xfId="29" applyFont="1"/>
    <xf numFmtId="0" fontId="31" fillId="0" borderId="10" xfId="29" applyFont="1" applyFill="1" applyBorder="1" applyAlignment="1">
      <alignment horizontal="center" vertical="center"/>
    </xf>
    <xf numFmtId="0" fontId="31" fillId="0" borderId="0" xfId="29" applyFont="1"/>
    <xf numFmtId="49" fontId="23" fillId="0" borderId="10" xfId="29" applyNumberFormat="1" applyFont="1" applyFill="1" applyBorder="1" applyAlignment="1">
      <alignment horizontal="center" vertical="center" wrapText="1"/>
    </xf>
    <xf numFmtId="0" fontId="23" fillId="0" borderId="10" xfId="29" applyFont="1" applyFill="1" applyBorder="1" applyAlignment="1">
      <alignment horizontal="center" vertical="center"/>
    </xf>
    <xf numFmtId="0" fontId="23" fillId="0" borderId="10" xfId="0" applyFont="1" applyFill="1" applyBorder="1" applyAlignment="1">
      <alignment horizontal="center" vertical="center"/>
    </xf>
    <xf numFmtId="0" fontId="23" fillId="0" borderId="11" xfId="29" applyFont="1" applyFill="1" applyBorder="1" applyAlignment="1">
      <alignment horizontal="center" vertical="center"/>
    </xf>
    <xf numFmtId="0" fontId="23" fillId="0" borderId="0" xfId="29" applyFont="1" applyFill="1" applyBorder="1"/>
    <xf numFmtId="0" fontId="23" fillId="0" borderId="0" xfId="29" applyFont="1" applyFill="1"/>
    <xf numFmtId="0" fontId="26" fillId="0" borderId="0" xfId="29" applyFont="1" applyFill="1" applyBorder="1"/>
    <xf numFmtId="0" fontId="26" fillId="0" borderId="0" xfId="0" applyFont="1" applyFill="1"/>
    <xf numFmtId="0" fontId="23" fillId="0" borderId="10" xfId="0" applyFont="1" applyFill="1" applyBorder="1" applyAlignment="1">
      <alignment vertical="top" wrapText="1"/>
    </xf>
    <xf numFmtId="0" fontId="23" fillId="0" borderId="10" xfId="29" applyFont="1" applyFill="1" applyBorder="1" applyAlignment="1">
      <alignment horizontal="center" vertical="center" wrapText="1"/>
    </xf>
    <xf numFmtId="0" fontId="30" fillId="0" borderId="10" xfId="0" applyFont="1" applyFill="1" applyBorder="1" applyAlignment="1">
      <alignment vertical="top" wrapText="1"/>
    </xf>
    <xf numFmtId="1" fontId="26" fillId="0" borderId="10" xfId="29" applyNumberFormat="1" applyFont="1" applyFill="1" applyBorder="1" applyAlignment="1">
      <alignment vertical="center" wrapText="1"/>
    </xf>
    <xf numFmtId="166" fontId="26" fillId="0" borderId="10" xfId="29" applyNumberFormat="1" applyFont="1" applyFill="1" applyBorder="1" applyAlignment="1">
      <alignment vertical="center" wrapText="1"/>
    </xf>
    <xf numFmtId="166" fontId="23" fillId="0" borderId="10" xfId="29" applyNumberFormat="1" applyFont="1" applyFill="1" applyBorder="1" applyAlignment="1">
      <alignment horizontal="center" vertical="center" wrapText="1"/>
    </xf>
    <xf numFmtId="1" fontId="23" fillId="0" borderId="10" xfId="29" applyNumberFormat="1" applyFont="1" applyFill="1" applyBorder="1" applyAlignment="1">
      <alignment horizontal="center" vertical="center" wrapText="1"/>
    </xf>
    <xf numFmtId="0" fontId="23" fillId="0" borderId="10" xfId="0" applyFont="1" applyFill="1" applyBorder="1" applyAlignment="1">
      <alignment horizontal="center" vertical="top" wrapText="1"/>
    </xf>
    <xf numFmtId="167" fontId="23" fillId="0" borderId="10" xfId="0" applyNumberFormat="1" applyFont="1" applyFill="1" applyBorder="1" applyAlignment="1">
      <alignment horizontal="center" vertical="center" wrapText="1"/>
    </xf>
    <xf numFmtId="0" fontId="23" fillId="0" borderId="10" xfId="0" applyFont="1" applyFill="1" applyBorder="1" applyAlignment="1">
      <alignment horizontal="justify" vertical="center" wrapText="1"/>
    </xf>
    <xf numFmtId="0" fontId="23" fillId="0" borderId="10" xfId="0" applyFont="1" applyFill="1" applyBorder="1" applyAlignment="1">
      <alignment vertical="center" wrapText="1"/>
    </xf>
    <xf numFmtId="0" fontId="23" fillId="0" borderId="12" xfId="0" applyFont="1" applyFill="1" applyBorder="1" applyAlignment="1">
      <alignment vertical="center" wrapText="1"/>
    </xf>
    <xf numFmtId="167" fontId="23" fillId="0" borderId="12" xfId="0" applyNumberFormat="1" applyFont="1" applyFill="1" applyBorder="1" applyAlignment="1">
      <alignment vertical="top" wrapText="1"/>
    </xf>
    <xf numFmtId="3" fontId="23" fillId="0" borderId="10" xfId="0" applyNumberFormat="1" applyFont="1" applyFill="1" applyBorder="1" applyAlignment="1">
      <alignment horizontal="center" vertical="center" wrapText="1"/>
    </xf>
    <xf numFmtId="166" fontId="23" fillId="0" borderId="10" xfId="0" applyNumberFormat="1" applyFont="1" applyFill="1" applyBorder="1" applyAlignment="1">
      <alignment horizontal="justify" vertical="top" wrapText="1"/>
    </xf>
    <xf numFmtId="167" fontId="23" fillId="0" borderId="10" xfId="0" applyNumberFormat="1" applyFont="1" applyFill="1" applyBorder="1" applyAlignment="1">
      <alignment horizontal="justify" vertical="top" wrapText="1"/>
    </xf>
    <xf numFmtId="0" fontId="33" fillId="0" borderId="10" xfId="29" applyFont="1" applyFill="1" applyBorder="1"/>
    <xf numFmtId="0" fontId="34" fillId="0" borderId="10" xfId="29" applyFont="1" applyFill="1" applyBorder="1"/>
    <xf numFmtId="0" fontId="23" fillId="0" borderId="10" xfId="29" applyFont="1" applyFill="1" applyBorder="1" applyAlignment="1">
      <alignment vertical="center"/>
    </xf>
    <xf numFmtId="0" fontId="26" fillId="0" borderId="10" xfId="29" applyFont="1" applyFill="1" applyBorder="1"/>
    <xf numFmtId="0" fontId="26" fillId="0" borderId="10" xfId="0" applyFont="1" applyFill="1" applyBorder="1" applyAlignment="1">
      <alignment horizontal="center" vertical="center"/>
    </xf>
    <xf numFmtId="49" fontId="23" fillId="0" borderId="10" xfId="0" applyNumberFormat="1" applyFont="1" applyFill="1" applyBorder="1" applyAlignment="1">
      <alignment horizontal="center" vertical="center" wrapText="1"/>
    </xf>
    <xf numFmtId="0" fontId="23" fillId="0" borderId="12" xfId="0" applyFont="1" applyFill="1" applyBorder="1" applyAlignment="1">
      <alignment horizontal="center" vertical="top" wrapText="1"/>
    </xf>
    <xf numFmtId="0" fontId="23" fillId="0" borderId="13" xfId="0" applyFont="1" applyFill="1" applyBorder="1" applyAlignment="1">
      <alignment horizontal="center" vertical="top" wrapText="1"/>
    </xf>
    <xf numFmtId="1" fontId="23" fillId="0" borderId="12" xfId="0" applyNumberFormat="1" applyFont="1" applyFill="1" applyBorder="1" applyAlignment="1">
      <alignment horizontal="center" vertical="center" wrapText="1"/>
    </xf>
    <xf numFmtId="2" fontId="23" fillId="0" borderId="12" xfId="0" applyNumberFormat="1" applyFont="1" applyFill="1" applyBorder="1" applyAlignment="1">
      <alignment horizontal="center" vertical="center" wrapText="1"/>
    </xf>
    <xf numFmtId="0" fontId="23" fillId="0" borderId="14" xfId="0" applyFont="1" applyFill="1" applyBorder="1" applyAlignment="1">
      <alignment horizontal="center" vertical="center" wrapText="1"/>
    </xf>
    <xf numFmtId="166" fontId="23" fillId="0" borderId="10" xfId="0" applyNumberFormat="1" applyFont="1" applyFill="1" applyBorder="1" applyAlignment="1">
      <alignment horizontal="center" vertical="center" wrapText="1"/>
    </xf>
    <xf numFmtId="1" fontId="23" fillId="0" borderId="10" xfId="0" applyNumberFormat="1" applyFont="1" applyFill="1" applyBorder="1" applyAlignment="1">
      <alignment horizontal="center" vertical="center" wrapText="1"/>
    </xf>
    <xf numFmtId="2" fontId="23" fillId="0" borderId="10" xfId="0" applyNumberFormat="1" applyFont="1" applyFill="1" applyBorder="1" applyAlignment="1">
      <alignment horizontal="center" vertical="center" wrapText="1"/>
    </xf>
    <xf numFmtId="0" fontId="23" fillId="0" borderId="15" xfId="0" applyFont="1" applyFill="1" applyBorder="1" applyAlignment="1">
      <alignment horizontal="center" vertical="top" wrapText="1"/>
    </xf>
    <xf numFmtId="1" fontId="23" fillId="0" borderId="15" xfId="0" applyNumberFormat="1" applyFont="1" applyFill="1" applyBorder="1" applyAlignment="1">
      <alignment horizontal="center" vertical="center" wrapText="1"/>
    </xf>
    <xf numFmtId="0" fontId="30" fillId="0" borderId="0" xfId="0" applyFont="1" applyFill="1" applyAlignment="1">
      <alignment vertical="center"/>
    </xf>
    <xf numFmtId="0" fontId="26" fillId="0" borderId="0" xfId="29" applyFont="1" applyFill="1" applyAlignment="1">
      <alignment horizontal="center"/>
    </xf>
    <xf numFmtId="0" fontId="23" fillId="0" borderId="0" xfId="0" applyFont="1" applyFill="1"/>
    <xf numFmtId="164" fontId="23" fillId="0" borderId="10" xfId="0" applyNumberFormat="1" applyFont="1" applyFill="1" applyBorder="1" applyAlignment="1">
      <alignment horizontal="center" vertical="center" wrapText="1" shrinkToFit="1"/>
    </xf>
    <xf numFmtId="166" fontId="23" fillId="0" borderId="15" xfId="0" applyNumberFormat="1" applyFont="1" applyFill="1" applyBorder="1" applyAlignment="1">
      <alignment horizontal="center" vertical="center" wrapText="1"/>
    </xf>
    <xf numFmtId="166" fontId="23" fillId="0" borderId="10" xfId="36" applyNumberFormat="1" applyFont="1" applyFill="1" applyBorder="1" applyAlignment="1">
      <alignment horizontal="center" vertical="center"/>
    </xf>
    <xf numFmtId="0" fontId="31" fillId="0" borderId="10" xfId="0" applyFont="1" applyFill="1" applyBorder="1" applyAlignment="1">
      <alignment horizontal="center" vertical="center" wrapText="1"/>
    </xf>
    <xf numFmtId="0" fontId="23" fillId="0" borderId="10" xfId="0" applyFont="1" applyFill="1" applyBorder="1" applyAlignment="1">
      <alignment wrapText="1"/>
    </xf>
    <xf numFmtId="0" fontId="31" fillId="0" borderId="10" xfId="0" applyFont="1" applyFill="1" applyBorder="1" applyAlignment="1">
      <alignment horizontal="justify" vertical="top" wrapText="1"/>
    </xf>
    <xf numFmtId="0" fontId="31" fillId="0" borderId="16" xfId="0" applyFont="1" applyFill="1" applyBorder="1" applyAlignment="1">
      <alignment horizontal="center" vertical="center" wrapText="1"/>
    </xf>
    <xf numFmtId="0" fontId="23" fillId="0" borderId="10" xfId="29" applyFont="1" applyFill="1" applyBorder="1"/>
    <xf numFmtId="0" fontId="31" fillId="0" borderId="10" xfId="29" applyFont="1" applyFill="1" applyBorder="1" applyAlignment="1">
      <alignment vertical="center" wrapText="1"/>
    </xf>
    <xf numFmtId="0" fontId="23" fillId="0" borderId="10" xfId="29" applyNumberFormat="1" applyFont="1" applyFill="1" applyBorder="1" applyAlignment="1">
      <alignment horizontal="center" vertical="center"/>
    </xf>
    <xf numFmtId="166" fontId="23" fillId="0" borderId="10" xfId="0" applyNumberFormat="1" applyFont="1" applyFill="1" applyBorder="1" applyAlignment="1">
      <alignment horizontal="center" vertical="center"/>
    </xf>
    <xf numFmtId="166" fontId="23" fillId="0" borderId="15" xfId="0" applyNumberFormat="1" applyFont="1" applyFill="1" applyBorder="1" applyAlignment="1">
      <alignment horizontal="center" vertical="center"/>
    </xf>
    <xf numFmtId="0" fontId="32" fillId="0" borderId="10" xfId="0" applyFont="1" applyFill="1" applyBorder="1" applyAlignment="1">
      <alignment horizontal="center" vertical="center" wrapText="1"/>
    </xf>
    <xf numFmtId="0" fontId="35" fillId="0" borderId="0" xfId="0" applyFont="1" applyAlignment="1">
      <alignment vertical="center"/>
    </xf>
    <xf numFmtId="0" fontId="23" fillId="0" borderId="10" xfId="29" applyFont="1" applyFill="1" applyBorder="1" applyAlignment="1">
      <alignment horizontal="center" wrapText="1"/>
    </xf>
    <xf numFmtId="0" fontId="23" fillId="0" borderId="11" xfId="29" applyFont="1" applyFill="1" applyBorder="1" applyAlignment="1">
      <alignment horizontal="center" wrapText="1"/>
    </xf>
    <xf numFmtId="0" fontId="26" fillId="0" borderId="0" xfId="29" applyFont="1" applyFill="1" applyBorder="1" applyAlignment="1">
      <alignment horizontal="center"/>
    </xf>
    <xf numFmtId="0" fontId="27" fillId="0" borderId="0" xfId="29" applyFont="1" applyFill="1" applyBorder="1" applyAlignment="1">
      <alignment horizontal="right"/>
    </xf>
    <xf numFmtId="0" fontId="23" fillId="0" borderId="0" xfId="29" applyFont="1" applyFill="1" applyBorder="1" applyAlignment="1">
      <alignment horizontal="center"/>
    </xf>
    <xf numFmtId="0" fontId="30" fillId="0" borderId="0" xfId="29" applyFont="1" applyFill="1" applyBorder="1" applyAlignment="1">
      <alignment horizontal="center"/>
    </xf>
    <xf numFmtId="0" fontId="26" fillId="0" borderId="10" xfId="0" applyFont="1" applyFill="1" applyBorder="1" applyAlignment="1">
      <alignment vertical="top" wrapText="1"/>
    </xf>
    <xf numFmtId="0" fontId="28" fillId="0" borderId="10" xfId="29" applyFont="1" applyFill="1" applyBorder="1"/>
    <xf numFmtId="0" fontId="25" fillId="0" borderId="0" xfId="29" applyFont="1" applyFill="1"/>
    <xf numFmtId="0" fontId="26" fillId="0" borderId="0" xfId="29" applyFont="1" applyFill="1" applyAlignment="1">
      <alignment horizontal="center" vertical="center"/>
    </xf>
    <xf numFmtId="0" fontId="23" fillId="15" borderId="0" xfId="29" applyFont="1" applyFill="1" applyAlignment="1">
      <alignment horizontal="center"/>
    </xf>
    <xf numFmtId="0" fontId="30" fillId="0" borderId="10" xfId="29" applyFont="1" applyFill="1" applyBorder="1" applyAlignment="1">
      <alignment horizontal="center" vertical="center" wrapText="1"/>
    </xf>
    <xf numFmtId="0" fontId="30" fillId="0" borderId="11" xfId="29" applyFont="1" applyFill="1" applyBorder="1" applyAlignment="1">
      <alignment horizontal="center" vertical="center" wrapText="1"/>
    </xf>
    <xf numFmtId="0" fontId="23" fillId="0" borderId="12" xfId="29" applyFont="1" applyFill="1" applyBorder="1" applyAlignment="1">
      <alignment horizontal="center" vertical="center"/>
    </xf>
    <xf numFmtId="0" fontId="23" fillId="0" borderId="15" xfId="29" applyFont="1" applyFill="1" applyBorder="1" applyAlignment="1">
      <alignment horizontal="center" vertical="center"/>
    </xf>
    <xf numFmtId="0" fontId="23" fillId="0" borderId="12" xfId="0" applyFont="1" applyFill="1" applyBorder="1" applyAlignment="1">
      <alignment horizontal="left" vertical="top" wrapText="1"/>
    </xf>
    <xf numFmtId="0" fontId="23" fillId="0" borderId="15" xfId="0" applyFont="1" applyFill="1" applyBorder="1" applyAlignment="1">
      <alignment horizontal="left" vertical="top" wrapText="1"/>
    </xf>
    <xf numFmtId="0" fontId="23" fillId="0" borderId="12" xfId="0" applyFont="1" applyFill="1" applyBorder="1" applyAlignment="1">
      <alignment horizontal="center" vertical="center" wrapText="1"/>
    </xf>
    <xf numFmtId="0" fontId="23" fillId="0" borderId="15" xfId="0" applyFont="1" applyFill="1" applyBorder="1" applyAlignment="1">
      <alignment horizontal="center" vertical="center" wrapText="1"/>
    </xf>
    <xf numFmtId="0" fontId="23" fillId="0" borderId="10" xfId="0" applyFont="1" applyFill="1" applyBorder="1" applyAlignment="1">
      <alignment horizontal="center" vertical="center" wrapText="1"/>
    </xf>
    <xf numFmtId="0" fontId="26" fillId="0" borderId="12" xfId="0" applyFont="1" applyFill="1" applyBorder="1" applyAlignment="1">
      <alignment horizontal="center" vertical="center" wrapText="1"/>
    </xf>
    <xf numFmtId="0" fontId="26" fillId="0" borderId="10" xfId="0" applyFont="1" applyFill="1" applyBorder="1" applyAlignment="1">
      <alignment horizontal="center" vertical="center" wrapText="1"/>
    </xf>
    <xf numFmtId="0" fontId="23" fillId="0" borderId="10" xfId="0" applyFont="1" applyFill="1" applyBorder="1" applyAlignment="1">
      <alignment horizontal="left" vertical="top" wrapText="1"/>
    </xf>
    <xf numFmtId="0" fontId="23" fillId="0" borderId="15" xfId="0" applyFont="1" applyFill="1" applyBorder="1" applyAlignment="1">
      <alignment horizontal="left" vertical="center" wrapText="1"/>
    </xf>
    <xf numFmtId="0" fontId="23" fillId="0" borderId="10" xfId="0" applyFont="1" applyFill="1" applyBorder="1" applyAlignment="1">
      <alignment horizontal="justify" vertical="top" wrapText="1"/>
    </xf>
    <xf numFmtId="0" fontId="23" fillId="0" borderId="12" xfId="0" applyNumberFormat="1" applyFont="1" applyFill="1" applyBorder="1" applyAlignment="1">
      <alignment horizontal="center" vertical="center" wrapText="1"/>
    </xf>
    <xf numFmtId="0" fontId="23" fillId="0" borderId="15" xfId="0" applyNumberFormat="1" applyFont="1" applyFill="1" applyBorder="1" applyAlignment="1">
      <alignment horizontal="center" vertical="center" wrapText="1"/>
    </xf>
    <xf numFmtId="0" fontId="23" fillId="0" borderId="10" xfId="0" applyFont="1" applyFill="1" applyBorder="1" applyAlignment="1">
      <alignment horizontal="left" vertical="center" wrapText="1"/>
    </xf>
    <xf numFmtId="0" fontId="35" fillId="0" borderId="0" xfId="0" applyFont="1" applyAlignment="1">
      <alignment horizontal="left" vertical="center"/>
    </xf>
    <xf numFmtId="0" fontId="23" fillId="0" borderId="0" xfId="29" applyFont="1" applyFill="1" applyBorder="1" applyAlignment="1">
      <alignment horizontal="center" vertical="center"/>
    </xf>
    <xf numFmtId="166" fontId="26" fillId="0" borderId="16" xfId="29" applyNumberFormat="1" applyFont="1" applyFill="1" applyBorder="1" applyAlignment="1">
      <alignment horizontal="center" vertical="center" wrapText="1"/>
    </xf>
    <xf numFmtId="166" fontId="26" fillId="0" borderId="17" xfId="29" applyNumberFormat="1" applyFont="1" applyFill="1" applyBorder="1" applyAlignment="1">
      <alignment horizontal="center" vertical="center" wrapText="1"/>
    </xf>
    <xf numFmtId="167" fontId="26" fillId="0" borderId="12" xfId="0" applyNumberFormat="1" applyFont="1" applyFill="1" applyBorder="1" applyAlignment="1">
      <alignment horizontal="center" vertical="center" wrapText="1"/>
    </xf>
    <xf numFmtId="166" fontId="23" fillId="0" borderId="10" xfId="29" applyNumberFormat="1" applyFont="1" applyFill="1" applyBorder="1" applyAlignment="1">
      <alignment horizontal="center" vertical="center"/>
    </xf>
    <xf numFmtId="0" fontId="23" fillId="0" borderId="11" xfId="0" applyFont="1" applyFill="1" applyBorder="1" applyAlignment="1">
      <alignment horizontal="center" vertical="center"/>
    </xf>
    <xf numFmtId="0" fontId="23" fillId="0" borderId="18" xfId="29" applyFont="1" applyFill="1" applyBorder="1" applyAlignment="1">
      <alignment horizontal="left" vertical="top" wrapText="1"/>
    </xf>
    <xf numFmtId="0" fontId="23" fillId="0" borderId="10" xfId="0" applyNumberFormat="1" applyFont="1" applyFill="1" applyBorder="1" applyAlignment="1">
      <alignment horizontal="center" vertical="center" wrapText="1"/>
    </xf>
    <xf numFmtId="0" fontId="23" fillId="0" borderId="10" xfId="28" applyFont="1" applyFill="1" applyBorder="1" applyAlignment="1">
      <alignment horizontal="center" vertical="center" wrapText="1"/>
    </xf>
    <xf numFmtId="1" fontId="31" fillId="0" borderId="10" xfId="29" applyNumberFormat="1" applyFont="1" applyFill="1" applyBorder="1" applyAlignment="1">
      <alignment horizontal="center" vertical="center" wrapText="1"/>
    </xf>
    <xf numFmtId="0" fontId="31" fillId="0" borderId="10" xfId="29" applyFont="1" applyFill="1" applyBorder="1" applyAlignment="1">
      <alignment horizontal="center" vertical="center" wrapText="1"/>
    </xf>
    <xf numFmtId="0" fontId="23" fillId="0" borderId="0" xfId="29" applyFont="1" applyFill="1" applyBorder="1" applyAlignment="1">
      <alignment wrapText="1"/>
    </xf>
    <xf numFmtId="0" fontId="31" fillId="0" borderId="15" xfId="0" applyFont="1" applyFill="1" applyBorder="1" applyAlignment="1">
      <alignment horizontal="center" vertical="center" wrapText="1"/>
    </xf>
    <xf numFmtId="0" fontId="31" fillId="0" borderId="10" xfId="0" applyFont="1" applyFill="1" applyBorder="1" applyAlignment="1">
      <alignment horizontal="center" vertical="center"/>
    </xf>
    <xf numFmtId="0" fontId="31" fillId="0" borderId="12" xfId="0" applyFont="1" applyFill="1" applyBorder="1" applyAlignment="1">
      <alignment horizontal="center" vertical="center" wrapText="1"/>
    </xf>
    <xf numFmtId="1" fontId="31" fillId="0" borderId="10" xfId="0" applyNumberFormat="1" applyFont="1" applyFill="1" applyBorder="1" applyAlignment="1">
      <alignment horizontal="center" vertical="center" wrapText="1"/>
    </xf>
    <xf numFmtId="166" fontId="26" fillId="0" borderId="10" xfId="0" applyNumberFormat="1" applyFont="1" applyFill="1" applyBorder="1" applyAlignment="1">
      <alignment horizontal="center" vertical="center" wrapText="1"/>
    </xf>
    <xf numFmtId="0" fontId="31" fillId="0" borderId="10" xfId="0" applyFont="1" applyFill="1" applyBorder="1" applyAlignment="1">
      <alignment vertical="center" wrapText="1"/>
    </xf>
    <xf numFmtId="166" fontId="31" fillId="0" borderId="10" xfId="0" applyNumberFormat="1" applyFont="1" applyFill="1" applyBorder="1" applyAlignment="1">
      <alignment horizontal="center" vertical="center" wrapText="1"/>
    </xf>
    <xf numFmtId="0" fontId="31" fillId="0" borderId="10" xfId="0" applyFont="1" applyFill="1" applyBorder="1" applyAlignment="1">
      <alignment horizontal="left" vertical="center" wrapText="1"/>
    </xf>
    <xf numFmtId="49" fontId="31" fillId="0" borderId="10" xfId="0" applyNumberFormat="1" applyFont="1" applyFill="1" applyBorder="1" applyAlignment="1">
      <alignment horizontal="left" vertical="center" wrapText="1"/>
    </xf>
    <xf numFmtId="49" fontId="31" fillId="0" borderId="10" xfId="0" applyNumberFormat="1" applyFont="1" applyFill="1" applyBorder="1" applyAlignment="1">
      <alignment horizontal="left" vertical="top" wrapText="1"/>
    </xf>
    <xf numFmtId="166" fontId="31" fillId="0" borderId="19" xfId="0" applyNumberFormat="1" applyFont="1" applyFill="1" applyBorder="1" applyAlignment="1">
      <alignment horizontal="center" vertical="center" wrapText="1"/>
    </xf>
    <xf numFmtId="166" fontId="31" fillId="0" borderId="15" xfId="0" applyNumberFormat="1" applyFont="1" applyFill="1" applyBorder="1" applyAlignment="1">
      <alignment horizontal="center" vertical="center" wrapText="1"/>
    </xf>
    <xf numFmtId="0" fontId="31" fillId="0" borderId="20" xfId="0" applyFont="1" applyFill="1" applyBorder="1" applyAlignment="1">
      <alignment horizontal="center" vertical="center" wrapText="1"/>
    </xf>
    <xf numFmtId="1" fontId="31" fillId="0" borderId="15" xfId="0" applyNumberFormat="1" applyFont="1" applyFill="1" applyBorder="1" applyAlignment="1">
      <alignment horizontal="center" vertical="center" wrapText="1"/>
    </xf>
    <xf numFmtId="166" fontId="26" fillId="0" borderId="12" xfId="0" applyNumberFormat="1" applyFont="1" applyFill="1" applyBorder="1" applyAlignment="1">
      <alignment horizontal="center" vertical="center" wrapText="1"/>
    </xf>
    <xf numFmtId="0" fontId="35" fillId="15" borderId="0" xfId="29" applyFont="1" applyFill="1"/>
    <xf numFmtId="166" fontId="24" fillId="0" borderId="10" xfId="29" applyNumberFormat="1" applyFont="1" applyFill="1" applyBorder="1" applyAlignment="1">
      <alignment horizontal="center" vertical="center"/>
    </xf>
    <xf numFmtId="166" fontId="23" fillId="15" borderId="10" xfId="29" applyNumberFormat="1" applyFont="1" applyFill="1" applyBorder="1" applyAlignment="1">
      <alignment horizontal="center" vertical="center"/>
    </xf>
    <xf numFmtId="167" fontId="23" fillId="0" borderId="10" xfId="29" applyNumberFormat="1" applyFont="1" applyFill="1" applyBorder="1" applyAlignment="1">
      <alignment horizontal="center" vertical="center"/>
    </xf>
    <xf numFmtId="167" fontId="24" fillId="0" borderId="11" xfId="29" applyNumberFormat="1" applyFont="1" applyFill="1" applyBorder="1" applyAlignment="1">
      <alignment horizontal="center" vertical="center"/>
    </xf>
    <xf numFmtId="0" fontId="23" fillId="0" borderId="10" xfId="28" applyFont="1" applyFill="1" applyBorder="1" applyAlignment="1">
      <alignment horizontal="center" vertical="top" wrapText="1"/>
    </xf>
    <xf numFmtId="0" fontId="23" fillId="0" borderId="12" xfId="28" applyFont="1" applyFill="1" applyBorder="1" applyAlignment="1">
      <alignment horizontal="justify" vertical="top" wrapText="1"/>
    </xf>
    <xf numFmtId="167" fontId="36" fillId="0" borderId="10" xfId="0" applyNumberFormat="1" applyFont="1" applyFill="1" applyBorder="1" applyAlignment="1">
      <alignment horizontal="center" vertical="center" wrapText="1"/>
    </xf>
    <xf numFmtId="0" fontId="35" fillId="0" borderId="0" xfId="0" applyFont="1" applyFill="1" applyAlignment="1">
      <alignment vertical="center"/>
    </xf>
    <xf numFmtId="0" fontId="24" fillId="0" borderId="0" xfId="29" applyFont="1" applyFill="1"/>
    <xf numFmtId="0" fontId="24" fillId="0" borderId="0" xfId="29" applyFont="1" applyFill="1" applyBorder="1" applyAlignment="1">
      <alignment horizontal="center"/>
    </xf>
    <xf numFmtId="0" fontId="24" fillId="0" borderId="0" xfId="29" applyFont="1" applyFill="1" applyBorder="1" applyAlignment="1">
      <alignment horizontal="center" vertical="center"/>
    </xf>
    <xf numFmtId="0" fontId="24" fillId="0" borderId="10" xfId="0" applyFont="1" applyFill="1" applyBorder="1" applyAlignment="1">
      <alignment horizontal="center" vertical="center"/>
    </xf>
    <xf numFmtId="0" fontId="24" fillId="0" borderId="10" xfId="0" applyFont="1" applyFill="1" applyBorder="1" applyAlignment="1">
      <alignment vertical="center" wrapText="1"/>
    </xf>
    <xf numFmtId="0" fontId="24" fillId="0" borderId="10" xfId="29" applyFont="1" applyFill="1" applyBorder="1" applyAlignment="1">
      <alignment horizontal="center" vertical="center" wrapText="1"/>
    </xf>
    <xf numFmtId="0" fontId="24" fillId="0" borderId="10" xfId="0" applyFont="1" applyFill="1" applyBorder="1" applyAlignment="1">
      <alignment horizontal="center" vertical="center" wrapText="1"/>
    </xf>
    <xf numFmtId="0" fontId="37" fillId="0" borderId="10" xfId="29" applyFont="1" applyFill="1" applyBorder="1" applyAlignment="1">
      <alignment horizontal="center" vertical="center" wrapText="1"/>
    </xf>
    <xf numFmtId="0" fontId="24" fillId="0" borderId="10" xfId="0" applyFont="1" applyFill="1" applyBorder="1" applyAlignment="1">
      <alignment horizontal="center" vertical="top" wrapText="1"/>
    </xf>
    <xf numFmtId="166" fontId="24" fillId="0" borderId="10" xfId="29" applyNumberFormat="1" applyFont="1" applyFill="1" applyBorder="1" applyAlignment="1">
      <alignment horizontal="center" vertical="center" wrapText="1"/>
    </xf>
    <xf numFmtId="0" fontId="25" fillId="0" borderId="10" xfId="0" applyFont="1" applyFill="1" applyBorder="1" applyAlignment="1">
      <alignment horizontal="center" vertical="center" wrapText="1"/>
    </xf>
    <xf numFmtId="166" fontId="25" fillId="0" borderId="11" xfId="29" applyNumberFormat="1" applyFont="1" applyFill="1" applyBorder="1" applyAlignment="1">
      <alignment horizontal="center" vertical="center" wrapText="1"/>
    </xf>
    <xf numFmtId="0" fontId="25" fillId="0" borderId="10" xfId="29" applyFont="1" applyFill="1" applyBorder="1" applyAlignment="1">
      <alignment horizontal="center" vertical="center" wrapText="1"/>
    </xf>
    <xf numFmtId="0" fontId="25" fillId="0" borderId="10" xfId="29" applyFont="1" applyFill="1" applyBorder="1" applyAlignment="1">
      <alignment horizontal="center" vertical="center"/>
    </xf>
    <xf numFmtId="0" fontId="24" fillId="0" borderId="10" xfId="29" applyFont="1" applyFill="1" applyBorder="1" applyAlignment="1">
      <alignment horizontal="center" vertical="center"/>
    </xf>
    <xf numFmtId="0" fontId="24" fillId="0" borderId="11" xfId="29" applyFont="1" applyFill="1" applyBorder="1" applyAlignment="1">
      <alignment horizontal="center" vertical="center" wrapText="1"/>
    </xf>
    <xf numFmtId="166" fontId="24" fillId="0" borderId="15" xfId="0" applyNumberFormat="1" applyFont="1" applyFill="1" applyBorder="1" applyAlignment="1">
      <alignment horizontal="center" vertical="center" wrapText="1"/>
    </xf>
    <xf numFmtId="0" fontId="24" fillId="0" borderId="21" xfId="29" applyFont="1" applyFill="1" applyBorder="1" applyAlignment="1">
      <alignment horizontal="center" vertical="center" wrapText="1"/>
    </xf>
    <xf numFmtId="1" fontId="24" fillId="0" borderId="10" xfId="29" applyNumberFormat="1" applyFont="1" applyFill="1" applyBorder="1" applyAlignment="1">
      <alignment horizontal="center" vertical="center" wrapText="1"/>
    </xf>
    <xf numFmtId="167" fontId="24" fillId="0" borderId="10" xfId="0" applyNumberFormat="1" applyFont="1" applyFill="1" applyBorder="1" applyAlignment="1">
      <alignment horizontal="center" vertical="center" wrapText="1"/>
    </xf>
    <xf numFmtId="2" fontId="24" fillId="0" borderId="11" xfId="29" applyNumberFormat="1" applyFont="1" applyFill="1" applyBorder="1" applyAlignment="1">
      <alignment horizontal="center" vertical="center" wrapText="1"/>
    </xf>
    <xf numFmtId="3" fontId="24" fillId="0" borderId="10" xfId="0" applyNumberFormat="1" applyFont="1" applyFill="1" applyBorder="1" applyAlignment="1">
      <alignment horizontal="center" vertical="center" wrapText="1"/>
    </xf>
    <xf numFmtId="1" fontId="24" fillId="0" borderId="11" xfId="29" applyNumberFormat="1" applyFont="1" applyFill="1" applyBorder="1" applyAlignment="1">
      <alignment horizontal="center" vertical="center" wrapText="1"/>
    </xf>
    <xf numFmtId="0" fontId="24" fillId="0" borderId="10" xfId="29" applyFont="1" applyFill="1" applyBorder="1"/>
    <xf numFmtId="0" fontId="24" fillId="0" borderId="12" xfId="0" applyFont="1" applyFill="1" applyBorder="1" applyAlignment="1">
      <alignment horizontal="center" vertical="center" wrapText="1"/>
    </xf>
    <xf numFmtId="0" fontId="24" fillId="0" borderId="10" xfId="0" applyFont="1" applyFill="1" applyBorder="1" applyAlignment="1">
      <alignment horizontal="justify" vertical="top" wrapText="1"/>
    </xf>
    <xf numFmtId="0" fontId="24" fillId="0" borderId="10" xfId="29" applyFont="1" applyFill="1" applyBorder="1" applyAlignment="1">
      <alignment horizontal="center" vertical="top" wrapText="1"/>
    </xf>
    <xf numFmtId="0" fontId="24" fillId="0" borderId="11" xfId="29" applyFont="1" applyFill="1" applyBorder="1" applyAlignment="1">
      <alignment horizontal="left" vertical="top" wrapText="1"/>
    </xf>
    <xf numFmtId="0" fontId="24" fillId="0" borderId="11" xfId="0" applyFont="1" applyFill="1" applyBorder="1" applyAlignment="1">
      <alignment horizontal="center" vertical="center" wrapText="1"/>
    </xf>
    <xf numFmtId="0" fontId="24" fillId="0" borderId="10" xfId="0" applyFont="1" applyFill="1" applyBorder="1" applyAlignment="1">
      <alignment horizontal="justify" vertical="center" wrapText="1"/>
    </xf>
    <xf numFmtId="0" fontId="24" fillId="0" borderId="16" xfId="0" applyFont="1" applyFill="1" applyBorder="1" applyAlignment="1">
      <alignment horizontal="center" vertical="center" wrapText="1"/>
    </xf>
    <xf numFmtId="0" fontId="24" fillId="0" borderId="10" xfId="29" applyFont="1" applyFill="1" applyBorder="1" applyAlignment="1">
      <alignment horizontal="left" wrapText="1"/>
    </xf>
    <xf numFmtId="0" fontId="24" fillId="0" borderId="18" xfId="29" applyFont="1" applyFill="1" applyBorder="1" applyAlignment="1">
      <alignment horizontal="left" wrapText="1"/>
    </xf>
    <xf numFmtId="166" fontId="24" fillId="0" borderId="10" xfId="0" applyNumberFormat="1" applyFont="1" applyFill="1" applyBorder="1" applyAlignment="1">
      <alignment horizontal="center" vertical="center" wrapText="1"/>
    </xf>
    <xf numFmtId="0" fontId="24" fillId="16" borderId="10" xfId="0" applyFont="1" applyFill="1" applyBorder="1" applyAlignment="1">
      <alignment horizontal="left" vertical="center"/>
    </xf>
    <xf numFmtId="0" fontId="23" fillId="17" borderId="10" xfId="29" applyFont="1" applyFill="1" applyBorder="1" applyAlignment="1">
      <alignment horizontal="center" vertical="center"/>
    </xf>
    <xf numFmtId="0" fontId="24" fillId="17" borderId="10" xfId="29" applyFont="1" applyFill="1" applyBorder="1" applyAlignment="1">
      <alignment horizontal="left" vertical="center"/>
    </xf>
    <xf numFmtId="0" fontId="24" fillId="16" borderId="10" xfId="29" applyFont="1" applyFill="1" applyBorder="1" applyAlignment="1">
      <alignment horizontal="center" vertical="center"/>
    </xf>
    <xf numFmtId="0" fontId="24" fillId="16" borderId="10" xfId="29" applyFont="1" applyFill="1" applyBorder="1" applyAlignment="1">
      <alignment horizontal="center" vertical="center" wrapText="1"/>
    </xf>
    <xf numFmtId="0" fontId="24" fillId="16" borderId="10" xfId="29" applyFont="1" applyFill="1" applyBorder="1" applyAlignment="1">
      <alignment horizontal="left" vertical="center"/>
    </xf>
    <xf numFmtId="0" fontId="24" fillId="18" borderId="10" xfId="29" applyFont="1" applyFill="1" applyBorder="1" applyAlignment="1">
      <alignment horizontal="center" vertical="center"/>
    </xf>
    <xf numFmtId="0" fontId="24" fillId="18" borderId="10" xfId="29" applyFont="1" applyFill="1" applyBorder="1" applyAlignment="1">
      <alignment horizontal="left" vertical="center"/>
    </xf>
    <xf numFmtId="0" fontId="24" fillId="18" borderId="10" xfId="29" applyFont="1" applyFill="1" applyBorder="1" applyAlignment="1">
      <alignment horizontal="center" vertical="center" wrapText="1"/>
    </xf>
    <xf numFmtId="0" fontId="24" fillId="16" borderId="10" xfId="0" applyFont="1" applyFill="1" applyBorder="1" applyAlignment="1">
      <alignment horizontal="center" vertical="center"/>
    </xf>
    <xf numFmtId="0" fontId="24" fillId="16" borderId="10" xfId="29" applyFont="1" applyFill="1" applyBorder="1" applyAlignment="1">
      <alignment horizontal="left" vertical="center"/>
    </xf>
    <xf numFmtId="0" fontId="26" fillId="16" borderId="10" xfId="29" applyFont="1" applyFill="1" applyBorder="1" applyAlignment="1">
      <alignment horizontal="center" vertical="center" wrapText="1"/>
    </xf>
    <xf numFmtId="0" fontId="24" fillId="16" borderId="10" xfId="29" applyFont="1" applyFill="1" applyBorder="1" applyAlignment="1">
      <alignment horizontal="center" vertical="center"/>
    </xf>
    <xf numFmtId="0" fontId="23" fillId="16" borderId="10" xfId="29" applyFont="1" applyFill="1" applyBorder="1" applyAlignment="1">
      <alignment horizontal="center" vertical="center"/>
    </xf>
    <xf numFmtId="0" fontId="26" fillId="16" borderId="10" xfId="29" applyFont="1" applyFill="1" applyBorder="1" applyAlignment="1">
      <alignment horizontal="center" vertical="center"/>
    </xf>
    <xf numFmtId="0" fontId="26" fillId="16" borderId="10" xfId="29" applyFont="1" applyFill="1" applyBorder="1"/>
    <xf numFmtId="0" fontId="24" fillId="16" borderId="10" xfId="29" applyFont="1" applyFill="1" applyBorder="1"/>
    <xf numFmtId="0" fontId="24" fillId="16" borderId="10" xfId="29" applyFont="1" applyFill="1" applyBorder="1" applyAlignment="1">
      <alignment horizontal="center"/>
    </xf>
    <xf numFmtId="0" fontId="26" fillId="16" borderId="10" xfId="29" applyFont="1" applyFill="1" applyBorder="1" applyAlignment="1">
      <alignment vertical="center"/>
    </xf>
    <xf numFmtId="0" fontId="24" fillId="16" borderId="0" xfId="29" applyFont="1" applyFill="1" applyAlignment="1">
      <alignment horizontal="center" vertical="center"/>
    </xf>
    <xf numFmtId="0" fontId="24" fillId="16" borderId="10" xfId="29" applyFont="1" applyFill="1" applyBorder="1" applyAlignment="1">
      <alignment vertical="center"/>
    </xf>
    <xf numFmtId="166" fontId="24" fillId="16" borderId="11" xfId="29" applyNumberFormat="1" applyFont="1" applyFill="1" applyBorder="1" applyAlignment="1">
      <alignment horizontal="center" vertical="center"/>
    </xf>
    <xf numFmtId="0" fontId="25" fillId="16" borderId="10" xfId="29" applyFont="1" applyFill="1" applyBorder="1"/>
    <xf numFmtId="0" fontId="24" fillId="16" borderId="10" xfId="0" applyFont="1" applyFill="1" applyBorder="1" applyAlignment="1">
      <alignment horizontal="center" vertical="top" wrapText="1"/>
    </xf>
    <xf numFmtId="166" fontId="24" fillId="16" borderId="10" xfId="29" applyNumberFormat="1" applyFont="1" applyFill="1" applyBorder="1" applyAlignment="1">
      <alignment horizontal="center" vertical="center"/>
    </xf>
    <xf numFmtId="166" fontId="24" fillId="16" borderId="11" xfId="29" applyNumberFormat="1" applyFont="1" applyFill="1" applyBorder="1" applyAlignment="1">
      <alignment horizontal="center" vertical="center" wrapText="1"/>
    </xf>
    <xf numFmtId="0" fontId="25" fillId="16" borderId="10" xfId="29" applyFont="1" applyFill="1" applyBorder="1" applyAlignment="1">
      <alignment vertical="center"/>
    </xf>
    <xf numFmtId="0" fontId="23" fillId="16" borderId="10" xfId="29" applyFont="1" applyFill="1" applyBorder="1" applyAlignment="1">
      <alignment horizontal="left" vertical="center"/>
    </xf>
    <xf numFmtId="0" fontId="23" fillId="16" borderId="10" xfId="29" applyFont="1" applyFill="1" applyBorder="1" applyAlignment="1">
      <alignment vertical="center"/>
    </xf>
    <xf numFmtId="166" fontId="23" fillId="16" borderId="11" xfId="29" applyNumberFormat="1" applyFont="1" applyFill="1" applyBorder="1" applyAlignment="1">
      <alignment horizontal="center" vertical="center"/>
    </xf>
    <xf numFmtId="166" fontId="23" fillId="16" borderId="10" xfId="29" applyNumberFormat="1" applyFont="1" applyFill="1" applyBorder="1" applyAlignment="1">
      <alignment horizontal="center" vertical="center"/>
    </xf>
    <xf numFmtId="166" fontId="23" fillId="16" borderId="11" xfId="29" applyNumberFormat="1" applyFont="1" applyFill="1" applyBorder="1" applyAlignment="1">
      <alignment horizontal="center" vertical="center" wrapText="1"/>
    </xf>
    <xf numFmtId="0" fontId="23" fillId="16" borderId="10" xfId="0" applyFont="1" applyFill="1" applyBorder="1" applyAlignment="1">
      <alignment horizontal="center" vertical="top" wrapText="1"/>
    </xf>
    <xf numFmtId="166" fontId="26" fillId="16" borderId="10" xfId="29" applyNumberFormat="1" applyFont="1" applyFill="1" applyBorder="1" applyAlignment="1">
      <alignment horizontal="center" vertical="center" wrapText="1"/>
    </xf>
    <xf numFmtId="0" fontId="24" fillId="0" borderId="10" xfId="28" applyFont="1" applyFill="1" applyBorder="1" applyAlignment="1">
      <alignment horizontal="center" vertical="center" wrapText="1"/>
    </xf>
    <xf numFmtId="166" fontId="24" fillId="0" borderId="10" xfId="0" applyNumberFormat="1" applyFont="1" applyFill="1" applyBorder="1" applyAlignment="1">
      <alignment horizontal="center" vertical="center"/>
    </xf>
    <xf numFmtId="0" fontId="24" fillId="16" borderId="10" xfId="0" applyFont="1" applyFill="1" applyBorder="1" applyAlignment="1">
      <alignment horizontal="center" vertical="center"/>
    </xf>
    <xf numFmtId="0" fontId="24" fillId="16" borderId="10" xfId="0" applyFont="1" applyFill="1" applyBorder="1" applyAlignment="1">
      <alignment horizontal="left" vertical="center"/>
    </xf>
    <xf numFmtId="0" fontId="23" fillId="16" borderId="10" xfId="0" applyFont="1" applyFill="1" applyBorder="1" applyAlignment="1">
      <alignment horizontal="left" vertical="center"/>
    </xf>
    <xf numFmtId="0" fontId="24" fillId="16" borderId="10" xfId="29" applyFont="1" applyFill="1" applyBorder="1" applyAlignment="1">
      <alignment vertical="top" wrapText="1"/>
    </xf>
    <xf numFmtId="0" fontId="23" fillId="16" borderId="10" xfId="29" applyFont="1" applyFill="1" applyBorder="1" applyAlignment="1">
      <alignment vertical="top" wrapText="1"/>
    </xf>
    <xf numFmtId="0" fontId="26" fillId="17" borderId="10" xfId="0" applyFont="1" applyFill="1" applyBorder="1" applyAlignment="1">
      <alignment horizontal="center" vertical="center" wrapText="1"/>
    </xf>
    <xf numFmtId="0" fontId="23" fillId="17" borderId="18" xfId="29" applyFont="1" applyFill="1" applyBorder="1" applyAlignment="1">
      <alignment vertical="top" wrapText="1"/>
    </xf>
    <xf numFmtId="0" fontId="26" fillId="17" borderId="10" xfId="29" applyFont="1" applyFill="1" applyBorder="1" applyAlignment="1">
      <alignment horizontal="center" vertical="center"/>
    </xf>
    <xf numFmtId="49" fontId="24" fillId="0" borderId="10" xfId="0" applyNumberFormat="1" applyFont="1" applyFill="1" applyBorder="1" applyAlignment="1">
      <alignment vertical="center" wrapText="1"/>
    </xf>
    <xf numFmtId="0" fontId="25" fillId="17" borderId="10" xfId="29" applyFont="1" applyFill="1" applyBorder="1" applyAlignment="1">
      <alignment horizontal="center" vertical="center"/>
    </xf>
    <xf numFmtId="0" fontId="24" fillId="17" borderId="18" xfId="29" applyFont="1" applyFill="1" applyBorder="1" applyAlignment="1">
      <alignment vertical="top" wrapText="1"/>
    </xf>
    <xf numFmtId="0" fontId="24" fillId="17" borderId="10" xfId="0" applyFont="1" applyFill="1" applyBorder="1" applyAlignment="1">
      <alignment horizontal="center" vertical="top" wrapText="1"/>
    </xf>
    <xf numFmtId="0" fontId="25" fillId="16" borderId="10" xfId="0" applyFont="1" applyFill="1" applyBorder="1" applyAlignment="1">
      <alignment horizontal="center" vertical="center" wrapText="1"/>
    </xf>
    <xf numFmtId="166" fontId="24" fillId="16" borderId="10" xfId="29" applyNumberFormat="1" applyFont="1" applyFill="1" applyBorder="1" applyAlignment="1">
      <alignment horizontal="center" vertical="center" wrapText="1"/>
    </xf>
    <xf numFmtId="0" fontId="24" fillId="16" borderId="11" xfId="29" applyFont="1" applyFill="1" applyBorder="1" applyAlignment="1">
      <alignment horizontal="center" vertical="center"/>
    </xf>
    <xf numFmtId="0" fontId="25" fillId="17" borderId="10" xfId="0" applyFont="1" applyFill="1" applyBorder="1" applyAlignment="1">
      <alignment horizontal="center" vertical="center" wrapText="1"/>
    </xf>
    <xf numFmtId="0" fontId="25" fillId="17" borderId="18" xfId="0" applyFont="1" applyFill="1" applyBorder="1" applyAlignment="1">
      <alignment vertical="center" wrapText="1"/>
    </xf>
    <xf numFmtId="0" fontId="25" fillId="17" borderId="16" xfId="0" applyFont="1" applyFill="1" applyBorder="1" applyAlignment="1">
      <alignment vertical="center" wrapText="1"/>
    </xf>
    <xf numFmtId="0" fontId="24" fillId="16" borderId="12" xfId="29" applyFont="1" applyFill="1" applyBorder="1" applyAlignment="1">
      <alignment vertical="top" wrapText="1"/>
    </xf>
    <xf numFmtId="0" fontId="24" fillId="0" borderId="16" xfId="0" applyFont="1" applyFill="1" applyBorder="1" applyAlignment="1">
      <alignment horizontal="center" vertical="top" wrapText="1"/>
    </xf>
    <xf numFmtId="0" fontId="24" fillId="17" borderId="20" xfId="29" applyFont="1" applyFill="1" applyBorder="1" applyAlignment="1">
      <alignment vertical="top" wrapText="1"/>
    </xf>
    <xf numFmtId="0" fontId="23" fillId="17" borderId="10" xfId="0" applyFont="1" applyFill="1" applyBorder="1" applyAlignment="1">
      <alignment horizontal="center" vertical="center" wrapText="1"/>
    </xf>
    <xf numFmtId="0" fontId="23" fillId="17" borderId="18" xfId="0" applyFont="1" applyFill="1" applyBorder="1" applyAlignment="1">
      <alignment vertical="center" wrapText="1"/>
    </xf>
    <xf numFmtId="0" fontId="23" fillId="17" borderId="16" xfId="0" applyFont="1" applyFill="1" applyBorder="1" applyAlignment="1">
      <alignment vertical="center" wrapText="1"/>
    </xf>
    <xf numFmtId="0" fontId="23" fillId="17" borderId="10" xfId="29" applyFont="1" applyFill="1" applyBorder="1" applyAlignment="1">
      <alignment horizontal="center" vertical="center"/>
    </xf>
    <xf numFmtId="0" fontId="25" fillId="16" borderId="10" xfId="29" applyFont="1" applyFill="1" applyBorder="1" applyAlignment="1">
      <alignment horizontal="center" vertical="center"/>
    </xf>
    <xf numFmtId="0" fontId="24" fillId="16" borderId="10" xfId="0" applyFont="1" applyFill="1" applyBorder="1" applyAlignment="1">
      <alignment horizontal="center" vertical="center" wrapText="1"/>
    </xf>
    <xf numFmtId="0" fontId="26" fillId="16" borderId="0" xfId="29" applyFont="1" applyFill="1" applyBorder="1" applyAlignment="1">
      <alignment horizontal="center" vertical="center"/>
    </xf>
    <xf numFmtId="0" fontId="24" fillId="16" borderId="0" xfId="29" applyFont="1" applyFill="1" applyBorder="1" applyAlignment="1">
      <alignment horizontal="left" vertical="center"/>
    </xf>
    <xf numFmtId="0" fontId="24" fillId="16" borderId="0" xfId="0" applyFont="1" applyFill="1" applyBorder="1" applyAlignment="1">
      <alignment horizontal="center" vertical="center" wrapText="1"/>
    </xf>
    <xf numFmtId="0" fontId="25" fillId="16" borderId="0" xfId="29" applyFont="1" applyFill="1" applyBorder="1" applyAlignment="1">
      <alignment horizontal="center" vertical="center"/>
    </xf>
    <xf numFmtId="166" fontId="24" fillId="16" borderId="0" xfId="29" applyNumberFormat="1" applyFont="1" applyFill="1" applyBorder="1" applyAlignment="1">
      <alignment horizontal="center" vertical="center"/>
    </xf>
    <xf numFmtId="0" fontId="26" fillId="16" borderId="0" xfId="29" applyFont="1" applyFill="1" applyBorder="1"/>
    <xf numFmtId="0" fontId="24" fillId="0" borderId="10" xfId="0" applyFont="1" applyFill="1" applyBorder="1" applyAlignment="1">
      <alignment horizontal="left" vertical="center" wrapText="1"/>
    </xf>
    <xf numFmtId="0" fontId="37" fillId="0" borderId="10" xfId="0" applyFont="1" applyFill="1" applyBorder="1" applyAlignment="1">
      <alignment horizontal="left" vertical="center" wrapText="1"/>
    </xf>
    <xf numFmtId="0" fontId="24" fillId="0" borderId="10" xfId="29" applyFont="1" applyFill="1" applyBorder="1" applyAlignment="1"/>
    <xf numFmtId="0" fontId="24" fillId="16" borderId="10" xfId="0" applyFont="1" applyFill="1" applyBorder="1" applyAlignment="1">
      <alignment horizontal="center"/>
    </xf>
    <xf numFmtId="0" fontId="24" fillId="16" borderId="12" xfId="0" applyFont="1" applyFill="1" applyBorder="1" applyAlignment="1">
      <alignment horizontal="center"/>
    </xf>
    <xf numFmtId="0" fontId="24" fillId="16" borderId="12" xfId="29" applyFont="1" applyFill="1" applyBorder="1" applyAlignment="1">
      <alignment horizontal="left" vertical="center"/>
    </xf>
    <xf numFmtId="0" fontId="25" fillId="17" borderId="10" xfId="0" applyFont="1" applyFill="1" applyBorder="1" applyAlignment="1">
      <alignment horizontal="center" vertical="top" wrapText="1"/>
    </xf>
    <xf numFmtId="0" fontId="25" fillId="17" borderId="10" xfId="29" applyFont="1" applyFill="1" applyBorder="1" applyAlignment="1">
      <alignment horizontal="center" vertical="center" wrapText="1"/>
    </xf>
    <xf numFmtId="0" fontId="24" fillId="0" borderId="10" xfId="29" applyFont="1" applyFill="1" applyBorder="1" applyAlignment="1">
      <alignment vertical="center" wrapText="1"/>
    </xf>
    <xf numFmtId="2" fontId="24" fillId="0" borderId="10" xfId="29" applyNumberFormat="1" applyFont="1" applyFill="1" applyBorder="1" applyAlignment="1">
      <alignment horizontal="center" vertical="center" wrapText="1"/>
    </xf>
    <xf numFmtId="0" fontId="24" fillId="0" borderId="10" xfId="29" applyFont="1" applyFill="1" applyBorder="1" applyAlignment="1">
      <alignment wrapText="1"/>
    </xf>
    <xf numFmtId="0" fontId="25" fillId="16" borderId="15" xfId="0" applyFont="1" applyFill="1" applyBorder="1" applyAlignment="1">
      <alignment horizontal="center" vertical="center" wrapText="1"/>
    </xf>
    <xf numFmtId="0" fontId="24" fillId="16" borderId="15" xfId="29" applyFont="1" applyFill="1" applyBorder="1" applyAlignment="1">
      <alignment horizontal="left" vertical="center"/>
    </xf>
    <xf numFmtId="0" fontId="24" fillId="16" borderId="15" xfId="0" applyFont="1" applyFill="1" applyBorder="1" applyAlignment="1">
      <alignment horizontal="center" vertical="top" wrapText="1"/>
    </xf>
    <xf numFmtId="166" fontId="24" fillId="16" borderId="15" xfId="0" applyNumberFormat="1" applyFont="1" applyFill="1" applyBorder="1" applyAlignment="1">
      <alignment horizontal="center" vertical="center" wrapText="1"/>
    </xf>
    <xf numFmtId="0" fontId="25" fillId="16" borderId="10" xfId="0" applyFont="1" applyFill="1" applyBorder="1" applyAlignment="1">
      <alignment horizontal="left" vertical="top" wrapText="1"/>
    </xf>
    <xf numFmtId="0" fontId="24" fillId="16" borderId="10" xfId="0" applyFont="1" applyFill="1" applyBorder="1" applyAlignment="1">
      <alignment horizontal="left" vertical="top" wrapText="1"/>
    </xf>
    <xf numFmtId="0" fontId="24" fillId="16" borderId="10" xfId="29" applyFont="1" applyFill="1" applyBorder="1" applyAlignment="1">
      <alignment vertical="center" wrapText="1"/>
    </xf>
    <xf numFmtId="0" fontId="25" fillId="17" borderId="10" xfId="0" applyFont="1" applyFill="1" applyBorder="1" applyAlignment="1">
      <alignment horizontal="left" vertical="top" wrapText="1"/>
    </xf>
    <xf numFmtId="0" fontId="25" fillId="17" borderId="10" xfId="29" applyFont="1" applyFill="1" applyBorder="1"/>
    <xf numFmtId="0" fontId="24" fillId="16" borderId="15" xfId="0" applyFont="1" applyFill="1" applyBorder="1" applyAlignment="1">
      <alignment horizontal="center" vertical="center" wrapText="1"/>
    </xf>
    <xf numFmtId="166" fontId="24" fillId="16" borderId="15" xfId="0" applyNumberFormat="1" applyFont="1" applyFill="1" applyBorder="1" applyAlignment="1">
      <alignment horizontal="left" vertical="center" wrapText="1"/>
    </xf>
    <xf numFmtId="166" fontId="24" fillId="16" borderId="15" xfId="0" applyNumberFormat="1" applyFont="1" applyFill="1" applyBorder="1" applyAlignment="1">
      <alignment horizontal="left" vertical="center"/>
    </xf>
    <xf numFmtId="0" fontId="31" fillId="0" borderId="12" xfId="0" applyNumberFormat="1" applyFont="1" applyFill="1" applyBorder="1" applyAlignment="1">
      <alignment horizontal="center" vertical="center" wrapText="1"/>
    </xf>
    <xf numFmtId="0" fontId="23" fillId="0" borderId="12" xfId="29" applyNumberFormat="1" applyFont="1" applyFill="1" applyBorder="1" applyAlignment="1">
      <alignment horizontal="center" vertical="center"/>
    </xf>
    <xf numFmtId="166" fontId="24" fillId="16" borderId="10" xfId="0" applyNumberFormat="1" applyFont="1" applyFill="1" applyBorder="1" applyAlignment="1">
      <alignment horizontal="center" vertical="center"/>
    </xf>
    <xf numFmtId="166" fontId="24" fillId="19" borderId="10" xfId="0" applyNumberFormat="1" applyFont="1" applyFill="1" applyBorder="1" applyAlignment="1">
      <alignment horizontal="center" vertical="center" wrapText="1"/>
    </xf>
    <xf numFmtId="0" fontId="24" fillId="19" borderId="10" xfId="0" applyFont="1" applyFill="1" applyBorder="1" applyAlignment="1">
      <alignment horizontal="center" vertical="center" wrapText="1"/>
    </xf>
    <xf numFmtId="0" fontId="26" fillId="19" borderId="10" xfId="0" applyFont="1" applyFill="1" applyBorder="1" applyAlignment="1">
      <alignment horizontal="center" vertical="center" wrapText="1"/>
    </xf>
    <xf numFmtId="0" fontId="25" fillId="19" borderId="10" xfId="0" applyFont="1" applyFill="1" applyBorder="1" applyAlignment="1">
      <alignment horizontal="center" vertical="center" wrapText="1"/>
    </xf>
    <xf numFmtId="0" fontId="24" fillId="19" borderId="10" xfId="0" applyFont="1" applyFill="1" applyBorder="1" applyAlignment="1">
      <alignment horizontal="left" vertical="top" wrapText="1"/>
    </xf>
    <xf numFmtId="0" fontId="25" fillId="19" borderId="10" xfId="29" applyFont="1" applyFill="1" applyBorder="1" applyAlignment="1">
      <alignment horizontal="center" vertical="center" wrapText="1"/>
    </xf>
    <xf numFmtId="0" fontId="25" fillId="19" borderId="15" xfId="0" applyFont="1" applyFill="1" applyBorder="1" applyAlignment="1">
      <alignment horizontal="center" vertical="center" wrapText="1"/>
    </xf>
    <xf numFmtId="0" fontId="38" fillId="0" borderId="10" xfId="0" applyFont="1" applyFill="1" applyBorder="1" applyAlignment="1">
      <alignment horizontal="center" vertical="center" wrapText="1"/>
    </xf>
    <xf numFmtId="166" fontId="38" fillId="0" borderId="10" xfId="0" applyNumberFormat="1" applyFont="1" applyFill="1" applyBorder="1" applyAlignment="1">
      <alignment horizontal="center" vertical="center" wrapText="1"/>
    </xf>
    <xf numFmtId="166" fontId="38" fillId="0" borderId="15" xfId="0" applyNumberFormat="1" applyFont="1" applyFill="1" applyBorder="1" applyAlignment="1">
      <alignment horizontal="center" vertical="center" wrapText="1"/>
    </xf>
    <xf numFmtId="166" fontId="25" fillId="0" borderId="10" xfId="0" applyNumberFormat="1" applyFont="1" applyFill="1" applyBorder="1" applyAlignment="1">
      <alignment horizontal="center" vertical="center" wrapText="1"/>
    </xf>
    <xf numFmtId="0" fontId="24" fillId="0" borderId="10" xfId="29" applyNumberFormat="1" applyFont="1" applyFill="1" applyBorder="1" applyAlignment="1">
      <alignment horizontal="center" vertical="center"/>
    </xf>
    <xf numFmtId="49" fontId="23" fillId="19" borderId="10" xfId="29" applyNumberFormat="1" applyFont="1" applyFill="1" applyBorder="1" applyAlignment="1">
      <alignment horizontal="center" vertical="center" wrapText="1"/>
    </xf>
    <xf numFmtId="0" fontId="23" fillId="19" borderId="10" xfId="29" applyFont="1" applyFill="1" applyBorder="1" applyAlignment="1">
      <alignment horizontal="left" vertical="center" wrapText="1"/>
    </xf>
    <xf numFmtId="0" fontId="23" fillId="19" borderId="10" xfId="29" applyFont="1" applyFill="1" applyBorder="1" applyAlignment="1">
      <alignment horizontal="center" vertical="center"/>
    </xf>
    <xf numFmtId="0" fontId="23" fillId="19" borderId="10" xfId="29" applyFont="1" applyFill="1" applyBorder="1" applyAlignment="1">
      <alignment horizontal="center" vertical="center" wrapText="1"/>
    </xf>
    <xf numFmtId="0" fontId="23" fillId="0" borderId="12" xfId="0" applyNumberFormat="1" applyFont="1" applyFill="1" applyBorder="1" applyAlignment="1">
      <alignment vertical="center" wrapText="1"/>
    </xf>
    <xf numFmtId="0" fontId="31" fillId="0" borderId="12" xfId="0" applyNumberFormat="1" applyFont="1" applyFill="1" applyBorder="1" applyAlignment="1">
      <alignment vertical="center" wrapText="1"/>
    </xf>
    <xf numFmtId="166" fontId="24" fillId="16" borderId="10" xfId="0" applyNumberFormat="1" applyFont="1" applyFill="1" applyBorder="1" applyAlignment="1">
      <alignment horizontal="center" vertical="top" wrapText="1"/>
    </xf>
    <xf numFmtId="1" fontId="24" fillId="16" borderId="10" xfId="29" applyNumberFormat="1" applyFont="1" applyFill="1" applyBorder="1" applyAlignment="1">
      <alignment horizontal="center" vertical="center"/>
    </xf>
    <xf numFmtId="0" fontId="24" fillId="0" borderId="10" xfId="28" applyFont="1" applyFill="1" applyBorder="1" applyAlignment="1">
      <alignment horizontal="justify" vertical="top" wrapText="1"/>
    </xf>
    <xf numFmtId="0" fontId="24" fillId="0" borderId="10" xfId="28" applyFont="1" applyFill="1" applyBorder="1" applyAlignment="1">
      <alignment horizontal="center" vertical="top" wrapText="1"/>
    </xf>
    <xf numFmtId="0" fontId="23" fillId="0" borderId="15" xfId="0" applyFont="1" applyFill="1" applyBorder="1" applyAlignment="1">
      <alignment horizontal="left" vertical="center" wrapText="1"/>
    </xf>
    <xf numFmtId="0" fontId="35" fillId="0" borderId="0" xfId="0" applyFont="1" applyAlignment="1">
      <alignment vertical="top"/>
    </xf>
    <xf numFmtId="166" fontId="24" fillId="18" borderId="10" xfId="29" applyNumberFormat="1" applyFont="1" applyFill="1" applyBorder="1" applyAlignment="1">
      <alignment horizontal="center" vertical="center"/>
    </xf>
    <xf numFmtId="0" fontId="25" fillId="0" borderId="11" xfId="29" applyFont="1" applyFill="1" applyBorder="1" applyAlignment="1">
      <alignment horizontal="center" vertical="center" wrapText="1"/>
    </xf>
    <xf numFmtId="0" fontId="25" fillId="0" borderId="18" xfId="29" applyFont="1" applyFill="1" applyBorder="1" applyAlignment="1">
      <alignment horizontal="center" vertical="center" wrapText="1"/>
    </xf>
    <xf numFmtId="0" fontId="25" fillId="0" borderId="16" xfId="29" applyFont="1" applyFill="1" applyBorder="1" applyAlignment="1">
      <alignment horizontal="center" vertical="center" wrapText="1"/>
    </xf>
    <xf numFmtId="0" fontId="23" fillId="0" borderId="12" xfId="29" applyFont="1" applyFill="1" applyBorder="1" applyAlignment="1">
      <alignment horizontal="center" vertical="center"/>
    </xf>
    <xf numFmtId="0" fontId="23" fillId="0" borderId="15" xfId="29" applyFont="1" applyFill="1" applyBorder="1" applyAlignment="1">
      <alignment horizontal="center" vertical="center"/>
    </xf>
    <xf numFmtId="0" fontId="23" fillId="0" borderId="12" xfId="0" applyFont="1" applyFill="1" applyBorder="1" applyAlignment="1">
      <alignment horizontal="left" vertical="top" wrapText="1"/>
    </xf>
    <xf numFmtId="0" fontId="23" fillId="0" borderId="15" xfId="0" applyFont="1" applyFill="1" applyBorder="1" applyAlignment="1">
      <alignment horizontal="left" vertical="top" wrapText="1"/>
    </xf>
    <xf numFmtId="49" fontId="23" fillId="0" borderId="12" xfId="0" applyNumberFormat="1" applyFont="1" applyFill="1" applyBorder="1" applyAlignment="1">
      <alignment horizontal="center" vertical="center" wrapText="1"/>
    </xf>
    <xf numFmtId="49" fontId="23" fillId="0" borderId="15" xfId="0" applyNumberFormat="1" applyFont="1" applyFill="1" applyBorder="1" applyAlignment="1">
      <alignment horizontal="center" vertical="center" wrapText="1"/>
    </xf>
    <xf numFmtId="0" fontId="23" fillId="0" borderId="12" xfId="0" applyFont="1" applyFill="1" applyBorder="1" applyAlignment="1">
      <alignment horizontal="center" vertical="center"/>
    </xf>
    <xf numFmtId="0" fontId="23" fillId="0" borderId="15" xfId="0" applyFont="1" applyFill="1" applyBorder="1" applyAlignment="1">
      <alignment horizontal="center" vertical="center"/>
    </xf>
    <xf numFmtId="0" fontId="30" fillId="0" borderId="11" xfId="29" applyFont="1" applyFill="1" applyBorder="1" applyAlignment="1">
      <alignment horizontal="center" vertical="center" wrapText="1"/>
    </xf>
    <xf numFmtId="0" fontId="30" fillId="0" borderId="10" xfId="29" applyFont="1" applyFill="1" applyBorder="1" applyAlignment="1">
      <alignment horizontal="center" vertical="center" wrapText="1"/>
    </xf>
    <xf numFmtId="0" fontId="23" fillId="0" borderId="12" xfId="0" applyFont="1" applyFill="1" applyBorder="1" applyAlignment="1">
      <alignment horizontal="center" vertical="center" wrapText="1"/>
    </xf>
    <xf numFmtId="0" fontId="23" fillId="0" borderId="15" xfId="0" applyFont="1" applyFill="1" applyBorder="1" applyAlignment="1">
      <alignment horizontal="center" vertical="center" wrapText="1"/>
    </xf>
    <xf numFmtId="0" fontId="24" fillId="0" borderId="0" xfId="29" applyFont="1" applyFill="1" applyBorder="1" applyAlignment="1">
      <alignment horizontal="center" wrapText="1"/>
    </xf>
    <xf numFmtId="0" fontId="27" fillId="0" borderId="0" xfId="29" applyFont="1" applyFill="1" applyBorder="1" applyAlignment="1">
      <alignment horizontal="center" wrapText="1"/>
    </xf>
    <xf numFmtId="0" fontId="30" fillId="0" borderId="12" xfId="29" applyFont="1" applyFill="1" applyBorder="1" applyAlignment="1">
      <alignment horizontal="center" vertical="center" wrapText="1"/>
    </xf>
    <xf numFmtId="0" fontId="30" fillId="0" borderId="15" xfId="29" applyFont="1" applyFill="1" applyBorder="1" applyAlignment="1">
      <alignment horizontal="center" vertical="center" wrapText="1"/>
    </xf>
    <xf numFmtId="0" fontId="23" fillId="0" borderId="11" xfId="0" applyFont="1" applyFill="1" applyBorder="1" applyAlignment="1">
      <alignment horizontal="center" vertical="center" wrapText="1"/>
    </xf>
    <xf numFmtId="0" fontId="23" fillId="0" borderId="18" xfId="0" applyFont="1" applyFill="1" applyBorder="1" applyAlignment="1">
      <alignment horizontal="center" vertical="center"/>
    </xf>
    <xf numFmtId="0" fontId="23" fillId="0" borderId="16" xfId="0" applyFont="1" applyFill="1" applyBorder="1" applyAlignment="1">
      <alignment horizontal="center" vertical="center"/>
    </xf>
    <xf numFmtId="0" fontId="30" fillId="0" borderId="14" xfId="29" applyFont="1" applyFill="1" applyBorder="1" applyAlignment="1">
      <alignment horizontal="center" vertical="center" wrapText="1"/>
    </xf>
    <xf numFmtId="0" fontId="30" fillId="0" borderId="13" xfId="29" applyFont="1" applyFill="1" applyBorder="1" applyAlignment="1">
      <alignment horizontal="center" vertical="center" wrapText="1"/>
    </xf>
    <xf numFmtId="0" fontId="30" fillId="0" borderId="17" xfId="29" applyFont="1" applyFill="1" applyBorder="1" applyAlignment="1">
      <alignment horizontal="center" vertical="center" wrapText="1"/>
    </xf>
    <xf numFmtId="0" fontId="24" fillId="0" borderId="0" xfId="29" applyFont="1" applyFill="1" applyBorder="1" applyAlignment="1">
      <alignment horizontal="center" vertical="center" wrapText="1"/>
    </xf>
    <xf numFmtId="0" fontId="23" fillId="0" borderId="0" xfId="29" applyFont="1" applyFill="1" applyBorder="1" applyAlignment="1">
      <alignment horizontal="center" vertical="center" wrapText="1"/>
    </xf>
    <xf numFmtId="0" fontId="26" fillId="0" borderId="11" xfId="29" applyFont="1" applyFill="1" applyBorder="1" applyAlignment="1">
      <alignment horizontal="center" vertical="center" wrapText="1"/>
    </xf>
    <xf numFmtId="0" fontId="26" fillId="0" borderId="18" xfId="29" applyFont="1" applyFill="1" applyBorder="1" applyAlignment="1">
      <alignment horizontal="center" vertical="center" wrapText="1"/>
    </xf>
    <xf numFmtId="0" fontId="26" fillId="0" borderId="16" xfId="29" applyFont="1" applyFill="1" applyBorder="1" applyAlignment="1">
      <alignment horizontal="center" vertical="center" wrapText="1"/>
    </xf>
    <xf numFmtId="0" fontId="25" fillId="19" borderId="10" xfId="0" applyFont="1" applyFill="1" applyBorder="1" applyAlignment="1">
      <alignment horizontal="center" vertical="center" wrapText="1"/>
    </xf>
    <xf numFmtId="0" fontId="25" fillId="19" borderId="10" xfId="29" applyFont="1" applyFill="1" applyBorder="1" applyAlignment="1">
      <alignment horizontal="center" vertical="center" wrapText="1"/>
    </xf>
    <xf numFmtId="0" fontId="24" fillId="19" borderId="10" xfId="0" applyFont="1" applyFill="1" applyBorder="1" applyAlignment="1">
      <alignment horizontal="left" vertical="top" wrapText="1"/>
    </xf>
    <xf numFmtId="164" fontId="23" fillId="0" borderId="12" xfId="0" applyNumberFormat="1" applyFont="1" applyFill="1" applyBorder="1" applyAlignment="1">
      <alignment horizontal="center" vertical="center" wrapText="1" shrinkToFit="1"/>
    </xf>
    <xf numFmtId="164" fontId="23" fillId="0" borderId="15" xfId="0" applyNumberFormat="1" applyFont="1" applyFill="1" applyBorder="1" applyAlignment="1">
      <alignment horizontal="center" vertical="center" wrapText="1" shrinkToFit="1"/>
    </xf>
    <xf numFmtId="0" fontId="23" fillId="0" borderId="10" xfId="0" applyFont="1" applyFill="1" applyBorder="1" applyAlignment="1">
      <alignment horizontal="center" vertical="center" wrapText="1"/>
    </xf>
    <xf numFmtId="0" fontId="26" fillId="0" borderId="12" xfId="0" applyFont="1" applyFill="1" applyBorder="1" applyAlignment="1">
      <alignment horizontal="center" vertical="center" wrapText="1"/>
    </xf>
    <xf numFmtId="0" fontId="26" fillId="0" borderId="15" xfId="0" applyFont="1" applyFill="1" applyBorder="1" applyAlignment="1">
      <alignment horizontal="center" vertical="center" wrapText="1"/>
    </xf>
    <xf numFmtId="0" fontId="23" fillId="0" borderId="10" xfId="0" applyFont="1" applyFill="1" applyBorder="1" applyAlignment="1">
      <alignment horizontal="justify" vertical="top" wrapText="1"/>
    </xf>
    <xf numFmtId="0" fontId="23" fillId="0" borderId="12" xfId="0" applyFont="1" applyFill="1" applyBorder="1" applyAlignment="1">
      <alignment horizontal="justify" vertical="top" wrapText="1"/>
    </xf>
    <xf numFmtId="0" fontId="23" fillId="0" borderId="15" xfId="0" applyFont="1" applyFill="1" applyBorder="1" applyAlignment="1">
      <alignment horizontal="justify" vertical="top" wrapText="1"/>
    </xf>
    <xf numFmtId="0" fontId="23" fillId="0" borderId="12" xfId="0" applyFont="1" applyFill="1" applyBorder="1" applyAlignment="1">
      <alignment horizontal="left" vertical="center" wrapText="1"/>
    </xf>
    <xf numFmtId="0" fontId="23" fillId="0" borderId="15" xfId="0" applyFont="1" applyFill="1" applyBorder="1" applyAlignment="1">
      <alignment horizontal="left" vertical="center" wrapText="1"/>
    </xf>
    <xf numFmtId="0" fontId="35" fillId="0" borderId="0" xfId="0" applyFont="1" applyAlignment="1">
      <alignment horizontal="left" vertical="center"/>
    </xf>
    <xf numFmtId="0" fontId="35" fillId="0" borderId="0" xfId="0" applyFont="1" applyFill="1" applyAlignment="1">
      <alignment horizontal="left" vertical="center"/>
    </xf>
    <xf numFmtId="0" fontId="35" fillId="0" borderId="0" xfId="0" applyFont="1" applyAlignment="1">
      <alignment horizontal="center" vertical="center"/>
    </xf>
    <xf numFmtId="0" fontId="31" fillId="0" borderId="12" xfId="0" applyFont="1" applyFill="1" applyBorder="1" applyAlignment="1">
      <alignment horizontal="center" vertical="center" wrapText="1"/>
    </xf>
    <xf numFmtId="0" fontId="31" fillId="0" borderId="15" xfId="0" applyFont="1" applyFill="1" applyBorder="1" applyAlignment="1">
      <alignment horizontal="center" vertical="center" wrapText="1"/>
    </xf>
    <xf numFmtId="0" fontId="23" fillId="0" borderId="12" xfId="0" applyNumberFormat="1" applyFont="1" applyFill="1" applyBorder="1" applyAlignment="1">
      <alignment horizontal="center" vertical="center" wrapText="1"/>
    </xf>
    <xf numFmtId="0" fontId="23" fillId="0" borderId="15" xfId="0" applyNumberFormat="1" applyFont="1" applyFill="1" applyBorder="1" applyAlignment="1">
      <alignment horizontal="center" vertical="center" wrapText="1"/>
    </xf>
    <xf numFmtId="0" fontId="24" fillId="0" borderId="12" xfId="29" applyFont="1" applyFill="1" applyBorder="1" applyAlignment="1">
      <alignment horizontal="center" vertical="center"/>
    </xf>
    <xf numFmtId="0" fontId="24" fillId="0" borderId="15" xfId="29" applyFont="1" applyFill="1" applyBorder="1" applyAlignment="1">
      <alignment horizontal="center" vertical="center"/>
    </xf>
    <xf numFmtId="0" fontId="23" fillId="0" borderId="12" xfId="0" applyNumberFormat="1" applyFont="1" applyFill="1" applyBorder="1" applyAlignment="1">
      <alignment horizontal="justify" vertical="center" wrapText="1"/>
    </xf>
    <xf numFmtId="0" fontId="23" fillId="0" borderId="15" xfId="0" applyNumberFormat="1" applyFont="1" applyFill="1" applyBorder="1" applyAlignment="1">
      <alignment horizontal="justify" vertical="center" wrapText="1"/>
    </xf>
    <xf numFmtId="0" fontId="24" fillId="0" borderId="12" xfId="0" applyFont="1" applyFill="1" applyBorder="1" applyAlignment="1">
      <alignment horizontal="center" vertical="center" wrapText="1"/>
    </xf>
    <xf numFmtId="0" fontId="24" fillId="0" borderId="15" xfId="0" applyFont="1" applyFill="1" applyBorder="1" applyAlignment="1">
      <alignment horizontal="center" vertical="center" wrapText="1"/>
    </xf>
    <xf numFmtId="0" fontId="30" fillId="0" borderId="18" xfId="29" applyFont="1" applyFill="1" applyBorder="1" applyAlignment="1">
      <alignment horizontal="center" vertical="center" wrapText="1"/>
    </xf>
    <xf numFmtId="0" fontId="30" fillId="0" borderId="16" xfId="29" applyFont="1" applyFill="1" applyBorder="1" applyAlignment="1">
      <alignment horizontal="center" vertical="center" wrapText="1"/>
    </xf>
    <xf numFmtId="0" fontId="31" fillId="0" borderId="11" xfId="0" applyFont="1" applyFill="1" applyBorder="1" applyAlignment="1">
      <alignment horizontal="center" vertical="center" wrapText="1"/>
    </xf>
    <xf numFmtId="0" fontId="31" fillId="0" borderId="18" xfId="0" applyFont="1" applyFill="1" applyBorder="1" applyAlignment="1">
      <alignment horizontal="center" vertical="center" wrapText="1"/>
    </xf>
    <xf numFmtId="0" fontId="31" fillId="0" borderId="16" xfId="0" applyFont="1" applyFill="1" applyBorder="1" applyAlignment="1">
      <alignment horizontal="center" vertical="center" wrapText="1"/>
    </xf>
    <xf numFmtId="0" fontId="23" fillId="0" borderId="18" xfId="0" applyFont="1" applyFill="1" applyBorder="1" applyAlignment="1">
      <alignment horizontal="center" vertical="center" wrapText="1"/>
    </xf>
    <xf numFmtId="0" fontId="23" fillId="0" borderId="16" xfId="0" applyFont="1" applyFill="1" applyBorder="1" applyAlignment="1">
      <alignment horizontal="center" vertical="center" wrapText="1"/>
    </xf>
    <xf numFmtId="0" fontId="31" fillId="0" borderId="12" xfId="0" applyFont="1" applyFill="1" applyBorder="1" applyAlignment="1">
      <alignment horizontal="left" vertical="center" wrapText="1"/>
    </xf>
    <xf numFmtId="0" fontId="31" fillId="0" borderId="15" xfId="0" applyFont="1" applyFill="1" applyBorder="1" applyAlignment="1">
      <alignment horizontal="left" vertical="center" wrapText="1"/>
    </xf>
  </cellXfs>
  <cellStyles count="38">
    <cellStyle name="S4" xfId="1"/>
    <cellStyle name="Акцент1" xfId="2" builtinId="29" customBuiltin="1"/>
    <cellStyle name="Акцент2" xfId="3" builtinId="33" customBuiltin="1"/>
    <cellStyle name="Акцент3" xfId="4" builtinId="37" customBuiltin="1"/>
    <cellStyle name="Акцент4" xfId="5" builtinId="41" customBuiltin="1"/>
    <cellStyle name="Акцент5" xfId="6" builtinId="45" customBuiltin="1"/>
    <cellStyle name="Акцент6" xfId="7" builtinId="49" customBuiltin="1"/>
    <cellStyle name="Ввод " xfId="8" builtinId="20" customBuiltin="1"/>
    <cellStyle name="Вывод" xfId="9" builtinId="21" customBuiltin="1"/>
    <cellStyle name="Вычисление" xfId="10" builtinId="22" customBuiltin="1"/>
    <cellStyle name="Денежный 2" xfId="11"/>
    <cellStyle name="Заголовок 1" xfId="12" builtinId="16" customBuiltin="1"/>
    <cellStyle name="Заголовок 2" xfId="13" builtinId="17" customBuiltin="1"/>
    <cellStyle name="Заголовок 3" xfId="14" builtinId="18" customBuiltin="1"/>
    <cellStyle name="Заголовок 4" xfId="15" builtinId="19" customBuiltin="1"/>
    <cellStyle name="Итог" xfId="16" builtinId="25" customBuiltin="1"/>
    <cellStyle name="КАНДАГАЧ тел3-33-96" xfId="17"/>
    <cellStyle name="КАНДАГАЧ тел3-33-96 2" xfId="18"/>
    <cellStyle name="КАНДАГАЧ тел3-33-96 2 2" xfId="19"/>
    <cellStyle name="Контрольная ячейка" xfId="20" builtinId="23" customBuiltin="1"/>
    <cellStyle name="Название" xfId="21" builtinId="15" customBuiltin="1"/>
    <cellStyle name="Нейтральный" xfId="22" builtinId="28" customBuiltin="1"/>
    <cellStyle name="Обычный" xfId="0" builtinId="0"/>
    <cellStyle name="Обычный 2" xfId="23"/>
    <cellStyle name="Обычный 3" xfId="24"/>
    <cellStyle name="Обычный 4" xfId="25"/>
    <cellStyle name="Обычный 5" xfId="26"/>
    <cellStyle name="Обычный 6" xfId="27"/>
    <cellStyle name="Обычный 7" xfId="28"/>
    <cellStyle name="Обычный_Пути достижения_20.07.2010" xfId="29"/>
    <cellStyle name="Плохой" xfId="30" builtinId="27" customBuiltin="1"/>
    <cellStyle name="Пояснение" xfId="31" builtinId="53" customBuiltin="1"/>
    <cellStyle name="Примечание" xfId="32" builtinId="10" customBuiltin="1"/>
    <cellStyle name="Связанная ячейка" xfId="33" builtinId="24" customBuiltin="1"/>
    <cellStyle name="Стиль 1" xfId="34"/>
    <cellStyle name="Текст предупреждения" xfId="35" builtinId="11" customBuiltin="1"/>
    <cellStyle name="Финансовый" xfId="36" builtinId="3"/>
    <cellStyle name="Хороший" xfId="37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39997558519241921"/>
    <pageSetUpPr fitToPage="1"/>
  </sheetPr>
  <dimension ref="A1:P136"/>
  <sheetViews>
    <sheetView tabSelected="1" view="pageBreakPreview" zoomScale="78" zoomScaleNormal="83" zoomScaleSheetLayoutView="78" workbookViewId="0">
      <selection activeCell="A8" sqref="A8:L8"/>
    </sheetView>
  </sheetViews>
  <sheetFormatPr defaultColWidth="8.81640625" defaultRowHeight="15.5" x14ac:dyDescent="0.35"/>
  <cols>
    <col min="1" max="1" width="5.453125" style="14" customWidth="1"/>
    <col min="2" max="2" width="36.54296875" style="7" customWidth="1"/>
    <col min="3" max="3" width="15.81640625" style="7" customWidth="1"/>
    <col min="4" max="4" width="15.54296875" style="14" customWidth="1"/>
    <col min="5" max="5" width="12.453125" style="7" customWidth="1"/>
    <col min="6" max="6" width="22.1796875" style="7" customWidth="1"/>
    <col min="7" max="7" width="14.54296875" style="7" customWidth="1"/>
    <col min="8" max="8" width="11.26953125" style="7" customWidth="1"/>
    <col min="9" max="11" width="10.1796875" style="7" customWidth="1"/>
    <col min="12" max="12" width="11.1796875" style="8" customWidth="1"/>
    <col min="13" max="13" width="11" style="8" customWidth="1"/>
    <col min="14" max="14" width="17.81640625" style="7" customWidth="1"/>
    <col min="15" max="16384" width="8.81640625" style="6"/>
  </cols>
  <sheetData>
    <row r="1" spans="1:15" ht="35.25" customHeight="1" x14ac:dyDescent="0.35">
      <c r="A1" s="86"/>
      <c r="B1" s="33"/>
      <c r="C1" s="33"/>
      <c r="D1" s="86"/>
      <c r="E1" s="33"/>
      <c r="F1" s="113">
        <v>2</v>
      </c>
      <c r="G1" s="33"/>
      <c r="H1" s="33"/>
      <c r="I1" s="33"/>
      <c r="J1" s="33"/>
      <c r="K1" s="33"/>
      <c r="L1" s="33"/>
      <c r="M1" s="33"/>
      <c r="N1" s="87"/>
    </row>
    <row r="2" spans="1:15" s="5" customFormat="1" x14ac:dyDescent="0.35">
      <c r="A2" s="88"/>
      <c r="B2" s="31"/>
      <c r="C2" s="31"/>
      <c r="D2" s="88"/>
      <c r="E2" s="31"/>
      <c r="F2" s="31"/>
      <c r="G2" s="31"/>
      <c r="H2" s="31"/>
      <c r="I2" s="31"/>
      <c r="J2" s="31"/>
      <c r="K2" s="149"/>
      <c r="L2" s="150" t="s">
        <v>47</v>
      </c>
      <c r="M2" s="150"/>
      <c r="N2" s="150"/>
      <c r="O2" s="69"/>
    </row>
    <row r="3" spans="1:15" s="5" customFormat="1" x14ac:dyDescent="0.35">
      <c r="A3" s="88"/>
      <c r="B3" s="31"/>
      <c r="C3" s="31"/>
      <c r="D3" s="88"/>
      <c r="E3" s="31"/>
      <c r="F3" s="31"/>
      <c r="G3" s="31"/>
      <c r="H3" s="31"/>
      <c r="I3" s="31"/>
      <c r="J3" s="31"/>
      <c r="K3" s="149"/>
      <c r="L3" s="151" t="s">
        <v>474</v>
      </c>
      <c r="M3" s="151"/>
      <c r="N3" s="151"/>
      <c r="O3" s="69"/>
    </row>
    <row r="4" spans="1:15" s="5" customFormat="1" x14ac:dyDescent="0.35">
      <c r="A4" s="88"/>
      <c r="B4" s="31"/>
      <c r="C4" s="31"/>
      <c r="D4" s="88"/>
      <c r="E4" s="31"/>
      <c r="F4" s="31"/>
      <c r="G4" s="31"/>
      <c r="H4" s="31"/>
      <c r="I4" s="31"/>
      <c r="J4" s="31"/>
      <c r="K4" s="149"/>
      <c r="L4" s="151" t="s">
        <v>454</v>
      </c>
      <c r="M4" s="151"/>
      <c r="N4" s="151"/>
      <c r="O4" s="69"/>
    </row>
    <row r="5" spans="1:15" s="5" customFormat="1" x14ac:dyDescent="0.35">
      <c r="A5" s="89"/>
      <c r="B5" s="31"/>
      <c r="C5" s="31"/>
      <c r="D5" s="88"/>
      <c r="E5" s="31"/>
      <c r="F5" s="31"/>
      <c r="G5" s="31"/>
      <c r="H5" s="31"/>
      <c r="I5" s="31"/>
      <c r="J5" s="31"/>
      <c r="K5" s="32"/>
      <c r="L5" s="113"/>
      <c r="M5" s="113"/>
      <c r="N5" s="113"/>
    </row>
    <row r="6" spans="1:15" s="5" customFormat="1" x14ac:dyDescent="0.35">
      <c r="A6" s="89"/>
      <c r="B6" s="31"/>
      <c r="C6" s="31"/>
      <c r="D6" s="88"/>
      <c r="E6" s="31"/>
      <c r="F6" s="31"/>
      <c r="G6" s="31"/>
      <c r="H6" s="31"/>
      <c r="I6" s="31"/>
      <c r="J6" s="31"/>
      <c r="K6" s="32"/>
      <c r="L6" s="113"/>
      <c r="M6" s="113"/>
      <c r="N6" s="113"/>
    </row>
    <row r="7" spans="1:15" s="2" customFormat="1" ht="25.4" customHeight="1" x14ac:dyDescent="0.35">
      <c r="A7" s="318" t="s">
        <v>48</v>
      </c>
      <c r="B7" s="318"/>
      <c r="C7" s="318"/>
      <c r="D7" s="318"/>
      <c r="E7" s="318"/>
      <c r="F7" s="318"/>
      <c r="G7" s="318"/>
      <c r="H7" s="318"/>
      <c r="I7" s="318"/>
      <c r="J7" s="318"/>
      <c r="K7" s="318"/>
      <c r="L7" s="318"/>
      <c r="M7" s="318"/>
      <c r="N7" s="318"/>
    </row>
    <row r="8" spans="1:15" s="7" customFormat="1" ht="15.75" customHeight="1" x14ac:dyDescent="0.35">
      <c r="A8" s="319"/>
      <c r="B8" s="319"/>
      <c r="C8" s="319"/>
      <c r="D8" s="319"/>
      <c r="E8" s="319"/>
      <c r="F8" s="319"/>
      <c r="G8" s="319"/>
      <c r="H8" s="319"/>
      <c r="I8" s="319"/>
      <c r="J8" s="319"/>
      <c r="K8" s="319"/>
      <c r="L8" s="319"/>
      <c r="M8" s="33"/>
      <c r="N8" s="33"/>
    </row>
    <row r="9" spans="1:15" s="7" customFormat="1" ht="18.75" customHeight="1" x14ac:dyDescent="0.35">
      <c r="A9" s="318" t="s">
        <v>49</v>
      </c>
      <c r="B9" s="318"/>
      <c r="C9" s="318"/>
      <c r="D9" s="318"/>
      <c r="E9" s="318"/>
      <c r="F9" s="318"/>
      <c r="G9" s="318"/>
      <c r="H9" s="318"/>
      <c r="I9" s="318"/>
      <c r="J9" s="318"/>
      <c r="K9" s="318"/>
      <c r="L9" s="318"/>
      <c r="M9" s="318"/>
      <c r="N9" s="318"/>
    </row>
    <row r="10" spans="1:15" ht="15.75" customHeight="1" x14ac:dyDescent="0.35">
      <c r="A10" s="34"/>
      <c r="B10" s="34"/>
      <c r="C10" s="34"/>
      <c r="D10" s="34"/>
      <c r="E10" s="34"/>
      <c r="F10" s="34"/>
      <c r="G10" s="34"/>
      <c r="H10" s="34"/>
      <c r="I10" s="34"/>
      <c r="J10" s="34"/>
      <c r="K10" s="34"/>
      <c r="L10" s="34"/>
      <c r="M10" s="34"/>
      <c r="N10" s="34"/>
    </row>
    <row r="11" spans="1:15" s="5" customFormat="1" ht="34.75" customHeight="1" x14ac:dyDescent="0.35">
      <c r="A11" s="320" t="s">
        <v>54</v>
      </c>
      <c r="B11" s="320" t="s">
        <v>50</v>
      </c>
      <c r="C11" s="320" t="s">
        <v>55</v>
      </c>
      <c r="D11" s="320" t="s">
        <v>51</v>
      </c>
      <c r="E11" s="320" t="s">
        <v>52</v>
      </c>
      <c r="F11" s="314" t="s">
        <v>53</v>
      </c>
      <c r="G11" s="325" t="s">
        <v>56</v>
      </c>
      <c r="H11" s="326"/>
      <c r="I11" s="326"/>
      <c r="J11" s="326"/>
      <c r="K11" s="326"/>
      <c r="L11" s="327"/>
      <c r="M11" s="327" t="s">
        <v>57</v>
      </c>
      <c r="N11" s="315" t="s">
        <v>58</v>
      </c>
    </row>
    <row r="12" spans="1:15" s="5" customFormat="1" ht="34.75" customHeight="1" x14ac:dyDescent="0.35">
      <c r="A12" s="321"/>
      <c r="B12" s="321"/>
      <c r="C12" s="321"/>
      <c r="D12" s="321"/>
      <c r="E12" s="321"/>
      <c r="F12" s="315"/>
      <c r="G12" s="95" t="s">
        <v>60</v>
      </c>
      <c r="H12" s="95" t="s">
        <v>61</v>
      </c>
      <c r="I12" s="95" t="s">
        <v>62</v>
      </c>
      <c r="J12" s="95" t="s">
        <v>63</v>
      </c>
      <c r="K12" s="95" t="s">
        <v>64</v>
      </c>
      <c r="L12" s="96" t="s">
        <v>59</v>
      </c>
      <c r="M12" s="321"/>
      <c r="N12" s="315"/>
    </row>
    <row r="13" spans="1:15" s="5" customFormat="1" ht="15.75" customHeight="1" x14ac:dyDescent="0.35">
      <c r="A13" s="84">
        <v>1</v>
      </c>
      <c r="B13" s="84">
        <v>2</v>
      </c>
      <c r="C13" s="84">
        <v>3</v>
      </c>
      <c r="D13" s="84">
        <v>4</v>
      </c>
      <c r="E13" s="84">
        <v>5</v>
      </c>
      <c r="F13" s="84">
        <v>6</v>
      </c>
      <c r="G13" s="36">
        <v>7</v>
      </c>
      <c r="H13" s="36">
        <v>8</v>
      </c>
      <c r="I13" s="36">
        <v>9</v>
      </c>
      <c r="J13" s="36">
        <v>10</v>
      </c>
      <c r="K13" s="36">
        <v>11</v>
      </c>
      <c r="L13" s="85">
        <v>12</v>
      </c>
      <c r="M13" s="28">
        <v>13</v>
      </c>
      <c r="N13" s="28">
        <v>14</v>
      </c>
    </row>
    <row r="14" spans="1:15" s="5" customFormat="1" ht="15.75" customHeight="1" x14ac:dyDescent="0.35">
      <c r="A14" s="183"/>
      <c r="B14" s="183" t="s">
        <v>443</v>
      </c>
      <c r="C14" s="183"/>
      <c r="D14" s="183"/>
      <c r="E14" s="183"/>
      <c r="F14" s="183"/>
      <c r="G14" s="183"/>
      <c r="H14" s="183"/>
      <c r="I14" s="183"/>
      <c r="J14" s="183"/>
      <c r="K14" s="183"/>
      <c r="L14" s="183"/>
      <c r="M14" s="183"/>
      <c r="N14" s="183"/>
    </row>
    <row r="15" spans="1:15" s="5" customFormat="1" ht="15.75" customHeight="1" x14ac:dyDescent="0.35">
      <c r="A15" s="183"/>
      <c r="B15" s="183" t="s">
        <v>65</v>
      </c>
      <c r="C15" s="183"/>
      <c r="D15" s="183"/>
      <c r="E15" s="183"/>
      <c r="F15" s="183"/>
      <c r="G15" s="183"/>
      <c r="H15" s="183"/>
      <c r="I15" s="183"/>
      <c r="J15" s="183"/>
      <c r="K15" s="183"/>
      <c r="L15" s="183"/>
      <c r="M15" s="183"/>
      <c r="N15" s="183"/>
    </row>
    <row r="16" spans="1:15" s="1" customFormat="1" ht="78.75" customHeight="1" x14ac:dyDescent="0.3">
      <c r="A16" s="28">
        <v>1</v>
      </c>
      <c r="B16" s="153" t="s">
        <v>66</v>
      </c>
      <c r="C16" s="155" t="s">
        <v>0</v>
      </c>
      <c r="D16" s="156"/>
      <c r="E16" s="156"/>
      <c r="F16" s="154" t="s">
        <v>67</v>
      </c>
      <c r="G16" s="155">
        <v>102</v>
      </c>
      <c r="H16" s="155">
        <v>103.5</v>
      </c>
      <c r="I16" s="155">
        <v>103</v>
      </c>
      <c r="J16" s="155">
        <v>104.6</v>
      </c>
      <c r="K16" s="155">
        <v>104.4</v>
      </c>
      <c r="L16" s="95"/>
      <c r="M16" s="95"/>
      <c r="N16" s="95"/>
    </row>
    <row r="17" spans="1:16" x14ac:dyDescent="0.35">
      <c r="A17" s="184"/>
      <c r="B17" s="185" t="s">
        <v>74</v>
      </c>
      <c r="C17" s="184"/>
      <c r="D17" s="184"/>
      <c r="E17" s="184"/>
      <c r="F17" s="184"/>
      <c r="G17" s="184"/>
      <c r="H17" s="184"/>
      <c r="I17" s="184"/>
      <c r="J17" s="184"/>
      <c r="K17" s="184"/>
      <c r="L17" s="184"/>
      <c r="M17" s="184"/>
      <c r="N17" s="184"/>
    </row>
    <row r="18" spans="1:16" ht="62" x14ac:dyDescent="0.35">
      <c r="A18" s="42">
        <v>1</v>
      </c>
      <c r="B18" s="35" t="s">
        <v>269</v>
      </c>
      <c r="C18" s="103" t="s">
        <v>113</v>
      </c>
      <c r="D18" s="103" t="s">
        <v>136</v>
      </c>
      <c r="E18" s="103" t="s">
        <v>6</v>
      </c>
      <c r="F18" s="36" t="s">
        <v>67</v>
      </c>
      <c r="G18" s="103">
        <v>1</v>
      </c>
      <c r="H18" s="103">
        <v>1</v>
      </c>
      <c r="I18" s="103">
        <v>1</v>
      </c>
      <c r="J18" s="103">
        <v>1</v>
      </c>
      <c r="K18" s="103">
        <v>1</v>
      </c>
      <c r="L18" s="90"/>
      <c r="M18" s="90"/>
      <c r="N18" s="90"/>
    </row>
    <row r="19" spans="1:16" ht="62" x14ac:dyDescent="0.35">
      <c r="A19" s="42">
        <v>2</v>
      </c>
      <c r="B19" s="35" t="s">
        <v>270</v>
      </c>
      <c r="C19" s="103" t="s">
        <v>113</v>
      </c>
      <c r="D19" s="103" t="s">
        <v>136</v>
      </c>
      <c r="E19" s="103" t="s">
        <v>6</v>
      </c>
      <c r="F19" s="36" t="s">
        <v>67</v>
      </c>
      <c r="G19" s="103">
        <v>1</v>
      </c>
      <c r="H19" s="103">
        <v>1</v>
      </c>
      <c r="I19" s="103">
        <v>1</v>
      </c>
      <c r="J19" s="103">
        <v>1</v>
      </c>
      <c r="K19" s="103">
        <v>1</v>
      </c>
      <c r="L19" s="90"/>
      <c r="M19" s="90"/>
      <c r="N19" s="90"/>
    </row>
    <row r="20" spans="1:16" s="5" customFormat="1" x14ac:dyDescent="0.35">
      <c r="A20" s="183"/>
      <c r="B20" s="183" t="s">
        <v>79</v>
      </c>
      <c r="C20" s="183"/>
      <c r="D20" s="183"/>
      <c r="E20" s="183"/>
      <c r="F20" s="183"/>
      <c r="G20" s="183"/>
      <c r="H20" s="183"/>
      <c r="I20" s="183"/>
      <c r="J20" s="183"/>
      <c r="K20" s="183"/>
      <c r="L20" s="183"/>
      <c r="M20" s="183"/>
      <c r="N20" s="183"/>
    </row>
    <row r="21" spans="1:16" s="5" customFormat="1" x14ac:dyDescent="0.35">
      <c r="A21" s="183"/>
      <c r="B21" s="183" t="s">
        <v>65</v>
      </c>
      <c r="C21" s="183"/>
      <c r="D21" s="183"/>
      <c r="E21" s="183"/>
      <c r="F21" s="183"/>
      <c r="G21" s="183"/>
      <c r="H21" s="183"/>
      <c r="I21" s="183"/>
      <c r="J21" s="183"/>
      <c r="K21" s="183"/>
      <c r="L21" s="183"/>
      <c r="M21" s="183"/>
      <c r="N21" s="183"/>
    </row>
    <row r="22" spans="1:16" s="1" customFormat="1" ht="46.4" customHeight="1" x14ac:dyDescent="0.3">
      <c r="A22" s="103">
        <v>1</v>
      </c>
      <c r="B22" s="153" t="s">
        <v>68</v>
      </c>
      <c r="C22" s="155" t="s">
        <v>132</v>
      </c>
      <c r="D22" s="156"/>
      <c r="E22" s="156"/>
      <c r="F22" s="157" t="s">
        <v>69</v>
      </c>
      <c r="G22" s="157">
        <v>105.8</v>
      </c>
      <c r="H22" s="157">
        <v>107.9</v>
      </c>
      <c r="I22" s="157">
        <v>106.4</v>
      </c>
      <c r="J22" s="157">
        <v>105.8</v>
      </c>
      <c r="K22" s="157">
        <v>106</v>
      </c>
      <c r="L22" s="95"/>
      <c r="M22" s="95"/>
      <c r="N22" s="95"/>
    </row>
    <row r="23" spans="1:16" s="1" customFormat="1" ht="66" customHeight="1" x14ac:dyDescent="0.3">
      <c r="A23" s="103">
        <v>2</v>
      </c>
      <c r="B23" s="153" t="s">
        <v>70</v>
      </c>
      <c r="C23" s="155" t="s">
        <v>133</v>
      </c>
      <c r="D23" s="156"/>
      <c r="E23" s="156"/>
      <c r="F23" s="157" t="s">
        <v>69</v>
      </c>
      <c r="G23" s="157">
        <v>26.4</v>
      </c>
      <c r="H23" s="157">
        <v>30.9</v>
      </c>
      <c r="I23" s="157">
        <v>37.5</v>
      </c>
      <c r="J23" s="157">
        <v>44</v>
      </c>
      <c r="K23" s="157">
        <v>51.2</v>
      </c>
      <c r="L23" s="95"/>
      <c r="M23" s="95"/>
      <c r="N23" s="95"/>
    </row>
    <row r="24" spans="1:16" s="1" customFormat="1" ht="50.15" customHeight="1" x14ac:dyDescent="0.3">
      <c r="A24" s="103">
        <v>3</v>
      </c>
      <c r="B24" s="153" t="s">
        <v>72</v>
      </c>
      <c r="C24" s="155" t="s">
        <v>132</v>
      </c>
      <c r="D24" s="156"/>
      <c r="E24" s="156"/>
      <c r="F24" s="157" t="s">
        <v>69</v>
      </c>
      <c r="G24" s="157">
        <v>117</v>
      </c>
      <c r="H24" s="157">
        <v>114.5</v>
      </c>
      <c r="I24" s="157">
        <v>112.6</v>
      </c>
      <c r="J24" s="157">
        <v>111.2</v>
      </c>
      <c r="K24" s="157">
        <v>110.1</v>
      </c>
      <c r="L24" s="95"/>
      <c r="M24" s="95"/>
      <c r="N24" s="95"/>
    </row>
    <row r="25" spans="1:16" s="3" customFormat="1" ht="32.5" customHeight="1" x14ac:dyDescent="0.3">
      <c r="A25" s="103">
        <v>4</v>
      </c>
      <c r="B25" s="153" t="s">
        <v>73</v>
      </c>
      <c r="C25" s="155" t="s">
        <v>0</v>
      </c>
      <c r="D25" s="157"/>
      <c r="E25" s="157"/>
      <c r="F25" s="157" t="s">
        <v>71</v>
      </c>
      <c r="G25" s="157">
        <v>12.9</v>
      </c>
      <c r="H25" s="157">
        <v>13.3</v>
      </c>
      <c r="I25" s="157">
        <v>13.6</v>
      </c>
      <c r="J25" s="157">
        <v>14</v>
      </c>
      <c r="K25" s="157">
        <v>14.3</v>
      </c>
      <c r="L25" s="42"/>
      <c r="M25" s="42"/>
      <c r="N25" s="42"/>
    </row>
    <row r="26" spans="1:16" s="9" customFormat="1" ht="15" customHeight="1" x14ac:dyDescent="0.25">
      <c r="A26" s="184"/>
      <c r="B26" s="185" t="s">
        <v>74</v>
      </c>
      <c r="C26" s="184"/>
      <c r="D26" s="184"/>
      <c r="E26" s="184"/>
      <c r="F26" s="184"/>
      <c r="G26" s="184"/>
      <c r="H26" s="184"/>
      <c r="I26" s="184"/>
      <c r="J26" s="184"/>
      <c r="K26" s="184"/>
      <c r="L26" s="184"/>
      <c r="M26" s="184"/>
      <c r="N26" s="184"/>
    </row>
    <row r="27" spans="1:16" s="9" customFormat="1" ht="76.5" customHeight="1" x14ac:dyDescent="0.25">
      <c r="A27" s="27" t="s">
        <v>19</v>
      </c>
      <c r="B27" s="37" t="s">
        <v>273</v>
      </c>
      <c r="C27" s="10"/>
      <c r="D27" s="10"/>
      <c r="E27" s="10"/>
      <c r="F27" s="10"/>
      <c r="G27" s="38"/>
      <c r="H27" s="38"/>
      <c r="I27" s="39"/>
      <c r="J27" s="39"/>
      <c r="K27" s="39"/>
      <c r="L27" s="39"/>
      <c r="M27" s="11"/>
      <c r="N27" s="11"/>
      <c r="O27" s="12"/>
      <c r="P27" s="12"/>
    </row>
    <row r="28" spans="1:16" s="9" customFormat="1" ht="62" x14ac:dyDescent="0.25">
      <c r="A28" s="27" t="s">
        <v>32</v>
      </c>
      <c r="B28" s="35" t="s">
        <v>274</v>
      </c>
      <c r="C28" s="103" t="s">
        <v>205</v>
      </c>
      <c r="D28" s="103" t="s">
        <v>276</v>
      </c>
      <c r="E28" s="103" t="s">
        <v>6</v>
      </c>
      <c r="F28" s="103" t="s">
        <v>299</v>
      </c>
      <c r="G28" s="103">
        <v>3400</v>
      </c>
      <c r="H28" s="103">
        <v>4200</v>
      </c>
      <c r="I28" s="103">
        <v>5000</v>
      </c>
      <c r="J28" s="40">
        <v>5500</v>
      </c>
      <c r="K28" s="40">
        <v>6000</v>
      </c>
      <c r="L28" s="158">
        <f t="shared" ref="L28:L35" si="0">SUM(G28:K28)</f>
        <v>24100</v>
      </c>
      <c r="M28" s="152" t="s">
        <v>268</v>
      </c>
      <c r="N28" s="11"/>
      <c r="O28" s="12"/>
      <c r="P28" s="12"/>
    </row>
    <row r="29" spans="1:16" s="9" customFormat="1" ht="77.5" x14ac:dyDescent="0.25">
      <c r="A29" s="27" t="s">
        <v>34</v>
      </c>
      <c r="B29" s="35" t="s">
        <v>277</v>
      </c>
      <c r="C29" s="103" t="s">
        <v>205</v>
      </c>
      <c r="D29" s="103" t="s">
        <v>276</v>
      </c>
      <c r="E29" s="103" t="s">
        <v>6</v>
      </c>
      <c r="F29" s="103" t="s">
        <v>300</v>
      </c>
      <c r="G29" s="103">
        <v>8232</v>
      </c>
      <c r="H29" s="103">
        <v>9000</v>
      </c>
      <c r="I29" s="103">
        <v>9800</v>
      </c>
      <c r="J29" s="40">
        <v>11000</v>
      </c>
      <c r="K29" s="40">
        <v>12300</v>
      </c>
      <c r="L29" s="158">
        <f t="shared" si="0"/>
        <v>50332</v>
      </c>
      <c r="M29" s="152" t="s">
        <v>268</v>
      </c>
      <c r="N29" s="11"/>
      <c r="O29" s="12"/>
      <c r="P29" s="12"/>
    </row>
    <row r="30" spans="1:16" s="9" customFormat="1" ht="62" x14ac:dyDescent="0.25">
      <c r="A30" s="27" t="s">
        <v>35</v>
      </c>
      <c r="B30" s="35" t="s">
        <v>278</v>
      </c>
      <c r="C30" s="103" t="s">
        <v>205</v>
      </c>
      <c r="D30" s="103" t="s">
        <v>276</v>
      </c>
      <c r="E30" s="103" t="s">
        <v>6</v>
      </c>
      <c r="F30" s="103" t="s">
        <v>301</v>
      </c>
      <c r="G30" s="103">
        <v>3144.8</v>
      </c>
      <c r="H30" s="103">
        <v>4000</v>
      </c>
      <c r="I30" s="103">
        <v>4500</v>
      </c>
      <c r="J30" s="40">
        <v>5000</v>
      </c>
      <c r="K30" s="40">
        <v>5300</v>
      </c>
      <c r="L30" s="158">
        <f t="shared" si="0"/>
        <v>21944.799999999999</v>
      </c>
      <c r="M30" s="152" t="s">
        <v>268</v>
      </c>
      <c r="N30" s="11"/>
      <c r="O30" s="12"/>
      <c r="P30" s="12"/>
    </row>
    <row r="31" spans="1:16" s="9" customFormat="1" ht="46.5" x14ac:dyDescent="0.25">
      <c r="A31" s="27" t="s">
        <v>36</v>
      </c>
      <c r="B31" s="35" t="s">
        <v>279</v>
      </c>
      <c r="C31" s="103" t="s">
        <v>205</v>
      </c>
      <c r="D31" s="103" t="s">
        <v>276</v>
      </c>
      <c r="E31" s="103" t="s">
        <v>6</v>
      </c>
      <c r="F31" s="103" t="s">
        <v>302</v>
      </c>
      <c r="G31" s="103">
        <v>21692</v>
      </c>
      <c r="H31" s="103">
        <v>24808</v>
      </c>
      <c r="I31" s="103">
        <v>25000</v>
      </c>
      <c r="J31" s="40">
        <v>25000</v>
      </c>
      <c r="K31" s="40">
        <v>25000</v>
      </c>
      <c r="L31" s="158">
        <f t="shared" si="0"/>
        <v>121500</v>
      </c>
      <c r="M31" s="152" t="s">
        <v>268</v>
      </c>
      <c r="N31" s="11"/>
      <c r="O31" s="12"/>
      <c r="P31" s="12"/>
    </row>
    <row r="32" spans="1:16" s="9" customFormat="1" ht="46.5" x14ac:dyDescent="0.25">
      <c r="A32" s="27" t="s">
        <v>37</v>
      </c>
      <c r="B32" s="35" t="s">
        <v>280</v>
      </c>
      <c r="C32" s="103" t="s">
        <v>205</v>
      </c>
      <c r="D32" s="103" t="s">
        <v>276</v>
      </c>
      <c r="E32" s="103" t="s">
        <v>6</v>
      </c>
      <c r="F32" s="103" t="s">
        <v>303</v>
      </c>
      <c r="G32" s="103">
        <v>700</v>
      </c>
      <c r="H32" s="103">
        <v>900</v>
      </c>
      <c r="I32" s="103">
        <v>900</v>
      </c>
      <c r="J32" s="40">
        <v>900</v>
      </c>
      <c r="K32" s="40">
        <v>900</v>
      </c>
      <c r="L32" s="158">
        <f t="shared" si="0"/>
        <v>4300</v>
      </c>
      <c r="M32" s="152" t="s">
        <v>268</v>
      </c>
      <c r="N32" s="11"/>
      <c r="O32" s="12"/>
      <c r="P32" s="12"/>
    </row>
    <row r="33" spans="1:16" s="9" customFormat="1" ht="62" x14ac:dyDescent="0.25">
      <c r="A33" s="27" t="s">
        <v>38</v>
      </c>
      <c r="B33" s="35" t="s">
        <v>281</v>
      </c>
      <c r="C33" s="103" t="s">
        <v>205</v>
      </c>
      <c r="D33" s="103" t="s">
        <v>276</v>
      </c>
      <c r="E33" s="103" t="s">
        <v>6</v>
      </c>
      <c r="F33" s="103" t="s">
        <v>304</v>
      </c>
      <c r="G33" s="103">
        <v>310</v>
      </c>
      <c r="H33" s="103">
        <v>450</v>
      </c>
      <c r="I33" s="103">
        <v>500</v>
      </c>
      <c r="J33" s="40">
        <v>500</v>
      </c>
      <c r="K33" s="40">
        <v>500</v>
      </c>
      <c r="L33" s="158">
        <f t="shared" si="0"/>
        <v>2260</v>
      </c>
      <c r="M33" s="152" t="s">
        <v>268</v>
      </c>
      <c r="N33" s="11"/>
      <c r="O33" s="12"/>
      <c r="P33" s="12"/>
    </row>
    <row r="34" spans="1:16" s="9" customFormat="1" ht="62" x14ac:dyDescent="0.25">
      <c r="A34" s="27" t="s">
        <v>39</v>
      </c>
      <c r="B34" s="35" t="s">
        <v>282</v>
      </c>
      <c r="C34" s="103" t="s">
        <v>139</v>
      </c>
      <c r="D34" s="103" t="s">
        <v>276</v>
      </c>
      <c r="E34" s="103" t="s">
        <v>6</v>
      </c>
      <c r="F34" s="103" t="s">
        <v>340</v>
      </c>
      <c r="G34" s="103">
        <v>1085</v>
      </c>
      <c r="H34" s="103">
        <v>1200</v>
      </c>
      <c r="I34" s="103">
        <v>1400</v>
      </c>
      <c r="J34" s="40">
        <v>1500</v>
      </c>
      <c r="K34" s="40">
        <v>1500</v>
      </c>
      <c r="L34" s="158">
        <f t="shared" si="0"/>
        <v>6685</v>
      </c>
      <c r="M34" s="152" t="s">
        <v>268</v>
      </c>
      <c r="N34" s="11"/>
      <c r="O34" s="12"/>
      <c r="P34" s="12"/>
    </row>
    <row r="35" spans="1:16" s="9" customFormat="1" ht="46.5" x14ac:dyDescent="0.25">
      <c r="A35" s="27" t="s">
        <v>40</v>
      </c>
      <c r="B35" s="35" t="s">
        <v>283</v>
      </c>
      <c r="C35" s="103" t="s">
        <v>139</v>
      </c>
      <c r="D35" s="103" t="s">
        <v>298</v>
      </c>
      <c r="E35" s="103" t="s">
        <v>6</v>
      </c>
      <c r="F35" s="103" t="s">
        <v>305</v>
      </c>
      <c r="G35" s="103">
        <v>750</v>
      </c>
      <c r="H35" s="103">
        <v>800</v>
      </c>
      <c r="I35" s="103">
        <v>900</v>
      </c>
      <c r="J35" s="40">
        <v>1000</v>
      </c>
      <c r="K35" s="40">
        <v>1100</v>
      </c>
      <c r="L35" s="158">
        <f t="shared" si="0"/>
        <v>4550</v>
      </c>
      <c r="M35" s="152" t="s">
        <v>268</v>
      </c>
      <c r="N35" s="11"/>
      <c r="O35" s="12"/>
      <c r="P35" s="12"/>
    </row>
    <row r="36" spans="1:16" s="12" customFormat="1" ht="63" customHeight="1" x14ac:dyDescent="0.25">
      <c r="A36" s="27" t="s">
        <v>20</v>
      </c>
      <c r="B36" s="35" t="s">
        <v>284</v>
      </c>
      <c r="C36" s="103" t="s">
        <v>338</v>
      </c>
      <c r="D36" s="103" t="s">
        <v>297</v>
      </c>
      <c r="E36" s="103" t="s">
        <v>29</v>
      </c>
      <c r="F36" s="103" t="s">
        <v>306</v>
      </c>
      <c r="G36" s="41">
        <v>1</v>
      </c>
      <c r="H36" s="41">
        <v>2</v>
      </c>
      <c r="I36" s="41">
        <v>2</v>
      </c>
      <c r="J36" s="40"/>
      <c r="K36" s="40"/>
      <c r="L36" s="158"/>
      <c r="M36" s="154"/>
      <c r="N36" s="11"/>
    </row>
    <row r="37" spans="1:16" s="12" customFormat="1" ht="36" customHeight="1" x14ac:dyDescent="0.25">
      <c r="A37" s="27" t="s">
        <v>22</v>
      </c>
      <c r="B37" s="37" t="s">
        <v>285</v>
      </c>
      <c r="C37" s="10"/>
      <c r="D37" s="10"/>
      <c r="E37" s="10"/>
      <c r="F37" s="10"/>
      <c r="G37" s="10"/>
      <c r="H37" s="10"/>
      <c r="I37" s="10"/>
      <c r="J37" s="10"/>
      <c r="K37" s="10"/>
      <c r="L37" s="159"/>
      <c r="M37" s="159"/>
      <c r="N37" s="10"/>
    </row>
    <row r="38" spans="1:16" s="12" customFormat="1" ht="108.65" customHeight="1" x14ac:dyDescent="0.25">
      <c r="A38" s="27" t="s">
        <v>197</v>
      </c>
      <c r="B38" s="35" t="s">
        <v>286</v>
      </c>
      <c r="C38" s="103" t="s">
        <v>139</v>
      </c>
      <c r="D38" s="103" t="s">
        <v>296</v>
      </c>
      <c r="E38" s="103">
        <v>2021</v>
      </c>
      <c r="F38" s="103" t="s">
        <v>307</v>
      </c>
      <c r="G38" s="41">
        <v>6144</v>
      </c>
      <c r="H38" s="103"/>
      <c r="I38" s="103"/>
      <c r="J38" s="103"/>
      <c r="K38" s="103"/>
      <c r="L38" s="158">
        <f>SUM(G38:K38)</f>
        <v>6144</v>
      </c>
      <c r="M38" s="152" t="s">
        <v>268</v>
      </c>
      <c r="N38" s="11"/>
    </row>
    <row r="39" spans="1:16" s="12" customFormat="1" ht="91.4" customHeight="1" x14ac:dyDescent="0.25">
      <c r="A39" s="27" t="s">
        <v>196</v>
      </c>
      <c r="B39" s="35" t="s">
        <v>287</v>
      </c>
      <c r="C39" s="103" t="s">
        <v>139</v>
      </c>
      <c r="D39" s="103" t="s">
        <v>136</v>
      </c>
      <c r="E39" s="103">
        <v>2021</v>
      </c>
      <c r="F39" s="103" t="s">
        <v>308</v>
      </c>
      <c r="G39" s="41">
        <v>8000</v>
      </c>
      <c r="H39" s="40"/>
      <c r="I39" s="40"/>
      <c r="J39" s="40"/>
      <c r="K39" s="40"/>
      <c r="L39" s="158">
        <f>SUM(G39:K39)</f>
        <v>8000</v>
      </c>
      <c r="M39" s="152" t="s">
        <v>268</v>
      </c>
      <c r="N39" s="11"/>
    </row>
    <row r="40" spans="1:16" s="12" customFormat="1" ht="108.75" customHeight="1" x14ac:dyDescent="0.25">
      <c r="A40" s="27" t="s">
        <v>195</v>
      </c>
      <c r="B40" s="35" t="s">
        <v>288</v>
      </c>
      <c r="C40" s="103" t="s">
        <v>139</v>
      </c>
      <c r="D40" s="103" t="s">
        <v>136</v>
      </c>
      <c r="E40" s="103">
        <v>2021</v>
      </c>
      <c r="F40" s="103" t="s">
        <v>309</v>
      </c>
      <c r="G40" s="41">
        <v>1500</v>
      </c>
      <c r="H40" s="103"/>
      <c r="I40" s="103"/>
      <c r="J40" s="103"/>
      <c r="K40" s="103"/>
      <c r="L40" s="158">
        <f>SUM(G40:K40)</f>
        <v>1500</v>
      </c>
      <c r="M40" s="152" t="s">
        <v>268</v>
      </c>
      <c r="N40" s="11"/>
    </row>
    <row r="41" spans="1:16" s="12" customFormat="1" ht="91.4" customHeight="1" x14ac:dyDescent="0.25">
      <c r="A41" s="27" t="s">
        <v>199</v>
      </c>
      <c r="B41" s="35" t="s">
        <v>430</v>
      </c>
      <c r="C41" s="103" t="s">
        <v>139</v>
      </c>
      <c r="D41" s="103" t="s">
        <v>136</v>
      </c>
      <c r="E41" s="103">
        <v>2022</v>
      </c>
      <c r="F41" s="103" t="s">
        <v>310</v>
      </c>
      <c r="G41" s="41"/>
      <c r="H41" s="41">
        <v>1500</v>
      </c>
      <c r="I41" s="103"/>
      <c r="J41" s="103"/>
      <c r="K41" s="103"/>
      <c r="L41" s="158">
        <f>SUM(G41:K41)</f>
        <v>1500</v>
      </c>
      <c r="M41" s="152" t="s">
        <v>268</v>
      </c>
      <c r="N41" s="11"/>
    </row>
    <row r="42" spans="1:16" s="12" customFormat="1" ht="91.4" customHeight="1" x14ac:dyDescent="0.25">
      <c r="A42" s="27" t="s">
        <v>21</v>
      </c>
      <c r="B42" s="35" t="s">
        <v>289</v>
      </c>
      <c r="C42" s="103" t="s">
        <v>198</v>
      </c>
      <c r="D42" s="103" t="s">
        <v>194</v>
      </c>
      <c r="E42" s="103" t="s">
        <v>33</v>
      </c>
      <c r="F42" s="103" t="s">
        <v>69</v>
      </c>
      <c r="G42" s="41">
        <v>2</v>
      </c>
      <c r="H42" s="41">
        <v>2</v>
      </c>
      <c r="I42" s="41">
        <v>3</v>
      </c>
      <c r="J42" s="41">
        <v>4</v>
      </c>
      <c r="K42" s="41">
        <v>4</v>
      </c>
      <c r="L42" s="160"/>
      <c r="M42" s="161"/>
      <c r="N42" s="11"/>
    </row>
    <row r="43" spans="1:16" s="12" customFormat="1" ht="123.75" customHeight="1" x14ac:dyDescent="0.25">
      <c r="A43" s="27" t="s">
        <v>41</v>
      </c>
      <c r="B43" s="35" t="s">
        <v>290</v>
      </c>
      <c r="C43" s="103" t="s">
        <v>338</v>
      </c>
      <c r="D43" s="103" t="s">
        <v>339</v>
      </c>
      <c r="E43" s="103" t="s">
        <v>6</v>
      </c>
      <c r="F43" s="103" t="s">
        <v>311</v>
      </c>
      <c r="G43" s="41">
        <v>7</v>
      </c>
      <c r="H43" s="41">
        <v>7</v>
      </c>
      <c r="I43" s="41">
        <v>7</v>
      </c>
      <c r="J43" s="41">
        <v>7</v>
      </c>
      <c r="K43" s="41">
        <v>7</v>
      </c>
      <c r="L43" s="160"/>
      <c r="M43" s="159"/>
      <c r="N43" s="10"/>
    </row>
    <row r="44" spans="1:16" s="12" customFormat="1" ht="108.5" x14ac:dyDescent="0.25">
      <c r="A44" s="27" t="s">
        <v>200</v>
      </c>
      <c r="B44" s="35" t="s">
        <v>291</v>
      </c>
      <c r="C44" s="103" t="s">
        <v>338</v>
      </c>
      <c r="D44" s="103" t="s">
        <v>295</v>
      </c>
      <c r="E44" s="103">
        <v>2021</v>
      </c>
      <c r="F44" s="103" t="s">
        <v>312</v>
      </c>
      <c r="G44" s="41">
        <v>3</v>
      </c>
      <c r="H44" s="41"/>
      <c r="I44" s="41"/>
      <c r="J44" s="41"/>
      <c r="K44" s="41"/>
      <c r="L44" s="160"/>
      <c r="M44" s="159"/>
      <c r="N44" s="10"/>
    </row>
    <row r="45" spans="1:16" s="12" customFormat="1" ht="78.75" customHeight="1" x14ac:dyDescent="0.25">
      <c r="A45" s="290" t="s">
        <v>201</v>
      </c>
      <c r="B45" s="291" t="s">
        <v>292</v>
      </c>
      <c r="C45" s="292" t="s">
        <v>113</v>
      </c>
      <c r="D45" s="292" t="s">
        <v>136</v>
      </c>
      <c r="E45" s="292" t="s">
        <v>6</v>
      </c>
      <c r="F45" s="293" t="s">
        <v>313</v>
      </c>
      <c r="G45" s="292">
        <v>1</v>
      </c>
      <c r="H45" s="292">
        <v>1</v>
      </c>
      <c r="I45" s="292">
        <v>1</v>
      </c>
      <c r="J45" s="292">
        <v>1</v>
      </c>
      <c r="K45" s="292">
        <v>1</v>
      </c>
      <c r="L45" s="292"/>
      <c r="M45" s="292"/>
      <c r="N45" s="292"/>
      <c r="O45" s="113"/>
    </row>
    <row r="46" spans="1:16" s="12" customFormat="1" ht="102" customHeight="1" x14ac:dyDescent="0.25">
      <c r="A46" s="27" t="s">
        <v>202</v>
      </c>
      <c r="B46" s="35" t="s">
        <v>293</v>
      </c>
      <c r="C46" s="103" t="s">
        <v>113</v>
      </c>
      <c r="D46" s="103" t="s">
        <v>136</v>
      </c>
      <c r="E46" s="103" t="s">
        <v>6</v>
      </c>
      <c r="F46" s="42" t="s">
        <v>313</v>
      </c>
      <c r="G46" s="103">
        <v>1</v>
      </c>
      <c r="H46" s="103">
        <v>1</v>
      </c>
      <c r="I46" s="103">
        <v>1</v>
      </c>
      <c r="J46" s="103">
        <v>1</v>
      </c>
      <c r="K46" s="103">
        <v>1</v>
      </c>
      <c r="L46" s="160"/>
      <c r="M46" s="162"/>
      <c r="N46" s="11"/>
    </row>
    <row r="47" spans="1:16" s="9" customFormat="1" ht="21" customHeight="1" x14ac:dyDescent="0.25">
      <c r="A47" s="183"/>
      <c r="B47" s="183" t="s">
        <v>294</v>
      </c>
      <c r="C47" s="183" t="s">
        <v>139</v>
      </c>
      <c r="D47" s="183"/>
      <c r="E47" s="183"/>
      <c r="F47" s="183"/>
      <c r="G47" s="192">
        <f>G49+G50+G51</f>
        <v>54957.8</v>
      </c>
      <c r="H47" s="192">
        <f>H49+H50+H51</f>
        <v>46858</v>
      </c>
      <c r="I47" s="192">
        <f>I49+I50+I51</f>
        <v>48000</v>
      </c>
      <c r="J47" s="192">
        <f>J49+J50+J51</f>
        <v>50400</v>
      </c>
      <c r="K47" s="192">
        <f>K49+K50+K51</f>
        <v>52600</v>
      </c>
      <c r="L47" s="192">
        <f>SUM(G47:K47)</f>
        <v>252815.8</v>
      </c>
      <c r="M47" s="183"/>
      <c r="N47" s="183"/>
    </row>
    <row r="48" spans="1:16" s="9" customFormat="1" ht="15" customHeight="1" x14ac:dyDescent="0.25">
      <c r="A48" s="194"/>
      <c r="B48" s="195" t="s">
        <v>264</v>
      </c>
      <c r="C48" s="195"/>
      <c r="D48" s="196"/>
      <c r="E48" s="196"/>
      <c r="F48" s="196"/>
      <c r="G48" s="195"/>
      <c r="H48" s="195"/>
      <c r="I48" s="195"/>
      <c r="J48" s="195"/>
      <c r="K48" s="195"/>
      <c r="L48" s="195"/>
      <c r="M48" s="197"/>
      <c r="N48" s="197"/>
    </row>
    <row r="49" spans="1:14" s="9" customFormat="1" ht="21" customHeight="1" x14ac:dyDescent="0.25">
      <c r="A49" s="194"/>
      <c r="B49" s="193" t="s">
        <v>265</v>
      </c>
      <c r="C49" s="195" t="s">
        <v>139</v>
      </c>
      <c r="D49" s="196"/>
      <c r="E49" s="196"/>
      <c r="F49" s="196"/>
      <c r="G49" s="195">
        <v>0</v>
      </c>
      <c r="H49" s="195">
        <v>0</v>
      </c>
      <c r="I49" s="195">
        <v>0</v>
      </c>
      <c r="J49" s="195">
        <v>0</v>
      </c>
      <c r="K49" s="195">
        <v>0</v>
      </c>
      <c r="L49" s="195">
        <f>SUM(G49:K49)</f>
        <v>0</v>
      </c>
      <c r="M49" s="197"/>
      <c r="N49" s="197"/>
    </row>
    <row r="50" spans="1:14" s="9" customFormat="1" ht="21" customHeight="1" x14ac:dyDescent="0.25">
      <c r="A50" s="194"/>
      <c r="B50" s="193" t="s">
        <v>266</v>
      </c>
      <c r="C50" s="195" t="s">
        <v>139</v>
      </c>
      <c r="D50" s="196"/>
      <c r="E50" s="196"/>
      <c r="F50" s="196"/>
      <c r="G50" s="195">
        <v>0</v>
      </c>
      <c r="H50" s="195">
        <v>0</v>
      </c>
      <c r="I50" s="195">
        <v>0</v>
      </c>
      <c r="J50" s="195">
        <v>0</v>
      </c>
      <c r="K50" s="195">
        <v>0</v>
      </c>
      <c r="L50" s="195">
        <f>SUM(G50:K50)</f>
        <v>0</v>
      </c>
      <c r="M50" s="197"/>
      <c r="N50" s="197"/>
    </row>
    <row r="51" spans="1:14" s="9" customFormat="1" ht="21" customHeight="1" x14ac:dyDescent="0.25">
      <c r="A51" s="194"/>
      <c r="B51" s="193" t="s">
        <v>267</v>
      </c>
      <c r="C51" s="195" t="s">
        <v>139</v>
      </c>
      <c r="D51" s="196"/>
      <c r="E51" s="196"/>
      <c r="F51" s="196"/>
      <c r="G51" s="297">
        <f t="shared" ref="G51:L51" si="1">G28+G29+G30+G31+G32+G33+G34+G35+G38+G39+G40+G41</f>
        <v>54957.8</v>
      </c>
      <c r="H51" s="195">
        <f t="shared" si="1"/>
        <v>46858</v>
      </c>
      <c r="I51" s="195">
        <f t="shared" si="1"/>
        <v>48000</v>
      </c>
      <c r="J51" s="195">
        <f t="shared" si="1"/>
        <v>50400</v>
      </c>
      <c r="K51" s="195">
        <f t="shared" si="1"/>
        <v>52600</v>
      </c>
      <c r="L51" s="195">
        <f t="shared" si="1"/>
        <v>252815.8</v>
      </c>
      <c r="M51" s="197"/>
      <c r="N51" s="197"/>
    </row>
    <row r="52" spans="1:14" s="5" customFormat="1" ht="18.649999999999999" customHeight="1" x14ac:dyDescent="0.35">
      <c r="A52" s="183"/>
      <c r="B52" s="183" t="s">
        <v>78</v>
      </c>
      <c r="C52" s="183"/>
      <c r="D52" s="183"/>
      <c r="E52" s="183"/>
      <c r="F52" s="183"/>
      <c r="G52" s="183"/>
      <c r="H52" s="183"/>
      <c r="I52" s="183"/>
      <c r="J52" s="183"/>
      <c r="K52" s="183"/>
      <c r="L52" s="183"/>
      <c r="M52" s="183"/>
      <c r="N52" s="183"/>
    </row>
    <row r="53" spans="1:14" s="5" customFormat="1" ht="18.649999999999999" customHeight="1" x14ac:dyDescent="0.35">
      <c r="A53" s="183"/>
      <c r="B53" s="183" t="s">
        <v>65</v>
      </c>
      <c r="C53" s="183"/>
      <c r="D53" s="183"/>
      <c r="E53" s="183"/>
      <c r="F53" s="183"/>
      <c r="G53" s="183"/>
      <c r="H53" s="183"/>
      <c r="I53" s="183"/>
      <c r="J53" s="183"/>
      <c r="K53" s="183"/>
      <c r="L53" s="183"/>
      <c r="M53" s="183"/>
      <c r="N53" s="183"/>
    </row>
    <row r="54" spans="1:14" s="1" customFormat="1" ht="49.5" customHeight="1" x14ac:dyDescent="0.3">
      <c r="A54" s="103">
        <v>1</v>
      </c>
      <c r="B54" s="153" t="s">
        <v>75</v>
      </c>
      <c r="C54" s="155" t="s">
        <v>132</v>
      </c>
      <c r="D54" s="156"/>
      <c r="E54" s="156"/>
      <c r="F54" s="164" t="s">
        <v>77</v>
      </c>
      <c r="G54" s="165">
        <v>107.8</v>
      </c>
      <c r="H54" s="165">
        <v>108</v>
      </c>
      <c r="I54" s="165">
        <v>108.1</v>
      </c>
      <c r="J54" s="165">
        <v>108.5</v>
      </c>
      <c r="K54" s="165">
        <v>109</v>
      </c>
      <c r="L54" s="95"/>
      <c r="M54" s="95"/>
      <c r="N54" s="95"/>
    </row>
    <row r="55" spans="1:14" s="1" customFormat="1" ht="35.5" customHeight="1" x14ac:dyDescent="0.3">
      <c r="A55" s="103">
        <v>2</v>
      </c>
      <c r="B55" s="153" t="s">
        <v>76</v>
      </c>
      <c r="C55" s="155" t="s">
        <v>0</v>
      </c>
      <c r="D55" s="156"/>
      <c r="E55" s="156"/>
      <c r="F55" s="166" t="s">
        <v>77</v>
      </c>
      <c r="G55" s="165">
        <v>102.1</v>
      </c>
      <c r="H55" s="165">
        <v>101.5</v>
      </c>
      <c r="I55" s="165">
        <v>101.4</v>
      </c>
      <c r="J55" s="165">
        <v>101.8</v>
      </c>
      <c r="K55" s="165">
        <v>101.7</v>
      </c>
      <c r="L55" s="95"/>
      <c r="M55" s="95"/>
      <c r="N55" s="95"/>
    </row>
    <row r="56" spans="1:14" s="9" customFormat="1" ht="21" customHeight="1" x14ac:dyDescent="0.25">
      <c r="A56" s="184"/>
      <c r="B56" s="185" t="s">
        <v>74</v>
      </c>
      <c r="C56" s="184"/>
      <c r="D56" s="184"/>
      <c r="E56" s="184"/>
      <c r="F56" s="184"/>
      <c r="G56" s="184"/>
      <c r="H56" s="184"/>
      <c r="I56" s="184"/>
      <c r="J56" s="184"/>
      <c r="K56" s="184"/>
      <c r="L56" s="184"/>
      <c r="M56" s="184"/>
      <c r="N56" s="184"/>
    </row>
    <row r="57" spans="1:14" s="9" customFormat="1" ht="79.75" customHeight="1" x14ac:dyDescent="0.25">
      <c r="A57" s="28">
        <v>1</v>
      </c>
      <c r="B57" s="111" t="s">
        <v>204</v>
      </c>
      <c r="C57" s="103" t="s">
        <v>205</v>
      </c>
      <c r="D57" s="43" t="s">
        <v>206</v>
      </c>
      <c r="E57" s="103" t="s">
        <v>6</v>
      </c>
      <c r="F57" s="103" t="s">
        <v>207</v>
      </c>
      <c r="G57" s="101">
        <v>36100</v>
      </c>
      <c r="H57" s="101">
        <v>39600</v>
      </c>
      <c r="I57" s="101">
        <v>40000</v>
      </c>
      <c r="J57" s="101">
        <v>42000</v>
      </c>
      <c r="K57" s="101">
        <v>45000</v>
      </c>
      <c r="L57" s="167">
        <f>SUM(G57:K57)</f>
        <v>202700</v>
      </c>
      <c r="M57" s="152" t="s">
        <v>268</v>
      </c>
      <c r="N57" s="11"/>
    </row>
    <row r="58" spans="1:14" s="9" customFormat="1" ht="47.25" customHeight="1" x14ac:dyDescent="0.25">
      <c r="A58" s="28">
        <v>2</v>
      </c>
      <c r="B58" s="44" t="s">
        <v>208</v>
      </c>
      <c r="C58" s="103" t="s">
        <v>209</v>
      </c>
      <c r="D58" s="43" t="s">
        <v>206</v>
      </c>
      <c r="E58" s="103" t="s">
        <v>6</v>
      </c>
      <c r="F58" s="103" t="s">
        <v>207</v>
      </c>
      <c r="G58" s="103">
        <v>4737.3999999999996</v>
      </c>
      <c r="H58" s="103">
        <v>4794.6000000000004</v>
      </c>
      <c r="I58" s="103">
        <v>4851.8999999999996</v>
      </c>
      <c r="J58" s="103">
        <v>4909.1000000000004</v>
      </c>
      <c r="K58" s="103">
        <v>4966.3</v>
      </c>
      <c r="L58" s="114"/>
      <c r="M58" s="16"/>
      <c r="N58" s="11"/>
    </row>
    <row r="59" spans="1:14" s="9" customFormat="1" ht="47.25" customHeight="1" x14ac:dyDescent="0.25">
      <c r="A59" s="28">
        <v>3</v>
      </c>
      <c r="B59" s="45" t="s">
        <v>210</v>
      </c>
      <c r="C59" s="103" t="s">
        <v>209</v>
      </c>
      <c r="D59" s="43" t="s">
        <v>206</v>
      </c>
      <c r="E59" s="103" t="s">
        <v>6</v>
      </c>
      <c r="F59" s="103" t="s">
        <v>207</v>
      </c>
      <c r="G59" s="103">
        <v>933.4</v>
      </c>
      <c r="H59" s="103">
        <v>952.7</v>
      </c>
      <c r="I59" s="103">
        <v>969</v>
      </c>
      <c r="J59" s="103">
        <v>991.5</v>
      </c>
      <c r="K59" s="103">
        <v>1010.9</v>
      </c>
      <c r="L59" s="114"/>
      <c r="M59" s="16"/>
      <c r="N59" s="11"/>
    </row>
    <row r="60" spans="1:14" s="9" customFormat="1" ht="57" customHeight="1" x14ac:dyDescent="0.25">
      <c r="A60" s="28">
        <v>4</v>
      </c>
      <c r="B60" s="45" t="s">
        <v>211</v>
      </c>
      <c r="C60" s="103" t="s">
        <v>209</v>
      </c>
      <c r="D60" s="43" t="s">
        <v>206</v>
      </c>
      <c r="E60" s="103" t="s">
        <v>6</v>
      </c>
      <c r="F60" s="103" t="s">
        <v>207</v>
      </c>
      <c r="G60" s="103">
        <v>594.1</v>
      </c>
      <c r="H60" s="103">
        <v>609.29999999999995</v>
      </c>
      <c r="I60" s="103">
        <v>624.5</v>
      </c>
      <c r="J60" s="103">
        <v>639.1</v>
      </c>
      <c r="K60" s="103">
        <v>651.9</v>
      </c>
      <c r="L60" s="114"/>
      <c r="M60" s="16"/>
      <c r="N60" s="11"/>
    </row>
    <row r="61" spans="1:14" s="9" customFormat="1" ht="47.25" customHeight="1" x14ac:dyDescent="0.25">
      <c r="A61" s="28">
        <v>5</v>
      </c>
      <c r="B61" s="45" t="s">
        <v>212</v>
      </c>
      <c r="C61" s="103" t="s">
        <v>209</v>
      </c>
      <c r="D61" s="43" t="s">
        <v>206</v>
      </c>
      <c r="E61" s="103" t="s">
        <v>6</v>
      </c>
      <c r="F61" s="103" t="s">
        <v>207</v>
      </c>
      <c r="G61" s="103">
        <v>102.1</v>
      </c>
      <c r="H61" s="103">
        <v>104.6</v>
      </c>
      <c r="I61" s="103">
        <v>107.2</v>
      </c>
      <c r="J61" s="103">
        <v>110</v>
      </c>
      <c r="K61" s="103">
        <v>112.7</v>
      </c>
      <c r="L61" s="114"/>
      <c r="M61" s="16"/>
      <c r="N61" s="11"/>
    </row>
    <row r="62" spans="1:14" s="9" customFormat="1" ht="47.25" customHeight="1" x14ac:dyDescent="0.25">
      <c r="A62" s="97">
        <v>6</v>
      </c>
      <c r="B62" s="46" t="s">
        <v>213</v>
      </c>
      <c r="C62" s="101" t="s">
        <v>214</v>
      </c>
      <c r="D62" s="43" t="s">
        <v>206</v>
      </c>
      <c r="E62" s="103" t="s">
        <v>6</v>
      </c>
      <c r="F62" s="103" t="s">
        <v>207</v>
      </c>
      <c r="G62" s="101">
        <v>834.9</v>
      </c>
      <c r="H62" s="101">
        <v>850.7</v>
      </c>
      <c r="I62" s="101">
        <v>869.7</v>
      </c>
      <c r="J62" s="101">
        <v>887</v>
      </c>
      <c r="K62" s="101">
        <v>909.9</v>
      </c>
      <c r="L62" s="115"/>
      <c r="M62" s="116"/>
      <c r="N62" s="116"/>
    </row>
    <row r="63" spans="1:14" s="9" customFormat="1" ht="47.25" customHeight="1" x14ac:dyDescent="0.25">
      <c r="A63" s="28">
        <v>7</v>
      </c>
      <c r="B63" s="47" t="s">
        <v>215</v>
      </c>
      <c r="C63" s="103" t="s">
        <v>139</v>
      </c>
      <c r="D63" s="43" t="s">
        <v>206</v>
      </c>
      <c r="E63" s="103" t="s">
        <v>23</v>
      </c>
      <c r="F63" s="103" t="s">
        <v>207</v>
      </c>
      <c r="G63" s="48">
        <v>1000</v>
      </c>
      <c r="H63" s="48">
        <v>1500</v>
      </c>
      <c r="I63" s="43"/>
      <c r="J63" s="43"/>
      <c r="K63" s="43"/>
      <c r="L63" s="167">
        <f>SUM(G63:K63)</f>
        <v>2500</v>
      </c>
      <c r="M63" s="152" t="s">
        <v>268</v>
      </c>
      <c r="N63" s="16"/>
    </row>
    <row r="64" spans="1:14" s="9" customFormat="1" ht="47.25" customHeight="1" x14ac:dyDescent="0.25">
      <c r="A64" s="28">
        <v>8</v>
      </c>
      <c r="B64" s="47" t="s">
        <v>216</v>
      </c>
      <c r="C64" s="103" t="s">
        <v>139</v>
      </c>
      <c r="D64" s="43" t="s">
        <v>206</v>
      </c>
      <c r="E64" s="103" t="s">
        <v>217</v>
      </c>
      <c r="F64" s="103" t="s">
        <v>207</v>
      </c>
      <c r="G64" s="48">
        <v>3800</v>
      </c>
      <c r="H64" s="48"/>
      <c r="I64" s="43"/>
      <c r="J64" s="43"/>
      <c r="K64" s="43"/>
      <c r="L64" s="167">
        <f>G64</f>
        <v>3800</v>
      </c>
      <c r="M64" s="152" t="s">
        <v>268</v>
      </c>
      <c r="N64" s="11"/>
    </row>
    <row r="65" spans="1:14" s="9" customFormat="1" ht="47.25" customHeight="1" x14ac:dyDescent="0.25">
      <c r="A65" s="28">
        <v>9</v>
      </c>
      <c r="B65" s="49" t="s">
        <v>455</v>
      </c>
      <c r="C65" s="103" t="s">
        <v>218</v>
      </c>
      <c r="D65" s="43" t="s">
        <v>206</v>
      </c>
      <c r="E65" s="103" t="s">
        <v>6</v>
      </c>
      <c r="F65" s="43" t="s">
        <v>219</v>
      </c>
      <c r="G65" s="48">
        <v>3700</v>
      </c>
      <c r="H65" s="48">
        <v>4000</v>
      </c>
      <c r="I65" s="48">
        <v>4500</v>
      </c>
      <c r="J65" s="48">
        <v>5000</v>
      </c>
      <c r="K65" s="48">
        <v>7000</v>
      </c>
      <c r="L65" s="167"/>
      <c r="M65" s="168"/>
      <c r="N65" s="11"/>
    </row>
    <row r="66" spans="1:14" s="9" customFormat="1" ht="47.25" customHeight="1" x14ac:dyDescent="0.25">
      <c r="A66" s="28">
        <v>10</v>
      </c>
      <c r="B66" s="50" t="s">
        <v>220</v>
      </c>
      <c r="C66" s="103" t="s">
        <v>139</v>
      </c>
      <c r="D66" s="43" t="s">
        <v>206</v>
      </c>
      <c r="E66" s="103">
        <v>2023</v>
      </c>
      <c r="F66" s="43" t="s">
        <v>219</v>
      </c>
      <c r="G66" s="51"/>
      <c r="H66" s="51"/>
      <c r="I66" s="48">
        <v>900</v>
      </c>
      <c r="J66" s="51"/>
      <c r="K66" s="51"/>
      <c r="L66" s="167">
        <f>SUM(G66:K66)</f>
        <v>900</v>
      </c>
      <c r="M66" s="152" t="s">
        <v>268</v>
      </c>
      <c r="N66" s="11"/>
    </row>
    <row r="67" spans="1:14" s="9" customFormat="1" ht="47.25" customHeight="1" x14ac:dyDescent="0.25">
      <c r="A67" s="28">
        <v>11</v>
      </c>
      <c r="B67" s="35" t="s">
        <v>221</v>
      </c>
      <c r="C67" s="103" t="s">
        <v>139</v>
      </c>
      <c r="D67" s="43" t="s">
        <v>206</v>
      </c>
      <c r="E67" s="103" t="s">
        <v>24</v>
      </c>
      <c r="F67" s="43" t="s">
        <v>219</v>
      </c>
      <c r="G67" s="51"/>
      <c r="H67" s="51"/>
      <c r="I67" s="51"/>
      <c r="J67" s="48">
        <v>600</v>
      </c>
      <c r="K67" s="48">
        <v>600</v>
      </c>
      <c r="L67" s="167">
        <f>SUM(G67:K67)</f>
        <v>1200</v>
      </c>
      <c r="M67" s="152" t="s">
        <v>268</v>
      </c>
      <c r="N67" s="11"/>
    </row>
    <row r="68" spans="1:14" s="9" customFormat="1" ht="63" customHeight="1" x14ac:dyDescent="0.25">
      <c r="A68" s="28">
        <v>12</v>
      </c>
      <c r="B68" s="35" t="s">
        <v>222</v>
      </c>
      <c r="C68" s="103" t="s">
        <v>223</v>
      </c>
      <c r="D68" s="43" t="s">
        <v>206</v>
      </c>
      <c r="E68" s="103" t="s">
        <v>6</v>
      </c>
      <c r="F68" s="43" t="s">
        <v>219</v>
      </c>
      <c r="G68" s="48">
        <v>1</v>
      </c>
      <c r="H68" s="48">
        <v>1</v>
      </c>
      <c r="I68" s="48">
        <v>1</v>
      </c>
      <c r="J68" s="48">
        <v>2</v>
      </c>
      <c r="K68" s="48">
        <v>2</v>
      </c>
      <c r="L68" s="167"/>
      <c r="M68" s="168"/>
      <c r="N68" s="91"/>
    </row>
    <row r="69" spans="1:14" s="9" customFormat="1" ht="47.25" customHeight="1" x14ac:dyDescent="0.25">
      <c r="A69" s="28">
        <v>13</v>
      </c>
      <c r="B69" s="35" t="s">
        <v>224</v>
      </c>
      <c r="C69" s="103" t="s">
        <v>139</v>
      </c>
      <c r="D69" s="43" t="s">
        <v>206</v>
      </c>
      <c r="E69" s="103">
        <v>2021</v>
      </c>
      <c r="F69" s="43" t="s">
        <v>207</v>
      </c>
      <c r="G69" s="48">
        <v>600</v>
      </c>
      <c r="H69" s="52"/>
      <c r="I69" s="52"/>
      <c r="J69" s="48"/>
      <c r="K69" s="48"/>
      <c r="L69" s="167">
        <f>SUM(G69:K69)</f>
        <v>600</v>
      </c>
      <c r="M69" s="152" t="s">
        <v>268</v>
      </c>
      <c r="N69" s="91"/>
    </row>
    <row r="70" spans="1:14" s="9" customFormat="1" ht="47.25" customHeight="1" x14ac:dyDescent="0.25">
      <c r="A70" s="28">
        <v>14</v>
      </c>
      <c r="B70" s="35" t="s">
        <v>225</v>
      </c>
      <c r="C70" s="103" t="s">
        <v>139</v>
      </c>
      <c r="D70" s="43" t="s">
        <v>206</v>
      </c>
      <c r="E70" s="103">
        <v>2021</v>
      </c>
      <c r="F70" s="43" t="s">
        <v>207</v>
      </c>
      <c r="G70" s="48">
        <v>600</v>
      </c>
      <c r="H70" s="52"/>
      <c r="I70" s="52"/>
      <c r="J70" s="48"/>
      <c r="K70" s="48"/>
      <c r="L70" s="167">
        <v>600</v>
      </c>
      <c r="M70" s="152" t="s">
        <v>268</v>
      </c>
      <c r="N70" s="91"/>
    </row>
    <row r="71" spans="1:14" s="9" customFormat="1" ht="47.25" customHeight="1" x14ac:dyDescent="0.25">
      <c r="A71" s="28">
        <v>15</v>
      </c>
      <c r="B71" s="35" t="s">
        <v>226</v>
      </c>
      <c r="C71" s="103" t="s">
        <v>139</v>
      </c>
      <c r="D71" s="43" t="s">
        <v>206</v>
      </c>
      <c r="E71" s="103">
        <v>2021</v>
      </c>
      <c r="F71" s="43" t="s">
        <v>207</v>
      </c>
      <c r="G71" s="48">
        <v>600</v>
      </c>
      <c r="H71" s="52"/>
      <c r="I71" s="52"/>
      <c r="J71" s="48"/>
      <c r="K71" s="48"/>
      <c r="L71" s="167">
        <f>G71</f>
        <v>600</v>
      </c>
      <c r="M71" s="152" t="s">
        <v>268</v>
      </c>
      <c r="N71" s="91"/>
    </row>
    <row r="72" spans="1:14" s="9" customFormat="1" ht="47.25" customHeight="1" x14ac:dyDescent="0.25">
      <c r="A72" s="28">
        <v>16</v>
      </c>
      <c r="B72" s="35" t="s">
        <v>227</v>
      </c>
      <c r="C72" s="103" t="s">
        <v>139</v>
      </c>
      <c r="D72" s="43" t="s">
        <v>206</v>
      </c>
      <c r="E72" s="103">
        <v>2021</v>
      </c>
      <c r="F72" s="43" t="s">
        <v>207</v>
      </c>
      <c r="G72" s="48">
        <v>600</v>
      </c>
      <c r="H72" s="52"/>
      <c r="I72" s="52"/>
      <c r="J72" s="48"/>
      <c r="K72" s="48"/>
      <c r="L72" s="167">
        <f>G72</f>
        <v>600</v>
      </c>
      <c r="M72" s="152" t="s">
        <v>268</v>
      </c>
      <c r="N72" s="91"/>
    </row>
    <row r="73" spans="1:14" s="9" customFormat="1" ht="47.25" customHeight="1" x14ac:dyDescent="0.25">
      <c r="A73" s="28">
        <v>17</v>
      </c>
      <c r="B73" s="35" t="s">
        <v>228</v>
      </c>
      <c r="C73" s="103" t="s">
        <v>229</v>
      </c>
      <c r="D73" s="43" t="s">
        <v>206</v>
      </c>
      <c r="E73" s="103" t="s">
        <v>230</v>
      </c>
      <c r="F73" s="43" t="s">
        <v>207</v>
      </c>
      <c r="G73" s="48"/>
      <c r="H73" s="43">
        <v>3.1</v>
      </c>
      <c r="I73" s="43">
        <v>2.2000000000000002</v>
      </c>
      <c r="J73" s="43">
        <v>2.1</v>
      </c>
      <c r="K73" s="43">
        <v>2</v>
      </c>
      <c r="L73" s="158">
        <f>H73+I73+J73+K73</f>
        <v>9.4</v>
      </c>
      <c r="M73" s="152" t="s">
        <v>268</v>
      </c>
      <c r="N73" s="91"/>
    </row>
    <row r="74" spans="1:14" s="9" customFormat="1" ht="47.25" customHeight="1" x14ac:dyDescent="0.25">
      <c r="A74" s="28">
        <v>18</v>
      </c>
      <c r="B74" s="35" t="s">
        <v>231</v>
      </c>
      <c r="C74" s="103" t="s">
        <v>229</v>
      </c>
      <c r="D74" s="43" t="s">
        <v>206</v>
      </c>
      <c r="E74" s="103" t="s">
        <v>61</v>
      </c>
      <c r="F74" s="103" t="s">
        <v>207</v>
      </c>
      <c r="G74" s="43">
        <v>1000</v>
      </c>
      <c r="H74" s="43">
        <v>1500</v>
      </c>
      <c r="I74" s="52"/>
      <c r="J74" s="48"/>
      <c r="K74" s="48"/>
      <c r="L74" s="169">
        <f>G74+H74</f>
        <v>2500</v>
      </c>
      <c r="M74" s="152" t="s">
        <v>268</v>
      </c>
      <c r="N74" s="91"/>
    </row>
    <row r="75" spans="1:14" s="9" customFormat="1" ht="47.25" customHeight="1" x14ac:dyDescent="0.25">
      <c r="A75" s="28">
        <v>19</v>
      </c>
      <c r="B75" s="35" t="s">
        <v>232</v>
      </c>
      <c r="C75" s="103" t="s">
        <v>139</v>
      </c>
      <c r="D75" s="43" t="s">
        <v>206</v>
      </c>
      <c r="E75" s="103" t="s">
        <v>60</v>
      </c>
      <c r="F75" s="103" t="s">
        <v>207</v>
      </c>
      <c r="G75" s="48">
        <v>3500</v>
      </c>
      <c r="H75" s="52"/>
      <c r="I75" s="52"/>
      <c r="J75" s="48"/>
      <c r="K75" s="48"/>
      <c r="L75" s="170">
        <f>G75</f>
        <v>3500</v>
      </c>
      <c r="M75" s="152" t="s">
        <v>268</v>
      </c>
      <c r="N75" s="91"/>
    </row>
    <row r="76" spans="1:14" s="9" customFormat="1" ht="155.25" customHeight="1" x14ac:dyDescent="0.25">
      <c r="A76" s="28">
        <v>20</v>
      </c>
      <c r="B76" s="35" t="s">
        <v>233</v>
      </c>
      <c r="C76" s="103" t="s">
        <v>223</v>
      </c>
      <c r="D76" s="43" t="s">
        <v>206</v>
      </c>
      <c r="E76" s="103" t="s">
        <v>6</v>
      </c>
      <c r="F76" s="43" t="s">
        <v>234</v>
      </c>
      <c r="G76" s="28">
        <v>1</v>
      </c>
      <c r="H76" s="28">
        <v>1</v>
      </c>
      <c r="I76" s="28">
        <v>1</v>
      </c>
      <c r="J76" s="28">
        <v>1</v>
      </c>
      <c r="K76" s="28">
        <v>1</v>
      </c>
      <c r="L76" s="170"/>
      <c r="M76" s="168"/>
      <c r="N76" s="91"/>
    </row>
    <row r="77" spans="1:14" s="9" customFormat="1" ht="82.5" customHeight="1" x14ac:dyDescent="0.25">
      <c r="A77" s="28">
        <v>21</v>
      </c>
      <c r="B77" s="35" t="s">
        <v>235</v>
      </c>
      <c r="C77" s="103" t="s">
        <v>236</v>
      </c>
      <c r="D77" s="43" t="s">
        <v>237</v>
      </c>
      <c r="E77" s="103" t="s">
        <v>60</v>
      </c>
      <c r="F77" s="43" t="s">
        <v>238</v>
      </c>
      <c r="G77" s="28">
        <v>1400</v>
      </c>
      <c r="H77" s="28"/>
      <c r="I77" s="28"/>
      <c r="J77" s="48"/>
      <c r="K77" s="48"/>
      <c r="L77" s="171">
        <v>1400</v>
      </c>
      <c r="M77" s="152" t="s">
        <v>268</v>
      </c>
      <c r="N77" s="91"/>
    </row>
    <row r="78" spans="1:14" s="9" customFormat="1" ht="135.75" customHeight="1" x14ac:dyDescent="0.25">
      <c r="A78" s="28">
        <v>22</v>
      </c>
      <c r="B78" s="35" t="s">
        <v>239</v>
      </c>
      <c r="C78" s="103" t="s">
        <v>229</v>
      </c>
      <c r="D78" s="43" t="s">
        <v>237</v>
      </c>
      <c r="E78" s="103" t="s">
        <v>240</v>
      </c>
      <c r="F78" s="43" t="s">
        <v>238</v>
      </c>
      <c r="G78" s="28">
        <v>1300</v>
      </c>
      <c r="H78" s="28">
        <v>1000</v>
      </c>
      <c r="I78" s="28">
        <v>1050</v>
      </c>
      <c r="J78" s="48"/>
      <c r="K78" s="48"/>
      <c r="L78" s="171">
        <v>3350</v>
      </c>
      <c r="M78" s="152" t="s">
        <v>268</v>
      </c>
      <c r="N78" s="91"/>
    </row>
    <row r="79" spans="1:14" s="9" customFormat="1" ht="47.25" customHeight="1" x14ac:dyDescent="0.25">
      <c r="A79" s="28">
        <v>23</v>
      </c>
      <c r="B79" s="35" t="s">
        <v>241</v>
      </c>
      <c r="C79" s="103" t="s">
        <v>0</v>
      </c>
      <c r="D79" s="43" t="s">
        <v>206</v>
      </c>
      <c r="E79" s="103" t="s">
        <v>6</v>
      </c>
      <c r="F79" s="43" t="s">
        <v>242</v>
      </c>
      <c r="G79" s="28">
        <v>47</v>
      </c>
      <c r="H79" s="28">
        <v>49</v>
      </c>
      <c r="I79" s="28">
        <v>51</v>
      </c>
      <c r="J79" s="48">
        <v>53</v>
      </c>
      <c r="K79" s="48">
        <v>55</v>
      </c>
      <c r="L79" s="171"/>
      <c r="M79" s="168"/>
      <c r="N79" s="91"/>
    </row>
    <row r="80" spans="1:14" s="7" customFormat="1" ht="21" customHeight="1" x14ac:dyDescent="0.35">
      <c r="A80" s="192"/>
      <c r="B80" s="192" t="s">
        <v>294</v>
      </c>
      <c r="C80" s="192" t="s">
        <v>139</v>
      </c>
      <c r="D80" s="192"/>
      <c r="E80" s="192"/>
      <c r="F80" s="192"/>
      <c r="G80" s="192">
        <f>SUM(G82:G84)</f>
        <v>50500</v>
      </c>
      <c r="H80" s="192">
        <f>SUM(H82:H84)</f>
        <v>43603.1</v>
      </c>
      <c r="I80" s="192">
        <f>SUM(I82:I84)</f>
        <v>41952.2</v>
      </c>
      <c r="J80" s="192">
        <f>SUM(J82:J84)</f>
        <v>42602.1</v>
      </c>
      <c r="K80" s="192">
        <f>SUM(K82:K84)</f>
        <v>45602</v>
      </c>
      <c r="L80" s="192">
        <f>G80+H80+I80+J80+K80</f>
        <v>224259.4</v>
      </c>
      <c r="M80" s="192"/>
      <c r="N80" s="192"/>
    </row>
    <row r="81" spans="1:14" s="7" customFormat="1" x14ac:dyDescent="0.35">
      <c r="A81" s="198"/>
      <c r="B81" s="199" t="s">
        <v>264</v>
      </c>
      <c r="C81" s="199"/>
      <c r="D81" s="199"/>
      <c r="E81" s="199"/>
      <c r="F81" s="199"/>
      <c r="G81" s="200"/>
      <c r="H81" s="200"/>
      <c r="I81" s="200"/>
      <c r="J81" s="200"/>
      <c r="K81" s="200"/>
      <c r="L81" s="200"/>
      <c r="M81" s="198"/>
      <c r="N81" s="198"/>
    </row>
    <row r="82" spans="1:14" s="7" customFormat="1" ht="21" customHeight="1" x14ac:dyDescent="0.35">
      <c r="A82" s="201"/>
      <c r="B82" s="199" t="s">
        <v>265</v>
      </c>
      <c r="C82" s="199" t="s">
        <v>139</v>
      </c>
      <c r="D82" s="199"/>
      <c r="E82" s="199"/>
      <c r="F82" s="199"/>
      <c r="G82" s="200">
        <v>0</v>
      </c>
      <c r="H82" s="200">
        <v>0</v>
      </c>
      <c r="I82" s="200">
        <v>0</v>
      </c>
      <c r="J82" s="200">
        <v>0</v>
      </c>
      <c r="K82" s="200">
        <v>0</v>
      </c>
      <c r="L82" s="200">
        <f>G82+H82+I82+J82+K82</f>
        <v>0</v>
      </c>
      <c r="M82" s="201"/>
      <c r="N82" s="201"/>
    </row>
    <row r="83" spans="1:14" s="7" customFormat="1" ht="21" customHeight="1" x14ac:dyDescent="0.35">
      <c r="A83" s="201"/>
      <c r="B83" s="199" t="s">
        <v>266</v>
      </c>
      <c r="C83" s="199" t="s">
        <v>139</v>
      </c>
      <c r="D83" s="199"/>
      <c r="E83" s="199"/>
      <c r="F83" s="199"/>
      <c r="G83" s="200">
        <v>0</v>
      </c>
      <c r="H83" s="200">
        <v>0</v>
      </c>
      <c r="I83" s="200">
        <v>0</v>
      </c>
      <c r="J83" s="200">
        <v>0</v>
      </c>
      <c r="K83" s="200">
        <v>0</v>
      </c>
      <c r="L83" s="200">
        <f>G83+H83+I83+J83+K83</f>
        <v>0</v>
      </c>
      <c r="M83" s="201"/>
      <c r="N83" s="201"/>
    </row>
    <row r="84" spans="1:14" s="7" customFormat="1" ht="21" customHeight="1" x14ac:dyDescent="0.35">
      <c r="A84" s="201"/>
      <c r="B84" s="199" t="s">
        <v>267</v>
      </c>
      <c r="C84" s="199" t="s">
        <v>139</v>
      </c>
      <c r="D84" s="199"/>
      <c r="E84" s="199"/>
      <c r="F84" s="199"/>
      <c r="G84" s="200">
        <f>G57+G63+G64+G66+G67+G69+G70+G71+G72+G73+G74+G75+G77+G78</f>
        <v>50500</v>
      </c>
      <c r="H84" s="200">
        <f>H57+H63+H64+H66+H67+H69+H70+H71+H72+H73+H74+H75+H77+H78</f>
        <v>43603.1</v>
      </c>
      <c r="I84" s="200">
        <f>I57+I63+I64+I66+I67+I69+I70+I71+I72+I73+I74+I75+I77+I78</f>
        <v>41952.2</v>
      </c>
      <c r="J84" s="200">
        <f>J57+J63+J64+J66+J67+J69+J70+J71+J72+J73+J74+J75+J77+J78</f>
        <v>42602.1</v>
      </c>
      <c r="K84" s="200">
        <f>K57+K63+K64+K66+K67+K69+K70+K71+K72+K73+K74+K75+K77+K78</f>
        <v>45602</v>
      </c>
      <c r="L84" s="200">
        <f>G84+H84+I84+J84+K84</f>
        <v>224259.4</v>
      </c>
      <c r="M84" s="201"/>
      <c r="N84" s="201"/>
    </row>
    <row r="85" spans="1:14" s="5" customFormat="1" x14ac:dyDescent="0.35">
      <c r="A85" s="183"/>
      <c r="B85" s="183" t="s">
        <v>80</v>
      </c>
      <c r="C85" s="183"/>
      <c r="D85" s="183"/>
      <c r="E85" s="183"/>
      <c r="F85" s="183"/>
      <c r="G85" s="183"/>
      <c r="H85" s="183"/>
      <c r="I85" s="183"/>
      <c r="J85" s="183"/>
      <c r="K85" s="183"/>
      <c r="L85" s="183"/>
      <c r="M85" s="183"/>
      <c r="N85" s="183"/>
    </row>
    <row r="86" spans="1:14" s="5" customFormat="1" x14ac:dyDescent="0.35">
      <c r="A86" s="183"/>
      <c r="B86" s="183" t="s">
        <v>65</v>
      </c>
      <c r="C86" s="183"/>
      <c r="D86" s="183"/>
      <c r="E86" s="183"/>
      <c r="F86" s="183"/>
      <c r="G86" s="183"/>
      <c r="H86" s="183"/>
      <c r="I86" s="183"/>
      <c r="J86" s="183"/>
      <c r="K86" s="183"/>
      <c r="L86" s="183"/>
      <c r="M86" s="183"/>
      <c r="N86" s="183"/>
    </row>
    <row r="87" spans="1:14" s="3" customFormat="1" ht="96.75" customHeight="1" x14ac:dyDescent="0.3">
      <c r="A87" s="42">
        <v>1</v>
      </c>
      <c r="B87" s="153" t="s">
        <v>81</v>
      </c>
      <c r="C87" s="155" t="s">
        <v>0</v>
      </c>
      <c r="D87" s="157"/>
      <c r="E87" s="157"/>
      <c r="F87" s="173" t="s">
        <v>82</v>
      </c>
      <c r="G87" s="173">
        <v>71.2</v>
      </c>
      <c r="H87" s="173">
        <v>75.400000000000006</v>
      </c>
      <c r="I87" s="173">
        <v>79.2</v>
      </c>
      <c r="J87" s="173">
        <v>84.4</v>
      </c>
      <c r="K87" s="173">
        <v>91.3</v>
      </c>
      <c r="L87" s="42"/>
      <c r="M87" s="42"/>
      <c r="N87" s="42"/>
    </row>
    <row r="88" spans="1:14" s="7" customFormat="1" ht="15" customHeight="1" x14ac:dyDescent="0.35">
      <c r="A88" s="185"/>
      <c r="B88" s="185" t="s">
        <v>74</v>
      </c>
      <c r="C88" s="185"/>
      <c r="D88" s="185"/>
      <c r="E88" s="185"/>
      <c r="F88" s="185"/>
      <c r="G88" s="185"/>
      <c r="H88" s="185"/>
      <c r="I88" s="185"/>
      <c r="J88" s="185"/>
      <c r="K88" s="185"/>
      <c r="L88" s="185"/>
      <c r="M88" s="185"/>
      <c r="N88" s="185"/>
    </row>
    <row r="89" spans="1:14" s="7" customFormat="1" ht="52.75" customHeight="1" x14ac:dyDescent="0.35">
      <c r="A89" s="28">
        <v>1</v>
      </c>
      <c r="B89" s="108" t="s">
        <v>314</v>
      </c>
      <c r="C89" s="103" t="s">
        <v>5</v>
      </c>
      <c r="D89" s="29" t="s">
        <v>316</v>
      </c>
      <c r="E89" s="29" t="s">
        <v>6</v>
      </c>
      <c r="F89" s="101" t="s">
        <v>317</v>
      </c>
      <c r="G89" s="103">
        <v>295</v>
      </c>
      <c r="H89" s="103">
        <v>306</v>
      </c>
      <c r="I89" s="103">
        <v>321</v>
      </c>
      <c r="J89" s="103">
        <v>321</v>
      </c>
      <c r="K89" s="103">
        <v>310</v>
      </c>
      <c r="L89" s="55"/>
      <c r="M89" s="55"/>
      <c r="N89" s="55"/>
    </row>
    <row r="90" spans="1:14" s="7" customFormat="1" ht="140.5" customHeight="1" x14ac:dyDescent="0.35">
      <c r="A90" s="28">
        <v>2</v>
      </c>
      <c r="B90" s="108" t="s">
        <v>315</v>
      </c>
      <c r="C90" s="56" t="s">
        <v>271</v>
      </c>
      <c r="D90" s="29" t="s">
        <v>7</v>
      </c>
      <c r="E90" s="29" t="s">
        <v>6</v>
      </c>
      <c r="F90" s="103" t="s">
        <v>318</v>
      </c>
      <c r="G90" s="29">
        <v>1</v>
      </c>
      <c r="H90" s="29">
        <v>1</v>
      </c>
      <c r="I90" s="29">
        <v>1</v>
      </c>
      <c r="J90" s="29">
        <v>1</v>
      </c>
      <c r="K90" s="29">
        <v>1</v>
      </c>
      <c r="L90" s="55"/>
      <c r="M90" s="55"/>
      <c r="N90" s="55"/>
    </row>
    <row r="91" spans="1:14" s="7" customFormat="1" ht="39" customHeight="1" x14ac:dyDescent="0.35">
      <c r="A91" s="306">
        <v>3</v>
      </c>
      <c r="B91" s="308" t="s">
        <v>456</v>
      </c>
      <c r="C91" s="310" t="s">
        <v>139</v>
      </c>
      <c r="D91" s="312" t="s">
        <v>136</v>
      </c>
      <c r="E91" s="312" t="s">
        <v>6</v>
      </c>
      <c r="F91" s="316" t="s">
        <v>318</v>
      </c>
      <c r="G91" s="29">
        <v>1989.4</v>
      </c>
      <c r="H91" s="322" t="s">
        <v>341</v>
      </c>
      <c r="I91" s="323"/>
      <c r="J91" s="323"/>
      <c r="K91" s="324"/>
      <c r="L91" s="152">
        <f>SUM(G91:K91)</f>
        <v>1989.4</v>
      </c>
      <c r="M91" s="152" t="s">
        <v>3</v>
      </c>
      <c r="N91" s="29" t="s">
        <v>244</v>
      </c>
    </row>
    <row r="92" spans="1:14" s="7" customFormat="1" ht="39" customHeight="1" x14ac:dyDescent="0.35">
      <c r="A92" s="307"/>
      <c r="B92" s="309"/>
      <c r="C92" s="311"/>
      <c r="D92" s="313"/>
      <c r="E92" s="313"/>
      <c r="F92" s="317"/>
      <c r="G92" s="29">
        <v>194.3</v>
      </c>
      <c r="H92" s="322" t="s">
        <v>341</v>
      </c>
      <c r="I92" s="323"/>
      <c r="J92" s="323"/>
      <c r="K92" s="324"/>
      <c r="L92" s="152">
        <f>SUM(G92:K92)</f>
        <v>194.3</v>
      </c>
      <c r="M92" s="152" t="s">
        <v>140</v>
      </c>
      <c r="N92" s="103" t="s">
        <v>245</v>
      </c>
    </row>
    <row r="93" spans="1:14" s="7" customFormat="1" ht="21" customHeight="1" x14ac:dyDescent="0.35">
      <c r="A93" s="192"/>
      <c r="B93" s="192" t="s">
        <v>294</v>
      </c>
      <c r="C93" s="192" t="s">
        <v>275</v>
      </c>
      <c r="D93" s="192"/>
      <c r="E93" s="192"/>
      <c r="F93" s="192"/>
      <c r="G93" s="192">
        <f>SUM(G95:G97)</f>
        <v>2183.7000000000003</v>
      </c>
      <c r="H93" s="192">
        <f>SUM(H95:H97)</f>
        <v>0</v>
      </c>
      <c r="I93" s="192">
        <f>SUM(I95:I97)</f>
        <v>0</v>
      </c>
      <c r="J93" s="192">
        <f>SUM(J95:J97)</f>
        <v>0</v>
      </c>
      <c r="K93" s="192">
        <f>SUM(K95:K97)</f>
        <v>0</v>
      </c>
      <c r="L93" s="192">
        <f>G93+H93+I93+J93+K93</f>
        <v>2183.7000000000003</v>
      </c>
      <c r="M93" s="192"/>
      <c r="N93" s="192"/>
    </row>
    <row r="94" spans="1:14" s="7" customFormat="1" x14ac:dyDescent="0.35">
      <c r="A94" s="198"/>
      <c r="B94" s="193" t="s">
        <v>264</v>
      </c>
      <c r="C94" s="202"/>
      <c r="D94" s="195"/>
      <c r="E94" s="195"/>
      <c r="F94" s="195"/>
      <c r="G94" s="203"/>
      <c r="H94" s="203"/>
      <c r="I94" s="203"/>
      <c r="J94" s="203"/>
      <c r="K94" s="203"/>
      <c r="L94" s="204"/>
      <c r="M94" s="205"/>
      <c r="N94" s="205"/>
    </row>
    <row r="95" spans="1:14" s="7" customFormat="1" ht="21" customHeight="1" x14ac:dyDescent="0.35">
      <c r="A95" s="201"/>
      <c r="B95" s="193" t="s">
        <v>265</v>
      </c>
      <c r="C95" s="206" t="s">
        <v>275</v>
      </c>
      <c r="D95" s="203"/>
      <c r="E95" s="203"/>
      <c r="F95" s="203"/>
      <c r="G95" s="207">
        <f>G91</f>
        <v>1989.4</v>
      </c>
      <c r="H95" s="207">
        <v>0</v>
      </c>
      <c r="I95" s="207">
        <f t="shared" ref="I95:K96" si="2">I91</f>
        <v>0</v>
      </c>
      <c r="J95" s="207">
        <f t="shared" si="2"/>
        <v>0</v>
      </c>
      <c r="K95" s="207">
        <f t="shared" si="2"/>
        <v>0</v>
      </c>
      <c r="L95" s="208">
        <f>G95+H95+I95+J95+K95</f>
        <v>1989.4</v>
      </c>
      <c r="M95" s="209"/>
      <c r="N95" s="209"/>
    </row>
    <row r="96" spans="1:14" s="7" customFormat="1" ht="21" customHeight="1" x14ac:dyDescent="0.35">
      <c r="A96" s="201"/>
      <c r="B96" s="193" t="s">
        <v>266</v>
      </c>
      <c r="C96" s="206" t="s">
        <v>275</v>
      </c>
      <c r="D96" s="203"/>
      <c r="E96" s="203"/>
      <c r="F96" s="203"/>
      <c r="G96" s="207">
        <f>G92</f>
        <v>194.3</v>
      </c>
      <c r="H96" s="207">
        <v>0</v>
      </c>
      <c r="I96" s="207">
        <f t="shared" si="2"/>
        <v>0</v>
      </c>
      <c r="J96" s="207">
        <f t="shared" si="2"/>
        <v>0</v>
      </c>
      <c r="K96" s="207">
        <f t="shared" si="2"/>
        <v>0</v>
      </c>
      <c r="L96" s="208">
        <f>G96+H96+I96+J96+K96</f>
        <v>194.3</v>
      </c>
      <c r="M96" s="209"/>
      <c r="N96" s="209"/>
    </row>
    <row r="97" spans="1:14" s="7" customFormat="1" ht="21" customHeight="1" x14ac:dyDescent="0.35">
      <c r="A97" s="201"/>
      <c r="B97" s="193" t="s">
        <v>267</v>
      </c>
      <c r="C97" s="206" t="s">
        <v>275</v>
      </c>
      <c r="D97" s="203"/>
      <c r="E97" s="203"/>
      <c r="F97" s="203"/>
      <c r="G97" s="207">
        <v>0</v>
      </c>
      <c r="H97" s="207">
        <v>0</v>
      </c>
      <c r="I97" s="207">
        <v>0</v>
      </c>
      <c r="J97" s="207">
        <v>0</v>
      </c>
      <c r="K97" s="207">
        <v>0</v>
      </c>
      <c r="L97" s="208">
        <f>G97+H97+I97+J97+K97</f>
        <v>0</v>
      </c>
      <c r="M97" s="209"/>
      <c r="N97" s="209"/>
    </row>
    <row r="98" spans="1:14" s="5" customFormat="1" x14ac:dyDescent="0.35">
      <c r="A98" s="183"/>
      <c r="B98" s="183" t="s">
        <v>83</v>
      </c>
      <c r="C98" s="183"/>
      <c r="D98" s="183"/>
      <c r="E98" s="183"/>
      <c r="F98" s="183"/>
      <c r="G98" s="183"/>
      <c r="H98" s="183"/>
      <c r="I98" s="183"/>
      <c r="J98" s="183"/>
      <c r="K98" s="183"/>
      <c r="L98" s="183"/>
      <c r="M98" s="183"/>
      <c r="N98" s="183"/>
    </row>
    <row r="99" spans="1:14" s="5" customFormat="1" x14ac:dyDescent="0.35">
      <c r="A99" s="183"/>
      <c r="B99" s="183" t="s">
        <v>65</v>
      </c>
      <c r="C99" s="183"/>
      <c r="D99" s="183"/>
      <c r="E99" s="183"/>
      <c r="F99" s="183"/>
      <c r="G99" s="183"/>
      <c r="H99" s="183"/>
      <c r="I99" s="183"/>
      <c r="J99" s="183"/>
      <c r="K99" s="183"/>
      <c r="L99" s="183"/>
      <c r="M99" s="183"/>
      <c r="N99" s="183"/>
    </row>
    <row r="100" spans="1:14" s="5" customFormat="1" ht="33.65" customHeight="1" x14ac:dyDescent="0.35">
      <c r="A100" s="118">
        <v>1</v>
      </c>
      <c r="B100" s="174" t="s">
        <v>84</v>
      </c>
      <c r="C100" s="154" t="s">
        <v>0</v>
      </c>
      <c r="D100" s="175"/>
      <c r="E100" s="176"/>
      <c r="F100" s="177" t="s">
        <v>69</v>
      </c>
      <c r="G100" s="155">
        <v>30.2</v>
      </c>
      <c r="H100" s="155">
        <v>31.5</v>
      </c>
      <c r="I100" s="155">
        <v>32.799999999999997</v>
      </c>
      <c r="J100" s="155">
        <v>34</v>
      </c>
      <c r="K100" s="155">
        <v>35.299999999999997</v>
      </c>
      <c r="L100" s="119"/>
      <c r="M100" s="28"/>
      <c r="N100" s="28"/>
    </row>
    <row r="101" spans="1:14" x14ac:dyDescent="0.35">
      <c r="A101" s="185"/>
      <c r="B101" s="185" t="s">
        <v>74</v>
      </c>
      <c r="C101" s="185"/>
      <c r="D101" s="185"/>
      <c r="E101" s="185"/>
      <c r="F101" s="185"/>
      <c r="G101" s="185"/>
      <c r="H101" s="185"/>
      <c r="I101" s="185"/>
      <c r="J101" s="185"/>
      <c r="K101" s="185"/>
      <c r="L101" s="185"/>
      <c r="M101" s="185"/>
      <c r="N101" s="185"/>
    </row>
    <row r="102" spans="1:14" s="13" customFormat="1" ht="73.5" customHeight="1" x14ac:dyDescent="0.25">
      <c r="A102" s="57">
        <v>1</v>
      </c>
      <c r="B102" s="106" t="s">
        <v>319</v>
      </c>
      <c r="C102" s="58" t="s">
        <v>44</v>
      </c>
      <c r="D102" s="42" t="s">
        <v>136</v>
      </c>
      <c r="E102" s="42" t="s">
        <v>11</v>
      </c>
      <c r="F102" s="103" t="s">
        <v>323</v>
      </c>
      <c r="G102" s="59">
        <v>85</v>
      </c>
      <c r="H102" s="59">
        <v>85</v>
      </c>
      <c r="I102" s="59">
        <v>85</v>
      </c>
      <c r="J102" s="59">
        <v>85</v>
      </c>
      <c r="K102" s="60" t="s">
        <v>43</v>
      </c>
      <c r="L102" s="109"/>
      <c r="M102" s="97"/>
      <c r="N102" s="97"/>
    </row>
    <row r="103" spans="1:14" s="13" customFormat="1" ht="50.25" customHeight="1" x14ac:dyDescent="0.25">
      <c r="A103" s="57">
        <v>2</v>
      </c>
      <c r="B103" s="99" t="s">
        <v>320</v>
      </c>
      <c r="C103" s="57" t="s">
        <v>139</v>
      </c>
      <c r="D103" s="42" t="s">
        <v>136</v>
      </c>
      <c r="E103" s="42" t="s">
        <v>11</v>
      </c>
      <c r="F103" s="61" t="s">
        <v>324</v>
      </c>
      <c r="G103" s="62">
        <v>400</v>
      </c>
      <c r="H103" s="62">
        <v>321.46300000000002</v>
      </c>
      <c r="I103" s="62">
        <v>337.536</v>
      </c>
      <c r="J103" s="62">
        <v>337.536</v>
      </c>
      <c r="K103" s="62" t="s">
        <v>43</v>
      </c>
      <c r="L103" s="182">
        <f>SUM(G103:J103)</f>
        <v>1396.5350000000001</v>
      </c>
      <c r="M103" s="163" t="s">
        <v>140</v>
      </c>
      <c r="N103" s="28" t="s">
        <v>4</v>
      </c>
    </row>
    <row r="104" spans="1:14" s="13" customFormat="1" ht="48.75" customHeight="1" x14ac:dyDescent="0.25">
      <c r="A104" s="42">
        <v>3</v>
      </c>
      <c r="B104" s="106" t="s">
        <v>321</v>
      </c>
      <c r="C104" s="42" t="s">
        <v>113</v>
      </c>
      <c r="D104" s="42" t="s">
        <v>136</v>
      </c>
      <c r="E104" s="42" t="s">
        <v>11</v>
      </c>
      <c r="F104" s="103" t="s">
        <v>324</v>
      </c>
      <c r="G104" s="63">
        <v>9</v>
      </c>
      <c r="H104" s="63">
        <v>9</v>
      </c>
      <c r="I104" s="63">
        <v>9</v>
      </c>
      <c r="J104" s="63">
        <v>9</v>
      </c>
      <c r="K104" s="64" t="s">
        <v>43</v>
      </c>
      <c r="L104" s="120"/>
      <c r="M104" s="28"/>
      <c r="N104" s="28"/>
    </row>
    <row r="105" spans="1:14" s="13" customFormat="1" ht="219" customHeight="1" x14ac:dyDescent="0.25">
      <c r="A105" s="65">
        <v>4</v>
      </c>
      <c r="B105" s="100" t="s">
        <v>322</v>
      </c>
      <c r="C105" s="65" t="s">
        <v>113</v>
      </c>
      <c r="D105" s="42" t="s">
        <v>136</v>
      </c>
      <c r="E105" s="42" t="s">
        <v>11</v>
      </c>
      <c r="F105" s="65" t="s">
        <v>457</v>
      </c>
      <c r="G105" s="63">
        <v>15</v>
      </c>
      <c r="H105" s="63">
        <v>15</v>
      </c>
      <c r="I105" s="63">
        <v>15</v>
      </c>
      <c r="J105" s="63">
        <v>15</v>
      </c>
      <c r="K105" s="66" t="s">
        <v>43</v>
      </c>
      <c r="L105" s="110"/>
      <c r="M105" s="102"/>
      <c r="N105" s="98"/>
    </row>
    <row r="106" spans="1:14" ht="21" customHeight="1" x14ac:dyDescent="0.35">
      <c r="A106" s="192"/>
      <c r="B106" s="192" t="s">
        <v>294</v>
      </c>
      <c r="C106" s="192" t="s">
        <v>139</v>
      </c>
      <c r="D106" s="192"/>
      <c r="E106" s="192"/>
      <c r="F106" s="192"/>
      <c r="G106" s="192">
        <f>SUM(G108:G110)</f>
        <v>400</v>
      </c>
      <c r="H106" s="277">
        <f>SUM(H108:H110)</f>
        <v>321.46300000000002</v>
      </c>
      <c r="I106" s="277">
        <f>SUM(I108:I110)</f>
        <v>337.536</v>
      </c>
      <c r="J106" s="277">
        <f>SUM(J108:J110)</f>
        <v>337.536</v>
      </c>
      <c r="K106" s="277">
        <f>SUM(K108:K110)</f>
        <v>0</v>
      </c>
      <c r="L106" s="277">
        <f>G106+H106+I106+J106+K106</f>
        <v>1396.5350000000001</v>
      </c>
      <c r="M106" s="192"/>
      <c r="N106" s="192"/>
    </row>
    <row r="107" spans="1:14" x14ac:dyDescent="0.35">
      <c r="A107" s="197"/>
      <c r="B107" s="193" t="s">
        <v>264</v>
      </c>
      <c r="C107" s="206"/>
      <c r="D107" s="195"/>
      <c r="E107" s="203"/>
      <c r="F107" s="203"/>
      <c r="G107" s="203"/>
      <c r="H107" s="203"/>
      <c r="I107" s="203"/>
      <c r="J107" s="203"/>
      <c r="K107" s="203"/>
      <c r="L107" s="204"/>
      <c r="M107" s="197"/>
      <c r="N107" s="197"/>
    </row>
    <row r="108" spans="1:14" ht="21" customHeight="1" x14ac:dyDescent="0.35">
      <c r="A108" s="197"/>
      <c r="B108" s="193" t="s">
        <v>265</v>
      </c>
      <c r="C108" s="206" t="s">
        <v>139</v>
      </c>
      <c r="D108" s="195"/>
      <c r="E108" s="203"/>
      <c r="F108" s="203"/>
      <c r="G108" s="207">
        <v>0</v>
      </c>
      <c r="H108" s="207">
        <v>0</v>
      </c>
      <c r="I108" s="207">
        <v>0</v>
      </c>
      <c r="J108" s="207">
        <v>0</v>
      </c>
      <c r="K108" s="207">
        <v>0</v>
      </c>
      <c r="L108" s="208">
        <f>G108+H108+I108+J108+K108</f>
        <v>0</v>
      </c>
      <c r="M108" s="197"/>
      <c r="N108" s="197"/>
    </row>
    <row r="109" spans="1:14" ht="21" customHeight="1" x14ac:dyDescent="0.35">
      <c r="A109" s="197"/>
      <c r="B109" s="193" t="s">
        <v>266</v>
      </c>
      <c r="C109" s="206" t="s">
        <v>139</v>
      </c>
      <c r="D109" s="195"/>
      <c r="E109" s="203"/>
      <c r="F109" s="203"/>
      <c r="G109" s="207">
        <f>G103</f>
        <v>400</v>
      </c>
      <c r="H109" s="207">
        <f>H103</f>
        <v>321.46300000000002</v>
      </c>
      <c r="I109" s="207">
        <f>I103</f>
        <v>337.536</v>
      </c>
      <c r="J109" s="207">
        <f>J103</f>
        <v>337.536</v>
      </c>
      <c r="K109" s="207">
        <v>0</v>
      </c>
      <c r="L109" s="208">
        <f>G109+H109+I109+J109+K109</f>
        <v>1396.5350000000001</v>
      </c>
      <c r="M109" s="197"/>
      <c r="N109" s="197"/>
    </row>
    <row r="110" spans="1:14" ht="21" customHeight="1" x14ac:dyDescent="0.35">
      <c r="A110" s="197"/>
      <c r="B110" s="193" t="s">
        <v>267</v>
      </c>
      <c r="C110" s="206" t="s">
        <v>139</v>
      </c>
      <c r="D110" s="195"/>
      <c r="E110" s="203"/>
      <c r="F110" s="203"/>
      <c r="G110" s="207">
        <v>0</v>
      </c>
      <c r="H110" s="207">
        <v>0</v>
      </c>
      <c r="I110" s="207">
        <v>0</v>
      </c>
      <c r="J110" s="207">
        <v>0</v>
      </c>
      <c r="K110" s="207">
        <v>0</v>
      </c>
      <c r="L110" s="208">
        <f>G110+H110+I110+J110+K110</f>
        <v>0</v>
      </c>
      <c r="M110" s="197"/>
      <c r="N110" s="197"/>
    </row>
    <row r="111" spans="1:14" s="5" customFormat="1" x14ac:dyDescent="0.35">
      <c r="A111" s="183"/>
      <c r="B111" s="183" t="s">
        <v>85</v>
      </c>
      <c r="C111" s="183"/>
      <c r="D111" s="183"/>
      <c r="E111" s="183"/>
      <c r="F111" s="183"/>
      <c r="G111" s="183"/>
      <c r="H111" s="183"/>
      <c r="I111" s="183"/>
      <c r="J111" s="183"/>
      <c r="K111" s="183"/>
      <c r="L111" s="183"/>
      <c r="M111" s="183"/>
      <c r="N111" s="183"/>
    </row>
    <row r="112" spans="1:14" s="2" customFormat="1" ht="19.75" customHeight="1" x14ac:dyDescent="0.35">
      <c r="A112" s="183"/>
      <c r="B112" s="183" t="s">
        <v>65</v>
      </c>
      <c r="C112" s="183"/>
      <c r="D112" s="183"/>
      <c r="E112" s="183"/>
      <c r="F112" s="183"/>
      <c r="G112" s="183"/>
      <c r="H112" s="183"/>
      <c r="I112" s="183"/>
      <c r="J112" s="183"/>
      <c r="K112" s="183"/>
      <c r="L112" s="183"/>
      <c r="M112" s="183"/>
      <c r="N112" s="183"/>
    </row>
    <row r="113" spans="1:14" s="2" customFormat="1" ht="45" x14ac:dyDescent="0.35">
      <c r="A113" s="30">
        <v>1</v>
      </c>
      <c r="B113" s="178" t="s">
        <v>86</v>
      </c>
      <c r="C113" s="179" t="s">
        <v>0</v>
      </c>
      <c r="D113" s="180"/>
      <c r="E113" s="180"/>
      <c r="F113" s="155" t="s">
        <v>69</v>
      </c>
      <c r="G113" s="155">
        <v>103</v>
      </c>
      <c r="H113" s="155">
        <v>105</v>
      </c>
      <c r="I113" s="155">
        <v>107</v>
      </c>
      <c r="J113" s="155">
        <v>111</v>
      </c>
      <c r="K113" s="155">
        <v>114</v>
      </c>
      <c r="L113" s="181"/>
      <c r="M113" s="77"/>
      <c r="N113" s="77"/>
    </row>
    <row r="114" spans="1:14" s="7" customFormat="1" x14ac:dyDescent="0.35">
      <c r="A114" s="185"/>
      <c r="B114" s="185" t="s">
        <v>74</v>
      </c>
      <c r="C114" s="185"/>
      <c r="D114" s="185"/>
      <c r="E114" s="185"/>
      <c r="F114" s="185"/>
      <c r="G114" s="185"/>
      <c r="H114" s="185"/>
      <c r="I114" s="185"/>
      <c r="J114" s="185"/>
      <c r="K114" s="185"/>
      <c r="L114" s="185"/>
      <c r="M114" s="185"/>
      <c r="N114" s="185"/>
    </row>
    <row r="115" spans="1:14" s="7" customFormat="1" ht="46.5" x14ac:dyDescent="0.35">
      <c r="A115" s="28">
        <v>1</v>
      </c>
      <c r="B115" s="111" t="s">
        <v>325</v>
      </c>
      <c r="C115" s="103" t="s">
        <v>272</v>
      </c>
      <c r="D115" s="103" t="s">
        <v>331</v>
      </c>
      <c r="E115" s="103" t="s">
        <v>250</v>
      </c>
      <c r="F115" s="103" t="s">
        <v>333</v>
      </c>
      <c r="G115" s="103">
        <v>2</v>
      </c>
      <c r="H115" s="103">
        <v>3</v>
      </c>
      <c r="I115" s="103">
        <v>3</v>
      </c>
      <c r="J115" s="103">
        <v>4</v>
      </c>
      <c r="K115" s="103">
        <v>4</v>
      </c>
      <c r="L115" s="103"/>
      <c r="M115" s="103"/>
      <c r="N115" s="103"/>
    </row>
    <row r="116" spans="1:14" s="7" customFormat="1" ht="62" x14ac:dyDescent="0.35">
      <c r="A116" s="28">
        <v>2</v>
      </c>
      <c r="B116" s="111" t="s">
        <v>458</v>
      </c>
      <c r="C116" s="103" t="s">
        <v>113</v>
      </c>
      <c r="D116" s="103" t="s">
        <v>331</v>
      </c>
      <c r="E116" s="103" t="s">
        <v>203</v>
      </c>
      <c r="F116" s="103" t="s">
        <v>334</v>
      </c>
      <c r="G116" s="103" t="s">
        <v>43</v>
      </c>
      <c r="H116" s="103">
        <v>1</v>
      </c>
      <c r="I116" s="103">
        <v>1</v>
      </c>
      <c r="J116" s="103">
        <v>1</v>
      </c>
      <c r="K116" s="103" t="s">
        <v>43</v>
      </c>
      <c r="L116" s="103"/>
      <c r="M116" s="103"/>
      <c r="N116" s="103"/>
    </row>
    <row r="117" spans="1:14" s="7" customFormat="1" ht="77.5" x14ac:dyDescent="0.35">
      <c r="A117" s="97">
        <v>3</v>
      </c>
      <c r="B117" s="111" t="s">
        <v>459</v>
      </c>
      <c r="C117" s="103" t="s">
        <v>113</v>
      </c>
      <c r="D117" s="103" t="s">
        <v>331</v>
      </c>
      <c r="E117" s="103" t="s">
        <v>203</v>
      </c>
      <c r="F117" s="103" t="s">
        <v>335</v>
      </c>
      <c r="G117" s="103" t="s">
        <v>43</v>
      </c>
      <c r="H117" s="103">
        <v>5</v>
      </c>
      <c r="I117" s="103">
        <v>3</v>
      </c>
      <c r="J117" s="103">
        <v>2</v>
      </c>
      <c r="K117" s="103">
        <v>3</v>
      </c>
      <c r="L117" s="103"/>
      <c r="M117" s="103"/>
      <c r="N117" s="103"/>
    </row>
    <row r="118" spans="1:14" s="7" customFormat="1" ht="46.5" x14ac:dyDescent="0.35">
      <c r="A118" s="97">
        <v>4</v>
      </c>
      <c r="B118" s="111" t="s">
        <v>326</v>
      </c>
      <c r="C118" s="103" t="s">
        <v>113</v>
      </c>
      <c r="D118" s="103" t="s">
        <v>331</v>
      </c>
      <c r="E118" s="103">
        <v>2022</v>
      </c>
      <c r="F118" s="103" t="s">
        <v>333</v>
      </c>
      <c r="G118" s="103" t="s">
        <v>43</v>
      </c>
      <c r="H118" s="103">
        <v>1</v>
      </c>
      <c r="I118" s="103" t="s">
        <v>43</v>
      </c>
      <c r="J118" s="103" t="s">
        <v>43</v>
      </c>
      <c r="K118" s="103" t="s">
        <v>43</v>
      </c>
      <c r="L118" s="103"/>
      <c r="M118" s="103"/>
      <c r="N118" s="103"/>
    </row>
    <row r="119" spans="1:14" s="7" customFormat="1" ht="62" x14ac:dyDescent="0.35">
      <c r="A119" s="97">
        <v>5</v>
      </c>
      <c r="B119" s="111" t="s">
        <v>327</v>
      </c>
      <c r="C119" s="103" t="s">
        <v>113</v>
      </c>
      <c r="D119" s="103" t="s">
        <v>336</v>
      </c>
      <c r="E119" s="103" t="s">
        <v>6</v>
      </c>
      <c r="F119" s="103" t="s">
        <v>333</v>
      </c>
      <c r="G119" s="103">
        <v>3</v>
      </c>
      <c r="H119" s="103">
        <v>3</v>
      </c>
      <c r="I119" s="103">
        <v>5</v>
      </c>
      <c r="J119" s="103">
        <v>5</v>
      </c>
      <c r="K119" s="103">
        <v>5</v>
      </c>
      <c r="L119" s="103"/>
      <c r="M119" s="103"/>
      <c r="N119" s="103"/>
    </row>
    <row r="120" spans="1:14" s="7" customFormat="1" ht="108.5" x14ac:dyDescent="0.35">
      <c r="A120" s="97">
        <v>6</v>
      </c>
      <c r="B120" s="111" t="s">
        <v>328</v>
      </c>
      <c r="C120" s="103" t="s">
        <v>113</v>
      </c>
      <c r="D120" s="103" t="s">
        <v>136</v>
      </c>
      <c r="E120" s="103" t="s">
        <v>6</v>
      </c>
      <c r="F120" s="103" t="s">
        <v>337</v>
      </c>
      <c r="G120" s="103">
        <v>1</v>
      </c>
      <c r="H120" s="103">
        <v>1</v>
      </c>
      <c r="I120" s="103">
        <v>1</v>
      </c>
      <c r="J120" s="103">
        <v>1</v>
      </c>
      <c r="K120" s="103">
        <v>1</v>
      </c>
      <c r="L120" s="103"/>
      <c r="M120" s="103"/>
      <c r="N120" s="103"/>
    </row>
    <row r="121" spans="1:14" s="7" customFormat="1" ht="46.5" x14ac:dyDescent="0.35">
      <c r="A121" s="97">
        <v>7</v>
      </c>
      <c r="B121" s="111" t="s">
        <v>329</v>
      </c>
      <c r="C121" s="103" t="s">
        <v>113</v>
      </c>
      <c r="D121" s="103" t="s">
        <v>136</v>
      </c>
      <c r="E121" s="103" t="s">
        <v>6</v>
      </c>
      <c r="F121" s="103" t="s">
        <v>333</v>
      </c>
      <c r="G121" s="103">
        <v>15</v>
      </c>
      <c r="H121" s="103">
        <v>25</v>
      </c>
      <c r="I121" s="103">
        <v>50</v>
      </c>
      <c r="J121" s="103">
        <v>55</v>
      </c>
      <c r="K121" s="103">
        <v>80</v>
      </c>
      <c r="L121" s="103"/>
      <c r="M121" s="103"/>
      <c r="N121" s="103"/>
    </row>
    <row r="122" spans="1:14" s="7" customFormat="1" ht="46.5" x14ac:dyDescent="0.35">
      <c r="A122" s="97">
        <v>8</v>
      </c>
      <c r="B122" s="111" t="s">
        <v>330</v>
      </c>
      <c r="C122" s="103" t="s">
        <v>139</v>
      </c>
      <c r="D122" s="103" t="s">
        <v>332</v>
      </c>
      <c r="E122" s="103" t="s">
        <v>6</v>
      </c>
      <c r="F122" s="103" t="s">
        <v>69</v>
      </c>
      <c r="G122" s="103">
        <v>0.9</v>
      </c>
      <c r="H122" s="103">
        <v>0.9</v>
      </c>
      <c r="I122" s="103">
        <v>1</v>
      </c>
      <c r="J122" s="103">
        <v>1</v>
      </c>
      <c r="K122" s="103">
        <v>1</v>
      </c>
      <c r="L122" s="155">
        <f>G122+H122+I122+J122+K122</f>
        <v>4.8</v>
      </c>
      <c r="M122" s="155" t="s">
        <v>140</v>
      </c>
      <c r="N122" s="103" t="s">
        <v>2</v>
      </c>
    </row>
    <row r="123" spans="1:14" s="7" customFormat="1" ht="35.5" customHeight="1" x14ac:dyDescent="0.35">
      <c r="A123" s="186"/>
      <c r="B123" s="188" t="s">
        <v>294</v>
      </c>
      <c r="C123" s="187" t="s">
        <v>275</v>
      </c>
      <c r="D123" s="186"/>
      <c r="E123" s="186"/>
      <c r="F123" s="186"/>
      <c r="G123" s="186">
        <f>SUM(G125:G127)</f>
        <v>0.9</v>
      </c>
      <c r="H123" s="186">
        <f>SUM(H125:H127)</f>
        <v>0.9</v>
      </c>
      <c r="I123" s="186">
        <f>SUM(I125:I127)</f>
        <v>1</v>
      </c>
      <c r="J123" s="186">
        <f>SUM(J125:J127)</f>
        <v>1</v>
      </c>
      <c r="K123" s="186">
        <f>SUM(K125:K127)</f>
        <v>1</v>
      </c>
      <c r="L123" s="186">
        <f>G123+H123+I123+J123+K123</f>
        <v>4.8</v>
      </c>
      <c r="M123" s="186"/>
      <c r="N123" s="186"/>
    </row>
    <row r="124" spans="1:14" s="7" customFormat="1" ht="13.4" customHeight="1" x14ac:dyDescent="0.35">
      <c r="A124" s="189"/>
      <c r="B124" s="190" t="s">
        <v>264</v>
      </c>
      <c r="C124" s="189"/>
      <c r="D124" s="189"/>
      <c r="E124" s="189"/>
      <c r="F124" s="189"/>
      <c r="G124" s="189"/>
      <c r="H124" s="189"/>
      <c r="I124" s="189"/>
      <c r="J124" s="189"/>
      <c r="K124" s="189"/>
      <c r="L124" s="189"/>
      <c r="M124" s="189"/>
      <c r="N124" s="189"/>
    </row>
    <row r="125" spans="1:14" s="7" customFormat="1" ht="29.25" customHeight="1" x14ac:dyDescent="0.35">
      <c r="A125" s="189"/>
      <c r="B125" s="190" t="s">
        <v>265</v>
      </c>
      <c r="C125" s="191" t="s">
        <v>275</v>
      </c>
      <c r="D125" s="189"/>
      <c r="E125" s="189"/>
      <c r="F125" s="189"/>
      <c r="G125" s="189">
        <v>0</v>
      </c>
      <c r="H125" s="189">
        <v>0</v>
      </c>
      <c r="I125" s="189">
        <v>0</v>
      </c>
      <c r="J125" s="189">
        <v>0</v>
      </c>
      <c r="K125" s="189">
        <v>0</v>
      </c>
      <c r="L125" s="189">
        <f>G125+H125+I125+J125+K125</f>
        <v>0</v>
      </c>
      <c r="M125" s="189"/>
      <c r="N125" s="189"/>
    </row>
    <row r="126" spans="1:14" s="7" customFormat="1" ht="33" customHeight="1" x14ac:dyDescent="0.35">
      <c r="A126" s="189"/>
      <c r="B126" s="190" t="s">
        <v>266</v>
      </c>
      <c r="C126" s="191" t="s">
        <v>275</v>
      </c>
      <c r="D126" s="189"/>
      <c r="E126" s="189"/>
      <c r="F126" s="189"/>
      <c r="G126" s="189">
        <f>G122</f>
        <v>0.9</v>
      </c>
      <c r="H126" s="189">
        <f>H122</f>
        <v>0.9</v>
      </c>
      <c r="I126" s="189">
        <f>I122</f>
        <v>1</v>
      </c>
      <c r="J126" s="189">
        <f>J122</f>
        <v>1</v>
      </c>
      <c r="K126" s="189">
        <f>K122</f>
        <v>1</v>
      </c>
      <c r="L126" s="189">
        <f>G126+H126+I126+J126+K126</f>
        <v>4.8</v>
      </c>
      <c r="M126" s="189"/>
      <c r="N126" s="189"/>
    </row>
    <row r="127" spans="1:14" s="7" customFormat="1" ht="35.25" customHeight="1" x14ac:dyDescent="0.35">
      <c r="A127" s="189"/>
      <c r="B127" s="190" t="s">
        <v>267</v>
      </c>
      <c r="C127" s="191" t="s">
        <v>275</v>
      </c>
      <c r="D127" s="189"/>
      <c r="E127" s="189"/>
      <c r="F127" s="189"/>
      <c r="G127" s="189">
        <v>0</v>
      </c>
      <c r="H127" s="189">
        <v>0</v>
      </c>
      <c r="I127" s="189">
        <v>0</v>
      </c>
      <c r="J127" s="189">
        <v>0</v>
      </c>
      <c r="K127" s="189">
        <v>0</v>
      </c>
      <c r="L127" s="189">
        <f>G127+H127+I127+J127+K127</f>
        <v>0</v>
      </c>
      <c r="M127" s="189"/>
      <c r="N127" s="189"/>
    </row>
    <row r="128" spans="1:14" s="7" customFormat="1" ht="12" customHeight="1" x14ac:dyDescent="0.35">
      <c r="A128" s="303"/>
      <c r="B128" s="304"/>
      <c r="C128" s="304"/>
      <c r="D128" s="304"/>
      <c r="E128" s="304"/>
      <c r="F128" s="304"/>
      <c r="G128" s="304"/>
      <c r="H128" s="304"/>
      <c r="I128" s="304"/>
      <c r="J128" s="304"/>
      <c r="K128" s="304"/>
      <c r="L128" s="304"/>
      <c r="M128" s="304"/>
      <c r="N128" s="305"/>
    </row>
    <row r="129" spans="1:14" s="7" customFormat="1" ht="16.399999999999999" customHeight="1" x14ac:dyDescent="0.35">
      <c r="A129" s="186"/>
      <c r="B129" s="186" t="s">
        <v>263</v>
      </c>
      <c r="C129" s="186" t="s">
        <v>139</v>
      </c>
      <c r="D129" s="186"/>
      <c r="E129" s="186"/>
      <c r="F129" s="186"/>
      <c r="G129" s="186">
        <f t="shared" ref="G129:L129" si="3">G131+G132+G133</f>
        <v>108042.40000000001</v>
      </c>
      <c r="H129" s="207">
        <f t="shared" si="3"/>
        <v>90783.463000000003</v>
      </c>
      <c r="I129" s="207">
        <f t="shared" si="3"/>
        <v>90290.73599999999</v>
      </c>
      <c r="J129" s="207">
        <f t="shared" si="3"/>
        <v>93340.635999999999</v>
      </c>
      <c r="K129" s="207">
        <f t="shared" si="3"/>
        <v>98203</v>
      </c>
      <c r="L129" s="207">
        <f t="shared" si="3"/>
        <v>480660.23499999999</v>
      </c>
      <c r="M129" s="186"/>
      <c r="N129" s="186"/>
    </row>
    <row r="130" spans="1:14" s="7" customFormat="1" x14ac:dyDescent="0.35">
      <c r="A130" s="189"/>
      <c r="B130" s="190" t="s">
        <v>264</v>
      </c>
      <c r="C130" s="189"/>
      <c r="D130" s="189"/>
      <c r="E130" s="189"/>
      <c r="F130" s="189"/>
      <c r="G130" s="189"/>
      <c r="H130" s="302"/>
      <c r="I130" s="302"/>
      <c r="J130" s="302"/>
      <c r="K130" s="302"/>
      <c r="L130" s="302"/>
      <c r="M130" s="189"/>
      <c r="N130" s="189"/>
    </row>
    <row r="131" spans="1:14" s="7" customFormat="1" ht="21" customHeight="1" x14ac:dyDescent="0.35">
      <c r="A131" s="189"/>
      <c r="B131" s="190" t="s">
        <v>265</v>
      </c>
      <c r="C131" s="189" t="s">
        <v>139</v>
      </c>
      <c r="D131" s="189"/>
      <c r="E131" s="189"/>
      <c r="F131" s="189"/>
      <c r="G131" s="189">
        <f>G49+G82+G95+G108+G125</f>
        <v>1989.4</v>
      </c>
      <c r="H131" s="302">
        <f t="shared" ref="G131:K133" si="4">H49+H82+H95+H108+H125</f>
        <v>0</v>
      </c>
      <c r="I131" s="302">
        <f t="shared" si="4"/>
        <v>0</v>
      </c>
      <c r="J131" s="302">
        <f t="shared" si="4"/>
        <v>0</v>
      </c>
      <c r="K131" s="302">
        <f t="shared" si="4"/>
        <v>0</v>
      </c>
      <c r="L131" s="302">
        <f>J131+I131+H131+G131+K131</f>
        <v>1989.4</v>
      </c>
      <c r="M131" s="189"/>
      <c r="N131" s="189"/>
    </row>
    <row r="132" spans="1:14" s="7" customFormat="1" ht="21" customHeight="1" x14ac:dyDescent="0.35">
      <c r="A132" s="189"/>
      <c r="B132" s="190" t="s">
        <v>266</v>
      </c>
      <c r="C132" s="189" t="s">
        <v>139</v>
      </c>
      <c r="D132" s="189"/>
      <c r="E132" s="189"/>
      <c r="F132" s="189"/>
      <c r="G132" s="189">
        <f t="shared" si="4"/>
        <v>595.19999999999993</v>
      </c>
      <c r="H132" s="302">
        <f t="shared" si="4"/>
        <v>322.363</v>
      </c>
      <c r="I132" s="302">
        <f t="shared" si="4"/>
        <v>338.536</v>
      </c>
      <c r="J132" s="302">
        <f t="shared" si="4"/>
        <v>338.536</v>
      </c>
      <c r="K132" s="302">
        <f t="shared" si="4"/>
        <v>1</v>
      </c>
      <c r="L132" s="302">
        <f>J132+I132+H132+G132+K132</f>
        <v>1595.6349999999998</v>
      </c>
      <c r="M132" s="189"/>
      <c r="N132" s="189"/>
    </row>
    <row r="133" spans="1:14" s="7" customFormat="1" ht="21" customHeight="1" x14ac:dyDescent="0.35">
      <c r="A133" s="189"/>
      <c r="B133" s="190" t="s">
        <v>267</v>
      </c>
      <c r="C133" s="189" t="s">
        <v>139</v>
      </c>
      <c r="D133" s="189"/>
      <c r="E133" s="189"/>
      <c r="F133" s="189"/>
      <c r="G133" s="189">
        <f>G51+G84+G97+G110+G127</f>
        <v>105457.8</v>
      </c>
      <c r="H133" s="302">
        <f t="shared" si="4"/>
        <v>90461.1</v>
      </c>
      <c r="I133" s="302">
        <f t="shared" si="4"/>
        <v>89952.2</v>
      </c>
      <c r="J133" s="302">
        <f t="shared" si="4"/>
        <v>93002.1</v>
      </c>
      <c r="K133" s="302">
        <f t="shared" si="4"/>
        <v>98202</v>
      </c>
      <c r="L133" s="302">
        <f>J133+I133+H133+G133+K133</f>
        <v>477075.20000000001</v>
      </c>
      <c r="M133" s="189"/>
      <c r="N133" s="189"/>
    </row>
    <row r="134" spans="1:14" x14ac:dyDescent="0.35">
      <c r="A134" s="68"/>
      <c r="B134" s="15"/>
      <c r="C134" s="15"/>
      <c r="D134" s="68"/>
      <c r="E134" s="15"/>
      <c r="F134" s="15"/>
      <c r="G134" s="15"/>
      <c r="H134" s="15"/>
      <c r="I134" s="15"/>
      <c r="J134" s="15"/>
      <c r="K134" s="15"/>
      <c r="L134" s="15"/>
      <c r="M134" s="15"/>
      <c r="N134" s="15"/>
    </row>
    <row r="135" spans="1:14" x14ac:dyDescent="0.35">
      <c r="A135" s="68"/>
      <c r="B135" s="67" t="s">
        <v>87</v>
      </c>
      <c r="C135" s="15"/>
      <c r="D135" s="68"/>
      <c r="E135" s="15"/>
      <c r="F135" s="15"/>
      <c r="G135" s="15"/>
      <c r="H135" s="15"/>
      <c r="I135" s="15"/>
      <c r="J135" s="15"/>
      <c r="K135" s="15"/>
      <c r="L135" s="15"/>
      <c r="M135" s="15"/>
      <c r="N135" s="15"/>
    </row>
    <row r="136" spans="1:14" x14ac:dyDescent="0.35">
      <c r="A136" s="68"/>
      <c r="B136" s="15"/>
      <c r="C136" s="15"/>
      <c r="D136" s="68"/>
      <c r="E136" s="15"/>
      <c r="F136" s="15"/>
      <c r="G136" s="15"/>
      <c r="H136" s="15"/>
      <c r="I136" s="15"/>
      <c r="J136" s="15"/>
      <c r="K136" s="15"/>
      <c r="L136" s="92"/>
      <c r="M136" s="92"/>
      <c r="N136" s="15"/>
    </row>
  </sheetData>
  <mergeCells count="21">
    <mergeCell ref="F11:F12"/>
    <mergeCell ref="F91:F92"/>
    <mergeCell ref="A7:N7"/>
    <mergeCell ref="A8:L8"/>
    <mergeCell ref="A9:N9"/>
    <mergeCell ref="A11:A12"/>
    <mergeCell ref="B11:B12"/>
    <mergeCell ref="C11:C12"/>
    <mergeCell ref="D11:D12"/>
    <mergeCell ref="E11:E12"/>
    <mergeCell ref="N11:N12"/>
    <mergeCell ref="H91:K91"/>
    <mergeCell ref="H92:K92"/>
    <mergeCell ref="G11:L11"/>
    <mergeCell ref="M11:M12"/>
    <mergeCell ref="A128:N128"/>
    <mergeCell ref="A91:A92"/>
    <mergeCell ref="B91:B92"/>
    <mergeCell ref="C91:C92"/>
    <mergeCell ref="D91:D92"/>
    <mergeCell ref="E91:E92"/>
  </mergeCells>
  <phoneticPr fontId="0" type="noConversion"/>
  <pageMargins left="0.39370078740157483" right="0.39370078740157483" top="0.39370078740157483" bottom="0.39370078740157483" header="3.937007874015748E-2" footer="3.937007874015748E-2"/>
  <pageSetup paperSize="9" scale="69" firstPageNumber="2" fitToHeight="0" orientation="landscape" r:id="rId1"/>
  <rowBreaks count="1" manualBreakCount="1">
    <brk id="105" max="1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39997558519241921"/>
    <pageSetUpPr fitToPage="1"/>
  </sheetPr>
  <dimension ref="A1:P147"/>
  <sheetViews>
    <sheetView view="pageBreakPreview" topLeftCell="C113" zoomScale="64" zoomScaleNormal="71" zoomScaleSheetLayoutView="64" workbookViewId="0">
      <selection activeCell="I101" sqref="I101"/>
    </sheetView>
  </sheetViews>
  <sheetFormatPr defaultColWidth="9.1796875" defaultRowHeight="15.5" x14ac:dyDescent="0.35"/>
  <cols>
    <col min="1" max="1" width="5.453125" style="18" customWidth="1"/>
    <col min="2" max="2" width="45.1796875" style="7" customWidth="1"/>
    <col min="3" max="3" width="13" style="7" customWidth="1"/>
    <col min="4" max="4" width="17.453125" style="14" customWidth="1"/>
    <col min="5" max="5" width="12.54296875" style="7" customWidth="1"/>
    <col min="6" max="6" width="24" style="7" customWidth="1"/>
    <col min="7" max="7" width="17" style="7" customWidth="1"/>
    <col min="8" max="8" width="13.26953125" style="7" customWidth="1"/>
    <col min="9" max="9" width="13.54296875" style="7" customWidth="1"/>
    <col min="10" max="10" width="14" style="7" customWidth="1"/>
    <col min="11" max="11" width="13.453125" style="7" customWidth="1"/>
    <col min="12" max="12" width="14.453125" style="8" customWidth="1"/>
    <col min="13" max="13" width="14.26953125" style="8" customWidth="1"/>
    <col min="14" max="14" width="16.26953125" style="7" customWidth="1"/>
    <col min="15" max="16384" width="9.1796875" style="6"/>
  </cols>
  <sheetData>
    <row r="1" spans="1:16" ht="36.75" hidden="1" customHeight="1" x14ac:dyDescent="0.35">
      <c r="F1" s="94">
        <v>2</v>
      </c>
      <c r="L1" s="7"/>
      <c r="M1" s="7"/>
    </row>
    <row r="2" spans="1:16" s="2" customFormat="1" ht="33.75" customHeight="1" x14ac:dyDescent="0.35">
      <c r="A2" s="328" t="s">
        <v>88</v>
      </c>
      <c r="B2" s="329"/>
      <c r="C2" s="329"/>
      <c r="D2" s="329"/>
      <c r="E2" s="329"/>
      <c r="F2" s="329"/>
      <c r="G2" s="329"/>
      <c r="H2" s="329"/>
      <c r="I2" s="329"/>
      <c r="J2" s="329"/>
      <c r="K2" s="329"/>
      <c r="L2" s="329"/>
      <c r="M2" s="329"/>
      <c r="N2" s="329"/>
    </row>
    <row r="3" spans="1:16" s="5" customFormat="1" ht="34.75" customHeight="1" x14ac:dyDescent="0.35">
      <c r="A3" s="315" t="str">
        <f>'1 направление'!A11</f>
        <v xml:space="preserve"> Р/с №           </v>
      </c>
      <c r="B3" s="315" t="str">
        <f>'1 направление'!B11</f>
        <v>Атауы</v>
      </c>
      <c r="C3" s="315" t="str">
        <f>'1 направление'!C11</f>
        <v>Өлшем бірл.</v>
      </c>
      <c r="D3" s="315" t="str">
        <f>'1 направление'!D11</f>
        <v>Аяқтау нысаны</v>
      </c>
      <c r="E3" s="315" t="str">
        <f>'1 направление'!E11</f>
        <v>Орындау мерзімі</v>
      </c>
      <c r="F3" s="314" t="str">
        <f>'1 направление'!F11</f>
        <v>Орындауға жауаптылар</v>
      </c>
      <c r="G3" s="325" t="str">
        <f>'1 направление'!G11</f>
        <v>Соның ішінде жылдар бойынша</v>
      </c>
      <c r="H3" s="326"/>
      <c r="I3" s="326"/>
      <c r="J3" s="326"/>
      <c r="K3" s="326"/>
      <c r="L3" s="327"/>
      <c r="M3" s="327" t="str">
        <f>'1 направление'!M11</f>
        <v>Қаржыландыру көздері</v>
      </c>
      <c r="N3" s="315" t="str">
        <f>'1 направление'!N11</f>
        <v xml:space="preserve">Бюджеттік бағдарлама коды </v>
      </c>
      <c r="O3" s="69"/>
      <c r="P3" s="69"/>
    </row>
    <row r="4" spans="1:16" s="5" customFormat="1" ht="34.75" customHeight="1" x14ac:dyDescent="0.35">
      <c r="A4" s="315"/>
      <c r="B4" s="315"/>
      <c r="C4" s="315"/>
      <c r="D4" s="315"/>
      <c r="E4" s="315"/>
      <c r="F4" s="315"/>
      <c r="G4" s="95" t="str">
        <f>'1 направление'!G12</f>
        <v>2021 жыл</v>
      </c>
      <c r="H4" s="95" t="str">
        <f>'1 направление'!H12</f>
        <v>2022 жыл</v>
      </c>
      <c r="I4" s="95" t="str">
        <f>'1 направление'!I12</f>
        <v>2023 жыл</v>
      </c>
      <c r="J4" s="95" t="str">
        <f>'1 направление'!J12</f>
        <v>2024 жыл</v>
      </c>
      <c r="K4" s="95" t="str">
        <f>'1 направление'!K12</f>
        <v>2025 жыл</v>
      </c>
      <c r="L4" s="96" t="str">
        <f>'1 направление'!L12</f>
        <v>Барлығы</v>
      </c>
      <c r="M4" s="321"/>
      <c r="N4" s="315"/>
      <c r="O4" s="69"/>
      <c r="P4" s="69"/>
    </row>
    <row r="5" spans="1:16" s="5" customFormat="1" x14ac:dyDescent="0.35">
      <c r="A5" s="36">
        <v>1</v>
      </c>
      <c r="B5" s="84">
        <v>2</v>
      </c>
      <c r="C5" s="84">
        <v>3</v>
      </c>
      <c r="D5" s="84">
        <v>4</v>
      </c>
      <c r="E5" s="84">
        <v>5</v>
      </c>
      <c r="F5" s="84">
        <v>6</v>
      </c>
      <c r="G5" s="36">
        <v>7</v>
      </c>
      <c r="H5" s="36">
        <v>8</v>
      </c>
      <c r="I5" s="36">
        <v>9</v>
      </c>
      <c r="J5" s="36">
        <v>10</v>
      </c>
      <c r="K5" s="36">
        <v>11</v>
      </c>
      <c r="L5" s="85">
        <v>12</v>
      </c>
      <c r="M5" s="28">
        <v>13</v>
      </c>
      <c r="N5" s="28">
        <v>14</v>
      </c>
    </row>
    <row r="6" spans="1:16" s="5" customFormat="1" x14ac:dyDescent="0.35">
      <c r="A6" s="219"/>
      <c r="B6" s="220" t="s">
        <v>89</v>
      </c>
      <c r="C6" s="220"/>
      <c r="D6" s="220"/>
      <c r="E6" s="220"/>
      <c r="F6" s="220"/>
      <c r="G6" s="220"/>
      <c r="H6" s="220"/>
      <c r="I6" s="220"/>
      <c r="J6" s="220"/>
      <c r="K6" s="220"/>
      <c r="L6" s="221"/>
      <c r="M6" s="221"/>
      <c r="N6" s="221"/>
    </row>
    <row r="7" spans="1:16" s="5" customFormat="1" x14ac:dyDescent="0.35">
      <c r="A7" s="219"/>
      <c r="B7" s="222" t="s">
        <v>65</v>
      </c>
      <c r="C7" s="222"/>
      <c r="D7" s="222"/>
      <c r="E7" s="222"/>
      <c r="F7" s="222"/>
      <c r="G7" s="222"/>
      <c r="H7" s="222"/>
      <c r="I7" s="222"/>
      <c r="J7" s="222"/>
      <c r="K7" s="222"/>
      <c r="L7" s="223"/>
      <c r="M7" s="210"/>
      <c r="N7" s="210"/>
    </row>
    <row r="8" spans="1:16" s="3" customFormat="1" ht="60" x14ac:dyDescent="0.3">
      <c r="A8" s="155">
        <v>1</v>
      </c>
      <c r="B8" s="153" t="s">
        <v>90</v>
      </c>
      <c r="C8" s="155" t="s">
        <v>134</v>
      </c>
      <c r="D8" s="157"/>
      <c r="E8" s="157"/>
      <c r="F8" s="217" t="s">
        <v>91</v>
      </c>
      <c r="G8" s="218">
        <v>22.7</v>
      </c>
      <c r="H8" s="218">
        <v>23.4</v>
      </c>
      <c r="I8" s="218">
        <v>24.1</v>
      </c>
      <c r="J8" s="218">
        <v>24.8</v>
      </c>
      <c r="K8" s="218">
        <v>25.5</v>
      </c>
      <c r="L8" s="42"/>
      <c r="M8" s="42"/>
      <c r="N8" s="42"/>
    </row>
    <row r="9" spans="1:16" ht="21" customHeight="1" x14ac:dyDescent="0.35">
      <c r="A9" s="224"/>
      <c r="B9" s="225" t="s">
        <v>74</v>
      </c>
      <c r="C9" s="226"/>
      <c r="D9" s="226"/>
      <c r="E9" s="226"/>
      <c r="F9" s="226"/>
      <c r="G9" s="226"/>
      <c r="H9" s="226"/>
      <c r="I9" s="226"/>
      <c r="J9" s="226"/>
      <c r="K9" s="226"/>
      <c r="L9" s="226"/>
      <c r="M9" s="226"/>
      <c r="N9" s="226"/>
    </row>
    <row r="10" spans="1:16" s="15" customFormat="1" ht="87" customHeight="1" x14ac:dyDescent="0.35">
      <c r="A10" s="163">
        <v>1</v>
      </c>
      <c r="B10" s="298" t="s">
        <v>424</v>
      </c>
      <c r="C10" s="217" t="s">
        <v>420</v>
      </c>
      <c r="D10" s="299" t="s">
        <v>422</v>
      </c>
      <c r="E10" s="217" t="s">
        <v>42</v>
      </c>
      <c r="F10" s="217" t="s">
        <v>429</v>
      </c>
      <c r="G10" s="168">
        <f>G11+G12+G13</f>
        <v>39237.4</v>
      </c>
      <c r="H10" s="168">
        <f>H11+H13</f>
        <v>33046.300000000003</v>
      </c>
      <c r="I10" s="168">
        <v>3300</v>
      </c>
      <c r="J10" s="168">
        <v>3200</v>
      </c>
      <c r="K10" s="168">
        <v>3300</v>
      </c>
      <c r="L10" s="168">
        <f>L11+L12+L13</f>
        <v>82083.7</v>
      </c>
      <c r="M10" s="141" t="s">
        <v>418</v>
      </c>
      <c r="N10" s="117"/>
    </row>
    <row r="11" spans="1:16" s="15" customFormat="1" ht="81" customHeight="1" x14ac:dyDescent="0.35">
      <c r="A11" s="53"/>
      <c r="B11" s="146" t="s">
        <v>425</v>
      </c>
      <c r="C11" s="145" t="s">
        <v>420</v>
      </c>
      <c r="D11" s="145" t="s">
        <v>422</v>
      </c>
      <c r="E11" s="145" t="s">
        <v>6</v>
      </c>
      <c r="F11" s="121" t="s">
        <v>429</v>
      </c>
      <c r="G11" s="43">
        <v>13731.2</v>
      </c>
      <c r="H11" s="43">
        <v>7397.3</v>
      </c>
      <c r="I11" s="43">
        <v>3300</v>
      </c>
      <c r="J11" s="43">
        <v>3200</v>
      </c>
      <c r="K11" s="43">
        <v>3300</v>
      </c>
      <c r="L11" s="143">
        <f>K11+J11+I11+H11+G11</f>
        <v>30928.5</v>
      </c>
      <c r="M11" s="117" t="s">
        <v>449</v>
      </c>
      <c r="N11" s="27" t="s">
        <v>450</v>
      </c>
    </row>
    <row r="12" spans="1:16" s="15" customFormat="1" ht="63" customHeight="1" x14ac:dyDescent="0.35">
      <c r="A12" s="53"/>
      <c r="B12" s="146" t="s">
        <v>426</v>
      </c>
      <c r="C12" s="145" t="s">
        <v>420</v>
      </c>
      <c r="D12" s="145" t="s">
        <v>422</v>
      </c>
      <c r="E12" s="145" t="s">
        <v>6</v>
      </c>
      <c r="F12" s="121" t="s">
        <v>429</v>
      </c>
      <c r="G12" s="43">
        <v>1975.2</v>
      </c>
      <c r="H12" s="147" t="s">
        <v>421</v>
      </c>
      <c r="I12" s="147" t="s">
        <v>421</v>
      </c>
      <c r="J12" s="147" t="s">
        <v>421</v>
      </c>
      <c r="K12" s="147" t="s">
        <v>421</v>
      </c>
      <c r="L12" s="143">
        <f>G12</f>
        <v>1975.2</v>
      </c>
      <c r="M12" s="117" t="s">
        <v>140</v>
      </c>
      <c r="N12" s="27" t="s">
        <v>451</v>
      </c>
    </row>
    <row r="13" spans="1:16" s="15" customFormat="1" ht="63" customHeight="1" x14ac:dyDescent="0.35">
      <c r="A13" s="53"/>
      <c r="B13" s="146" t="s">
        <v>427</v>
      </c>
      <c r="C13" s="145" t="s">
        <v>420</v>
      </c>
      <c r="D13" s="145" t="s">
        <v>423</v>
      </c>
      <c r="E13" s="145" t="s">
        <v>6</v>
      </c>
      <c r="F13" s="121" t="s">
        <v>429</v>
      </c>
      <c r="G13" s="43">
        <v>23531</v>
      </c>
      <c r="H13" s="43">
        <v>25649</v>
      </c>
      <c r="I13" s="147" t="s">
        <v>421</v>
      </c>
      <c r="J13" s="147" t="s">
        <v>421</v>
      </c>
      <c r="K13" s="147" t="s">
        <v>421</v>
      </c>
      <c r="L13" s="143">
        <f>G13+H13</f>
        <v>49180</v>
      </c>
      <c r="M13" s="117" t="s">
        <v>419</v>
      </c>
      <c r="N13" s="142"/>
    </row>
    <row r="14" spans="1:16" s="15" customFormat="1" ht="63" customHeight="1" x14ac:dyDescent="0.35">
      <c r="A14" s="53"/>
      <c r="B14" s="146" t="s">
        <v>428</v>
      </c>
      <c r="C14" s="145" t="s">
        <v>417</v>
      </c>
      <c r="D14" s="145" t="s">
        <v>423</v>
      </c>
      <c r="E14" s="145" t="s">
        <v>6</v>
      </c>
      <c r="F14" s="121" t="s">
        <v>429</v>
      </c>
      <c r="G14" s="43">
        <v>340.5</v>
      </c>
      <c r="H14" s="43">
        <v>367.7</v>
      </c>
      <c r="I14" s="43">
        <v>397.1</v>
      </c>
      <c r="J14" s="43">
        <v>428.9</v>
      </c>
      <c r="K14" s="43">
        <v>463.2</v>
      </c>
      <c r="L14" s="144"/>
      <c r="M14" s="141"/>
      <c r="N14" s="142"/>
    </row>
    <row r="15" spans="1:16" s="7" customFormat="1" ht="21" customHeight="1" x14ac:dyDescent="0.35">
      <c r="A15" s="186"/>
      <c r="B15" s="186" t="s">
        <v>294</v>
      </c>
      <c r="C15" s="186" t="s">
        <v>139</v>
      </c>
      <c r="D15" s="186"/>
      <c r="E15" s="186"/>
      <c r="F15" s="186"/>
      <c r="G15" s="186">
        <f>SUM(G17:G19)</f>
        <v>39237.4</v>
      </c>
      <c r="H15" s="186">
        <f>SUM(H17:H19)</f>
        <v>33046.300000000003</v>
      </c>
      <c r="I15" s="186">
        <f>SUM(I17:I19)</f>
        <v>3300</v>
      </c>
      <c r="J15" s="186">
        <f>SUM(J17:J19)</f>
        <v>3200</v>
      </c>
      <c r="K15" s="186">
        <f>SUM(K17:K19)</f>
        <v>3300</v>
      </c>
      <c r="L15" s="186">
        <f>G15+H15+I15+J15+K15</f>
        <v>82083.700000000012</v>
      </c>
      <c r="M15" s="186"/>
      <c r="N15" s="186"/>
    </row>
    <row r="16" spans="1:16" s="7" customFormat="1" x14ac:dyDescent="0.35">
      <c r="A16" s="197"/>
      <c r="B16" s="210" t="s">
        <v>264</v>
      </c>
      <c r="C16" s="196"/>
      <c r="D16" s="197"/>
      <c r="E16" s="197"/>
      <c r="F16" s="197"/>
      <c r="G16" s="211"/>
      <c r="H16" s="211"/>
      <c r="I16" s="211"/>
      <c r="J16" s="211"/>
      <c r="K16" s="211"/>
      <c r="L16" s="212"/>
      <c r="M16" s="198"/>
      <c r="N16" s="198"/>
    </row>
    <row r="17" spans="1:14" s="7" customFormat="1" ht="21" customHeight="1" x14ac:dyDescent="0.35">
      <c r="A17" s="197"/>
      <c r="B17" s="210" t="s">
        <v>265</v>
      </c>
      <c r="C17" s="196" t="s">
        <v>139</v>
      </c>
      <c r="D17" s="201"/>
      <c r="E17" s="201"/>
      <c r="F17" s="201"/>
      <c r="G17" s="213">
        <f>G11</f>
        <v>13731.2</v>
      </c>
      <c r="H17" s="213">
        <f>H11</f>
        <v>7397.3</v>
      </c>
      <c r="I17" s="213">
        <f>I11</f>
        <v>3300</v>
      </c>
      <c r="J17" s="213">
        <f>J11</f>
        <v>3200</v>
      </c>
      <c r="K17" s="213">
        <f>K11</f>
        <v>3300</v>
      </c>
      <c r="L17" s="214">
        <f>G17+H17+I17+J17+K17</f>
        <v>30928.5</v>
      </c>
      <c r="M17" s="201"/>
      <c r="N17" s="201"/>
    </row>
    <row r="18" spans="1:14" s="7" customFormat="1" ht="21" customHeight="1" x14ac:dyDescent="0.35">
      <c r="A18" s="197"/>
      <c r="B18" s="210" t="s">
        <v>266</v>
      </c>
      <c r="C18" s="196" t="s">
        <v>139</v>
      </c>
      <c r="D18" s="201"/>
      <c r="E18" s="201"/>
      <c r="F18" s="201"/>
      <c r="G18" s="213">
        <f>G12</f>
        <v>1975.2</v>
      </c>
      <c r="H18" s="213">
        <v>0</v>
      </c>
      <c r="I18" s="213">
        <v>0</v>
      </c>
      <c r="J18" s="213">
        <v>0</v>
      </c>
      <c r="K18" s="213">
        <v>0</v>
      </c>
      <c r="L18" s="214">
        <f>G18+H18+I18+J18+K18</f>
        <v>1975.2</v>
      </c>
      <c r="M18" s="201"/>
      <c r="N18" s="201"/>
    </row>
    <row r="19" spans="1:14" s="7" customFormat="1" ht="21" customHeight="1" x14ac:dyDescent="0.35">
      <c r="A19" s="197"/>
      <c r="B19" s="210" t="s">
        <v>267</v>
      </c>
      <c r="C19" s="196" t="s">
        <v>139</v>
      </c>
      <c r="D19" s="201"/>
      <c r="E19" s="201"/>
      <c r="F19" s="201"/>
      <c r="G19" s="213">
        <f>G13</f>
        <v>23531</v>
      </c>
      <c r="H19" s="213">
        <f>H13</f>
        <v>25649</v>
      </c>
      <c r="I19" s="213">
        <v>0</v>
      </c>
      <c r="J19" s="213">
        <v>0</v>
      </c>
      <c r="K19" s="213">
        <v>0</v>
      </c>
      <c r="L19" s="214">
        <f>G19+H19+I19+J19+K19</f>
        <v>49180</v>
      </c>
      <c r="M19" s="201"/>
      <c r="N19" s="201"/>
    </row>
    <row r="20" spans="1:14" s="5" customFormat="1" x14ac:dyDescent="0.35">
      <c r="A20" s="219"/>
      <c r="B20" s="220" t="s">
        <v>92</v>
      </c>
      <c r="C20" s="220"/>
      <c r="D20" s="220"/>
      <c r="E20" s="220"/>
      <c r="F20" s="220"/>
      <c r="G20" s="220"/>
      <c r="H20" s="220"/>
      <c r="I20" s="220"/>
      <c r="J20" s="220"/>
      <c r="K20" s="220"/>
      <c r="L20" s="220"/>
      <c r="M20" s="220"/>
      <c r="N20" s="220"/>
    </row>
    <row r="21" spans="1:14" s="5" customFormat="1" x14ac:dyDescent="0.35">
      <c r="A21" s="219"/>
      <c r="B21" s="222" t="s">
        <v>65</v>
      </c>
      <c r="C21" s="222"/>
      <c r="D21" s="222"/>
      <c r="E21" s="222"/>
      <c r="F21" s="222"/>
      <c r="G21" s="222"/>
      <c r="H21" s="222"/>
      <c r="I21" s="222"/>
      <c r="J21" s="222"/>
      <c r="K21" s="222"/>
      <c r="L21" s="222"/>
      <c r="M21" s="193"/>
      <c r="N21" s="193"/>
    </row>
    <row r="22" spans="1:14" s="3" customFormat="1" ht="33" customHeight="1" x14ac:dyDescent="0.3">
      <c r="A22" s="155"/>
      <c r="B22" s="153" t="s">
        <v>431</v>
      </c>
      <c r="C22" s="157"/>
      <c r="D22" s="157"/>
      <c r="E22" s="157"/>
      <c r="F22" s="157"/>
      <c r="G22" s="157"/>
      <c r="H22" s="157"/>
      <c r="I22" s="157"/>
      <c r="J22" s="157"/>
      <c r="K22" s="157"/>
      <c r="L22" s="157"/>
      <c r="M22" s="157"/>
      <c r="N22" s="157"/>
    </row>
    <row r="23" spans="1:14" s="3" customFormat="1" ht="30" x14ac:dyDescent="0.3">
      <c r="A23" s="155"/>
      <c r="B23" s="227" t="s">
        <v>93</v>
      </c>
      <c r="C23" s="157" t="s">
        <v>0</v>
      </c>
      <c r="D23" s="157"/>
      <c r="E23" s="157"/>
      <c r="F23" s="155" t="s">
        <v>95</v>
      </c>
      <c r="G23" s="152">
        <v>100</v>
      </c>
      <c r="H23" s="152">
        <v>100</v>
      </c>
      <c r="I23" s="152">
        <v>100</v>
      </c>
      <c r="J23" s="152">
        <v>100</v>
      </c>
      <c r="K23" s="152">
        <v>100</v>
      </c>
      <c r="L23" s="157"/>
      <c r="M23" s="157"/>
      <c r="N23" s="157"/>
    </row>
    <row r="24" spans="1:14" s="3" customFormat="1" ht="30" x14ac:dyDescent="0.3">
      <c r="A24" s="155"/>
      <c r="B24" s="227" t="s">
        <v>94</v>
      </c>
      <c r="C24" s="157" t="s">
        <v>0</v>
      </c>
      <c r="D24" s="157"/>
      <c r="E24" s="157"/>
      <c r="F24" s="155" t="s">
        <v>95</v>
      </c>
      <c r="G24" s="152">
        <v>83.5</v>
      </c>
      <c r="H24" s="152">
        <v>84</v>
      </c>
      <c r="I24" s="152">
        <v>87.9</v>
      </c>
      <c r="J24" s="152">
        <v>93.3</v>
      </c>
      <c r="K24" s="152">
        <v>100</v>
      </c>
      <c r="L24" s="157"/>
      <c r="M24" s="157"/>
      <c r="N24" s="157"/>
    </row>
    <row r="25" spans="1:14" s="7" customFormat="1" x14ac:dyDescent="0.35">
      <c r="A25" s="228"/>
      <c r="B25" s="229" t="s">
        <v>74</v>
      </c>
      <c r="C25" s="229"/>
      <c r="D25" s="229"/>
      <c r="E25" s="229"/>
      <c r="F25" s="229"/>
      <c r="G25" s="229"/>
      <c r="H25" s="229"/>
      <c r="I25" s="229"/>
      <c r="J25" s="229"/>
      <c r="K25" s="229"/>
      <c r="L25" s="229"/>
      <c r="M25" s="229"/>
      <c r="N25" s="229"/>
    </row>
    <row r="26" spans="1:14" s="7" customFormat="1" ht="33" customHeight="1" x14ac:dyDescent="0.35">
      <c r="A26" s="306">
        <v>1</v>
      </c>
      <c r="B26" s="342" t="s">
        <v>246</v>
      </c>
      <c r="C26" s="316" t="s">
        <v>139</v>
      </c>
      <c r="D26" s="336" t="s">
        <v>247</v>
      </c>
      <c r="E26" s="316" t="s">
        <v>6</v>
      </c>
      <c r="F26" s="336" t="s">
        <v>248</v>
      </c>
      <c r="G26" s="103">
        <f>G28+G29</f>
        <v>8365</v>
      </c>
      <c r="H26" s="103">
        <f>H28+H29</f>
        <v>15071</v>
      </c>
      <c r="I26" s="103">
        <f>I28+I29</f>
        <v>13009</v>
      </c>
      <c r="J26" s="103">
        <f>J28+J29</f>
        <v>17929</v>
      </c>
      <c r="K26" s="103">
        <f>K28+K29</f>
        <v>11840</v>
      </c>
      <c r="L26" s="103">
        <f>SUM(G26:K26)</f>
        <v>66214</v>
      </c>
      <c r="M26" s="103" t="s">
        <v>3</v>
      </c>
      <c r="N26" s="29" t="s">
        <v>8</v>
      </c>
    </row>
    <row r="27" spans="1:14" s="7" customFormat="1" ht="29.25" customHeight="1" x14ac:dyDescent="0.35">
      <c r="A27" s="307"/>
      <c r="B27" s="343"/>
      <c r="C27" s="317"/>
      <c r="D27" s="337"/>
      <c r="E27" s="317"/>
      <c r="F27" s="337"/>
      <c r="G27" s="103">
        <f>G30</f>
        <v>123.8</v>
      </c>
      <c r="H27" s="103">
        <f>H30</f>
        <v>668</v>
      </c>
      <c r="I27" s="103">
        <f>I30</f>
        <v>722</v>
      </c>
      <c r="J27" s="103">
        <f>J30</f>
        <v>752</v>
      </c>
      <c r="K27" s="103">
        <f>K30</f>
        <v>666.7</v>
      </c>
      <c r="L27" s="103">
        <f>SUM(G27:K27)</f>
        <v>2932.5</v>
      </c>
      <c r="M27" s="103" t="s">
        <v>140</v>
      </c>
      <c r="N27" s="29" t="s">
        <v>9</v>
      </c>
    </row>
    <row r="28" spans="1:14" s="7" customFormat="1" ht="69" customHeight="1" x14ac:dyDescent="0.35">
      <c r="A28" s="56" t="s">
        <v>32</v>
      </c>
      <c r="B28" s="108" t="s">
        <v>249</v>
      </c>
      <c r="C28" s="103" t="s">
        <v>139</v>
      </c>
      <c r="D28" s="70" t="s">
        <v>247</v>
      </c>
      <c r="E28" s="103" t="s">
        <v>250</v>
      </c>
      <c r="F28" s="70" t="s">
        <v>251</v>
      </c>
      <c r="G28" s="103">
        <v>5757</v>
      </c>
      <c r="H28" s="103">
        <v>9055</v>
      </c>
      <c r="I28" s="103">
        <v>6507</v>
      </c>
      <c r="J28" s="103">
        <v>11160</v>
      </c>
      <c r="K28" s="103">
        <v>5840</v>
      </c>
      <c r="L28" s="103">
        <f>SUM(G28:K28)</f>
        <v>38319</v>
      </c>
      <c r="M28" s="103" t="s">
        <v>3</v>
      </c>
      <c r="N28" s="29" t="s">
        <v>380</v>
      </c>
    </row>
    <row r="29" spans="1:14" s="7" customFormat="1" ht="25.4" customHeight="1" x14ac:dyDescent="0.35">
      <c r="A29" s="310" t="s">
        <v>34</v>
      </c>
      <c r="B29" s="344" t="s">
        <v>252</v>
      </c>
      <c r="C29" s="316" t="s">
        <v>139</v>
      </c>
      <c r="D29" s="336" t="s">
        <v>247</v>
      </c>
      <c r="E29" s="316" t="s">
        <v>6</v>
      </c>
      <c r="F29" s="336" t="s">
        <v>253</v>
      </c>
      <c r="G29" s="103">
        <v>2608</v>
      </c>
      <c r="H29" s="103">
        <v>6016</v>
      </c>
      <c r="I29" s="103">
        <v>6502</v>
      </c>
      <c r="J29" s="103">
        <v>6769</v>
      </c>
      <c r="K29" s="103">
        <v>6000</v>
      </c>
      <c r="L29" s="103">
        <f>SUM(G29:K29)</f>
        <v>27895</v>
      </c>
      <c r="M29" s="103" t="s">
        <v>3</v>
      </c>
      <c r="N29" s="29" t="s">
        <v>8</v>
      </c>
    </row>
    <row r="30" spans="1:14" s="7" customFormat="1" ht="45" customHeight="1" x14ac:dyDescent="0.35">
      <c r="A30" s="311"/>
      <c r="B30" s="345"/>
      <c r="C30" s="317"/>
      <c r="D30" s="337"/>
      <c r="E30" s="317"/>
      <c r="F30" s="337"/>
      <c r="G30" s="103">
        <v>123.8</v>
      </c>
      <c r="H30" s="103">
        <v>668</v>
      </c>
      <c r="I30" s="103">
        <v>722</v>
      </c>
      <c r="J30" s="103">
        <v>752</v>
      </c>
      <c r="K30" s="103">
        <v>666.7</v>
      </c>
      <c r="L30" s="103">
        <f>SUM(G30:K30)</f>
        <v>2932.5</v>
      </c>
      <c r="M30" s="103" t="s">
        <v>140</v>
      </c>
      <c r="N30" s="29" t="s">
        <v>9</v>
      </c>
    </row>
    <row r="31" spans="1:14" s="7" customFormat="1" ht="21" customHeight="1" x14ac:dyDescent="0.35">
      <c r="A31" s="186"/>
      <c r="B31" s="193" t="s">
        <v>294</v>
      </c>
      <c r="C31" s="186" t="s">
        <v>139</v>
      </c>
      <c r="D31" s="186"/>
      <c r="E31" s="186"/>
      <c r="F31" s="186"/>
      <c r="G31" s="186">
        <f>SUM(G33:G35)</f>
        <v>8488.7999999999993</v>
      </c>
      <c r="H31" s="186">
        <f>SUM(H33:H35)</f>
        <v>15739</v>
      </c>
      <c r="I31" s="186">
        <f>SUM(I33:I35)</f>
        <v>13731</v>
      </c>
      <c r="J31" s="186">
        <f>SUM(J33:J35)</f>
        <v>18681</v>
      </c>
      <c r="K31" s="186">
        <f>SUM(K33:K35)</f>
        <v>12506.7</v>
      </c>
      <c r="L31" s="186">
        <f>G31+H31+I31+J31+K31</f>
        <v>69146.5</v>
      </c>
      <c r="M31" s="186"/>
      <c r="N31" s="186"/>
    </row>
    <row r="32" spans="1:14" s="7" customFormat="1" x14ac:dyDescent="0.35">
      <c r="A32" s="197"/>
      <c r="B32" s="210" t="s">
        <v>264</v>
      </c>
      <c r="C32" s="196"/>
      <c r="D32" s="196"/>
      <c r="E32" s="196"/>
      <c r="F32" s="196"/>
      <c r="G32" s="211"/>
      <c r="H32" s="211"/>
      <c r="I32" s="211"/>
      <c r="J32" s="211"/>
      <c r="K32" s="211"/>
      <c r="L32" s="212"/>
      <c r="M32" s="198"/>
      <c r="N32" s="198"/>
    </row>
    <row r="33" spans="1:16" s="7" customFormat="1" ht="21" customHeight="1" x14ac:dyDescent="0.35">
      <c r="A33" s="197"/>
      <c r="B33" s="210" t="s">
        <v>265</v>
      </c>
      <c r="C33" s="196" t="s">
        <v>139</v>
      </c>
      <c r="D33" s="211"/>
      <c r="E33" s="211"/>
      <c r="F33" s="211"/>
      <c r="G33" s="213">
        <f t="shared" ref="G33:K34" si="0">G26</f>
        <v>8365</v>
      </c>
      <c r="H33" s="213">
        <f t="shared" si="0"/>
        <v>15071</v>
      </c>
      <c r="I33" s="213">
        <f t="shared" si="0"/>
        <v>13009</v>
      </c>
      <c r="J33" s="213">
        <f t="shared" si="0"/>
        <v>17929</v>
      </c>
      <c r="K33" s="213">
        <f t="shared" si="0"/>
        <v>11840</v>
      </c>
      <c r="L33" s="214">
        <f>G33+H33+I33+J33+K33</f>
        <v>66214</v>
      </c>
      <c r="M33" s="201"/>
      <c r="N33" s="201"/>
    </row>
    <row r="34" spans="1:16" s="7" customFormat="1" ht="21" customHeight="1" x14ac:dyDescent="0.35">
      <c r="A34" s="197"/>
      <c r="B34" s="210" t="s">
        <v>266</v>
      </c>
      <c r="C34" s="196" t="s">
        <v>139</v>
      </c>
      <c r="D34" s="211"/>
      <c r="E34" s="211"/>
      <c r="F34" s="211"/>
      <c r="G34" s="213">
        <f t="shared" si="0"/>
        <v>123.8</v>
      </c>
      <c r="H34" s="213">
        <f t="shared" si="0"/>
        <v>668</v>
      </c>
      <c r="I34" s="213">
        <f t="shared" si="0"/>
        <v>722</v>
      </c>
      <c r="J34" s="213">
        <f t="shared" si="0"/>
        <v>752</v>
      </c>
      <c r="K34" s="213">
        <f t="shared" si="0"/>
        <v>666.7</v>
      </c>
      <c r="L34" s="214">
        <f>G34+H34+I34+J34+K34</f>
        <v>2932.5</v>
      </c>
      <c r="M34" s="201"/>
      <c r="N34" s="201"/>
    </row>
    <row r="35" spans="1:16" s="7" customFormat="1" ht="21" customHeight="1" x14ac:dyDescent="0.35">
      <c r="A35" s="197"/>
      <c r="B35" s="210" t="s">
        <v>267</v>
      </c>
      <c r="C35" s="196" t="s">
        <v>139</v>
      </c>
      <c r="D35" s="211"/>
      <c r="E35" s="211"/>
      <c r="F35" s="211"/>
      <c r="G35" s="213">
        <v>0</v>
      </c>
      <c r="H35" s="213">
        <v>0</v>
      </c>
      <c r="I35" s="213">
        <v>0</v>
      </c>
      <c r="J35" s="213">
        <v>0</v>
      </c>
      <c r="K35" s="213">
        <v>0</v>
      </c>
      <c r="L35" s="214">
        <f>G35+H35+I35+J35+K35</f>
        <v>0</v>
      </c>
      <c r="M35" s="201"/>
      <c r="N35" s="201"/>
    </row>
    <row r="36" spans="1:16" s="5" customFormat="1" x14ac:dyDescent="0.35">
      <c r="A36" s="219"/>
      <c r="B36" s="220" t="s">
        <v>96</v>
      </c>
      <c r="C36" s="220"/>
      <c r="D36" s="220"/>
      <c r="E36" s="220"/>
      <c r="F36" s="220"/>
      <c r="G36" s="220"/>
      <c r="H36" s="220"/>
      <c r="I36" s="220"/>
      <c r="J36" s="220"/>
      <c r="K36" s="220"/>
      <c r="L36" s="220"/>
      <c r="M36" s="220"/>
      <c r="N36" s="220"/>
    </row>
    <row r="37" spans="1:16" s="5" customFormat="1" x14ac:dyDescent="0.35">
      <c r="A37" s="219"/>
      <c r="B37" s="222" t="s">
        <v>65</v>
      </c>
      <c r="C37" s="222"/>
      <c r="D37" s="222"/>
      <c r="E37" s="222"/>
      <c r="F37" s="222"/>
      <c r="G37" s="222"/>
      <c r="H37" s="222"/>
      <c r="I37" s="222"/>
      <c r="J37" s="222"/>
      <c r="K37" s="222"/>
      <c r="L37" s="222"/>
      <c r="M37" s="193"/>
      <c r="N37" s="193"/>
    </row>
    <row r="38" spans="1:16" s="3" customFormat="1" ht="72" customHeight="1" x14ac:dyDescent="0.3">
      <c r="A38" s="155">
        <v>1</v>
      </c>
      <c r="B38" s="153" t="s">
        <v>97</v>
      </c>
      <c r="C38" s="157" t="s">
        <v>0</v>
      </c>
      <c r="D38" s="157"/>
      <c r="E38" s="157"/>
      <c r="F38" s="155" t="s">
        <v>98</v>
      </c>
      <c r="G38" s="155">
        <v>74</v>
      </c>
      <c r="H38" s="155">
        <v>81</v>
      </c>
      <c r="I38" s="155">
        <v>88</v>
      </c>
      <c r="J38" s="155">
        <v>97</v>
      </c>
      <c r="K38" s="155">
        <v>98</v>
      </c>
      <c r="L38" s="157"/>
      <c r="M38" s="157"/>
      <c r="N38" s="157"/>
    </row>
    <row r="39" spans="1:16" s="3" customFormat="1" ht="27" customHeight="1" x14ac:dyDescent="0.35">
      <c r="A39" s="230"/>
      <c r="B39" s="229" t="s">
        <v>74</v>
      </c>
      <c r="C39" s="229"/>
      <c r="D39" s="229"/>
      <c r="E39" s="229"/>
      <c r="F39" s="229"/>
      <c r="G39" s="229"/>
      <c r="H39" s="229"/>
      <c r="I39" s="229"/>
      <c r="J39" s="229"/>
      <c r="K39" s="229"/>
      <c r="L39" s="229"/>
      <c r="M39" s="229"/>
      <c r="N39" s="229"/>
      <c r="O39" s="5"/>
      <c r="P39" s="5"/>
    </row>
    <row r="40" spans="1:16" s="4" customFormat="1" ht="20.5" customHeight="1" x14ac:dyDescent="0.35">
      <c r="A40" s="339"/>
      <c r="B40" s="341" t="s">
        <v>462</v>
      </c>
      <c r="C40" s="338"/>
      <c r="D40" s="338"/>
      <c r="E40" s="338"/>
      <c r="F40" s="338"/>
      <c r="G40" s="62">
        <v>1499</v>
      </c>
      <c r="H40" s="62">
        <v>475</v>
      </c>
      <c r="I40" s="62">
        <v>100</v>
      </c>
      <c r="J40" s="62">
        <v>0</v>
      </c>
      <c r="K40" s="62">
        <v>800</v>
      </c>
      <c r="L40" s="62">
        <f>SUM(G40:K40)</f>
        <v>2874</v>
      </c>
      <c r="M40" s="103" t="s">
        <v>3</v>
      </c>
      <c r="N40" s="103"/>
      <c r="O40" s="17"/>
      <c r="P40" s="17"/>
    </row>
    <row r="41" spans="1:16" s="4" customFormat="1" ht="20.5" customHeight="1" x14ac:dyDescent="0.35">
      <c r="A41" s="340"/>
      <c r="B41" s="341"/>
      <c r="C41" s="338"/>
      <c r="D41" s="338"/>
      <c r="E41" s="338"/>
      <c r="F41" s="338"/>
      <c r="G41" s="62">
        <v>2251.6</v>
      </c>
      <c r="H41" s="62">
        <f>H42+H43+H44+H45+H47+H48+H49+H50+H51+H52+H53+H54+H56+H57+H59</f>
        <v>3933.8691675199998</v>
      </c>
      <c r="I41" s="62">
        <v>2425</v>
      </c>
      <c r="J41" s="62">
        <v>3422</v>
      </c>
      <c r="K41" s="62">
        <v>3925</v>
      </c>
      <c r="L41" s="62">
        <f t="shared" ref="L41:L81" si="1">SUM(G41:K41)</f>
        <v>15957.469167519999</v>
      </c>
      <c r="M41" s="102" t="s">
        <v>140</v>
      </c>
      <c r="N41" s="103"/>
      <c r="O41" s="17"/>
      <c r="P41" s="17"/>
    </row>
    <row r="42" spans="1:16" s="4" customFormat="1" ht="52.4" customHeight="1" x14ac:dyDescent="0.3">
      <c r="A42" s="102">
        <v>1</v>
      </c>
      <c r="B42" s="107" t="s">
        <v>144</v>
      </c>
      <c r="C42" s="107" t="s">
        <v>139</v>
      </c>
      <c r="D42" s="102" t="s">
        <v>145</v>
      </c>
      <c r="E42" s="102">
        <v>2021</v>
      </c>
      <c r="F42" s="102" t="s">
        <v>143</v>
      </c>
      <c r="G42" s="71">
        <v>368.125</v>
      </c>
      <c r="H42" s="107"/>
      <c r="I42" s="107"/>
      <c r="J42" s="107"/>
      <c r="K42" s="107"/>
      <c r="L42" s="62">
        <f>SUM(G42:K42)</f>
        <v>368.125</v>
      </c>
      <c r="M42" s="102" t="s">
        <v>140</v>
      </c>
      <c r="N42" s="102">
        <v>268025053</v>
      </c>
    </row>
    <row r="43" spans="1:16" s="4" customFormat="1" ht="52.4" customHeight="1" x14ac:dyDescent="0.3">
      <c r="A43" s="102">
        <v>2</v>
      </c>
      <c r="B43" s="107" t="s">
        <v>157</v>
      </c>
      <c r="C43" s="107" t="s">
        <v>139</v>
      </c>
      <c r="D43" s="102" t="s">
        <v>145</v>
      </c>
      <c r="E43" s="102">
        <v>2021</v>
      </c>
      <c r="F43" s="102" t="s">
        <v>143</v>
      </c>
      <c r="G43" s="71">
        <v>152.91200000000001</v>
      </c>
      <c r="H43" s="107"/>
      <c r="I43" s="107"/>
      <c r="J43" s="107"/>
      <c r="K43" s="107"/>
      <c r="L43" s="62">
        <f>SUM(G43:K43)</f>
        <v>152.91200000000001</v>
      </c>
      <c r="M43" s="102" t="s">
        <v>140</v>
      </c>
      <c r="N43" s="102">
        <v>268025053</v>
      </c>
    </row>
    <row r="44" spans="1:16" s="4" customFormat="1" ht="52.4" customHeight="1" x14ac:dyDescent="0.3">
      <c r="A44" s="102">
        <v>3</v>
      </c>
      <c r="B44" s="107" t="s">
        <v>146</v>
      </c>
      <c r="C44" s="107" t="s">
        <v>139</v>
      </c>
      <c r="D44" s="102" t="s">
        <v>145</v>
      </c>
      <c r="E44" s="102">
        <v>2021</v>
      </c>
      <c r="F44" s="102" t="s">
        <v>143</v>
      </c>
      <c r="G44" s="71">
        <v>5.59</v>
      </c>
      <c r="H44" s="107"/>
      <c r="I44" s="107"/>
      <c r="J44" s="107"/>
      <c r="K44" s="107"/>
      <c r="L44" s="62">
        <f>SUM(G44:K44)</f>
        <v>5.59</v>
      </c>
      <c r="M44" s="102" t="s">
        <v>140</v>
      </c>
      <c r="N44" s="102">
        <v>268025053</v>
      </c>
    </row>
    <row r="45" spans="1:16" s="4" customFormat="1" ht="72" customHeight="1" x14ac:dyDescent="0.3">
      <c r="A45" s="102">
        <v>4</v>
      </c>
      <c r="B45" s="300" t="s">
        <v>463</v>
      </c>
      <c r="C45" s="107" t="s">
        <v>139</v>
      </c>
      <c r="D45" s="102" t="s">
        <v>145</v>
      </c>
      <c r="E45" s="102">
        <v>2021</v>
      </c>
      <c r="F45" s="102" t="s">
        <v>143</v>
      </c>
      <c r="G45" s="71">
        <v>0.32800000000000001</v>
      </c>
      <c r="H45" s="107"/>
      <c r="I45" s="107"/>
      <c r="J45" s="107"/>
      <c r="K45" s="107"/>
      <c r="L45" s="62">
        <f>SUM(G45:K45)</f>
        <v>0.32800000000000001</v>
      </c>
      <c r="M45" s="102" t="s">
        <v>140</v>
      </c>
      <c r="N45" s="102">
        <v>268025053</v>
      </c>
    </row>
    <row r="46" spans="1:16" s="4" customFormat="1" ht="51" customHeight="1" x14ac:dyDescent="0.3">
      <c r="A46" s="102">
        <v>5</v>
      </c>
      <c r="B46" s="107" t="s">
        <v>14</v>
      </c>
      <c r="C46" s="107" t="s">
        <v>139</v>
      </c>
      <c r="D46" s="102" t="s">
        <v>145</v>
      </c>
      <c r="E46" s="102">
        <v>2021</v>
      </c>
      <c r="F46" s="102" t="s">
        <v>143</v>
      </c>
      <c r="G46" s="71">
        <v>1199.4580000000001</v>
      </c>
      <c r="H46" s="107"/>
      <c r="I46" s="107"/>
      <c r="J46" s="107"/>
      <c r="K46" s="107"/>
      <c r="L46" s="62">
        <f>SUM(G46:K46)</f>
        <v>1199.4580000000001</v>
      </c>
      <c r="M46" s="102" t="s">
        <v>3</v>
      </c>
      <c r="N46" s="102">
        <v>268028011</v>
      </c>
    </row>
    <row r="47" spans="1:16" s="4" customFormat="1" ht="52.5" customHeight="1" x14ac:dyDescent="0.3">
      <c r="A47" s="102">
        <v>6</v>
      </c>
      <c r="B47" s="107" t="s">
        <v>147</v>
      </c>
      <c r="C47" s="102" t="s">
        <v>139</v>
      </c>
      <c r="D47" s="36" t="s">
        <v>145</v>
      </c>
      <c r="E47" s="102" t="s">
        <v>24</v>
      </c>
      <c r="F47" s="102" t="s">
        <v>143</v>
      </c>
      <c r="G47" s="62"/>
      <c r="H47" s="62"/>
      <c r="I47" s="62"/>
      <c r="J47" s="62">
        <v>300</v>
      </c>
      <c r="K47" s="62">
        <v>250</v>
      </c>
      <c r="L47" s="62">
        <f t="shared" ref="L47:L59" si="2">SUM(G47:K47)</f>
        <v>550</v>
      </c>
      <c r="M47" s="103" t="s">
        <v>140</v>
      </c>
      <c r="N47" s="103">
        <v>268025015</v>
      </c>
    </row>
    <row r="48" spans="1:16" s="4" customFormat="1" ht="49.5" customHeight="1" x14ac:dyDescent="0.3">
      <c r="A48" s="102">
        <v>7</v>
      </c>
      <c r="B48" s="107" t="s">
        <v>148</v>
      </c>
      <c r="C48" s="102" t="s">
        <v>139</v>
      </c>
      <c r="D48" s="36" t="s">
        <v>145</v>
      </c>
      <c r="E48" s="102" t="s">
        <v>24</v>
      </c>
      <c r="F48" s="102" t="s">
        <v>143</v>
      </c>
      <c r="G48" s="72"/>
      <c r="H48" s="72"/>
      <c r="I48" s="72"/>
      <c r="J48" s="72">
        <v>250</v>
      </c>
      <c r="K48" s="72">
        <v>375</v>
      </c>
      <c r="L48" s="62">
        <f t="shared" si="2"/>
        <v>625</v>
      </c>
      <c r="M48" s="103" t="s">
        <v>140</v>
      </c>
      <c r="N48" s="103">
        <v>268025015</v>
      </c>
    </row>
    <row r="49" spans="1:14" s="4" customFormat="1" ht="52.5" customHeight="1" x14ac:dyDescent="0.3">
      <c r="A49" s="102">
        <v>8</v>
      </c>
      <c r="B49" s="107" t="s">
        <v>149</v>
      </c>
      <c r="C49" s="102" t="s">
        <v>139</v>
      </c>
      <c r="D49" s="36" t="s">
        <v>145</v>
      </c>
      <c r="E49" s="102" t="s">
        <v>6</v>
      </c>
      <c r="F49" s="102" t="s">
        <v>143</v>
      </c>
      <c r="G49" s="72"/>
      <c r="H49" s="72">
        <v>650</v>
      </c>
      <c r="I49" s="72">
        <v>475</v>
      </c>
      <c r="J49" s="72"/>
      <c r="K49" s="72">
        <v>700</v>
      </c>
      <c r="L49" s="62">
        <f t="shared" si="2"/>
        <v>1825</v>
      </c>
      <c r="M49" s="103" t="s">
        <v>140</v>
      </c>
      <c r="N49" s="103">
        <v>268025015</v>
      </c>
    </row>
    <row r="50" spans="1:14" s="4" customFormat="1" ht="51" customHeight="1" x14ac:dyDescent="0.3">
      <c r="A50" s="102">
        <v>9</v>
      </c>
      <c r="B50" s="107" t="s">
        <v>150</v>
      </c>
      <c r="C50" s="102" t="s">
        <v>139</v>
      </c>
      <c r="D50" s="36" t="s">
        <v>145</v>
      </c>
      <c r="E50" s="102" t="s">
        <v>6</v>
      </c>
      <c r="F50" s="102" t="s">
        <v>143</v>
      </c>
      <c r="G50" s="72"/>
      <c r="H50" s="72">
        <v>492</v>
      </c>
      <c r="I50" s="72">
        <v>525</v>
      </c>
      <c r="J50" s="72">
        <v>525</v>
      </c>
      <c r="K50" s="72">
        <v>375</v>
      </c>
      <c r="L50" s="62">
        <f t="shared" si="2"/>
        <v>1917</v>
      </c>
      <c r="M50" s="103" t="s">
        <v>140</v>
      </c>
      <c r="N50" s="103">
        <v>268025015</v>
      </c>
    </row>
    <row r="51" spans="1:14" s="4" customFormat="1" ht="49.5" customHeight="1" x14ac:dyDescent="0.3">
      <c r="A51" s="102">
        <v>10</v>
      </c>
      <c r="B51" s="107" t="s">
        <v>12</v>
      </c>
      <c r="C51" s="102" t="s">
        <v>139</v>
      </c>
      <c r="D51" s="36" t="s">
        <v>145</v>
      </c>
      <c r="E51" s="102" t="s">
        <v>6</v>
      </c>
      <c r="F51" s="102" t="s">
        <v>143</v>
      </c>
      <c r="G51" s="72"/>
      <c r="H51" s="72">
        <v>450</v>
      </c>
      <c r="I51" s="72">
        <v>475</v>
      </c>
      <c r="J51" s="72">
        <v>625</v>
      </c>
      <c r="K51" s="72">
        <v>450</v>
      </c>
      <c r="L51" s="62">
        <f t="shared" si="2"/>
        <v>2000</v>
      </c>
      <c r="M51" s="103" t="s">
        <v>140</v>
      </c>
      <c r="N51" s="103">
        <v>268025015</v>
      </c>
    </row>
    <row r="52" spans="1:14" s="4" customFormat="1" ht="43.75" customHeight="1" x14ac:dyDescent="0.3">
      <c r="A52" s="102">
        <v>11</v>
      </c>
      <c r="B52" s="106" t="s">
        <v>13</v>
      </c>
      <c r="C52" s="103" t="s">
        <v>139</v>
      </c>
      <c r="D52" s="36" t="s">
        <v>142</v>
      </c>
      <c r="E52" s="102" t="s">
        <v>6</v>
      </c>
      <c r="F52" s="102" t="s">
        <v>143</v>
      </c>
      <c r="G52" s="62"/>
      <c r="H52" s="62"/>
      <c r="I52" s="62"/>
      <c r="J52" s="62">
        <v>194</v>
      </c>
      <c r="K52" s="62">
        <v>100</v>
      </c>
      <c r="L52" s="62">
        <f t="shared" si="2"/>
        <v>294</v>
      </c>
      <c r="M52" s="103" t="s">
        <v>140</v>
      </c>
      <c r="N52" s="103">
        <v>268025015</v>
      </c>
    </row>
    <row r="53" spans="1:14" s="4" customFormat="1" ht="43.75" customHeight="1" x14ac:dyDescent="0.3">
      <c r="A53" s="102">
        <v>12</v>
      </c>
      <c r="B53" s="106" t="s">
        <v>14</v>
      </c>
      <c r="C53" s="103" t="s">
        <v>139</v>
      </c>
      <c r="D53" s="36" t="s">
        <v>142</v>
      </c>
      <c r="E53" s="102" t="s">
        <v>6</v>
      </c>
      <c r="F53" s="102" t="s">
        <v>143</v>
      </c>
      <c r="G53" s="72"/>
      <c r="H53" s="72">
        <v>600</v>
      </c>
      <c r="I53" s="72">
        <v>275</v>
      </c>
      <c r="J53" s="72">
        <v>300</v>
      </c>
      <c r="K53" s="72">
        <v>250</v>
      </c>
      <c r="L53" s="62">
        <f t="shared" si="2"/>
        <v>1425</v>
      </c>
      <c r="M53" s="103" t="s">
        <v>140</v>
      </c>
      <c r="N53" s="103">
        <v>268025015</v>
      </c>
    </row>
    <row r="54" spans="1:14" s="4" customFormat="1" ht="49.5" customHeight="1" x14ac:dyDescent="0.3">
      <c r="A54" s="102">
        <v>13</v>
      </c>
      <c r="B54" s="106" t="s">
        <v>151</v>
      </c>
      <c r="C54" s="103" t="s">
        <v>139</v>
      </c>
      <c r="D54" s="36" t="s">
        <v>145</v>
      </c>
      <c r="E54" s="102" t="s">
        <v>6</v>
      </c>
      <c r="F54" s="102" t="s">
        <v>143</v>
      </c>
      <c r="G54" s="62">
        <v>73.965000000000003</v>
      </c>
      <c r="H54" s="62">
        <v>162.607</v>
      </c>
      <c r="I54" s="62">
        <v>200</v>
      </c>
      <c r="J54" s="62">
        <v>300</v>
      </c>
      <c r="K54" s="62">
        <v>300</v>
      </c>
      <c r="L54" s="62">
        <f t="shared" si="2"/>
        <v>1036.5720000000001</v>
      </c>
      <c r="M54" s="103" t="s">
        <v>140</v>
      </c>
      <c r="N54" s="103">
        <v>268025053</v>
      </c>
    </row>
    <row r="55" spans="1:14" s="4" customFormat="1" ht="43.75" customHeight="1" x14ac:dyDescent="0.3">
      <c r="A55" s="102">
        <v>14</v>
      </c>
      <c r="B55" s="106" t="s">
        <v>152</v>
      </c>
      <c r="C55" s="103" t="s">
        <v>139</v>
      </c>
      <c r="D55" s="36" t="s">
        <v>142</v>
      </c>
      <c r="E55" s="102" t="s">
        <v>6</v>
      </c>
      <c r="F55" s="102" t="s">
        <v>143</v>
      </c>
      <c r="G55" s="72"/>
      <c r="H55" s="72">
        <v>475</v>
      </c>
      <c r="I55" s="72">
        <v>100</v>
      </c>
      <c r="J55" s="72"/>
      <c r="K55" s="72">
        <v>800</v>
      </c>
      <c r="L55" s="62">
        <f t="shared" si="2"/>
        <v>1375</v>
      </c>
      <c r="M55" s="103" t="s">
        <v>3</v>
      </c>
      <c r="N55" s="103">
        <v>268028011</v>
      </c>
    </row>
    <row r="56" spans="1:14" s="4" customFormat="1" ht="43.75" customHeight="1" x14ac:dyDescent="0.3">
      <c r="A56" s="102">
        <v>15</v>
      </c>
      <c r="B56" s="106" t="s">
        <v>153</v>
      </c>
      <c r="C56" s="103" t="s">
        <v>139</v>
      </c>
      <c r="D56" s="36" t="s">
        <v>142</v>
      </c>
      <c r="E56" s="102" t="s">
        <v>23</v>
      </c>
      <c r="F56" s="102" t="s">
        <v>143</v>
      </c>
      <c r="G56" s="62"/>
      <c r="H56" s="62">
        <v>129.26216751999999</v>
      </c>
      <c r="I56" s="62"/>
      <c r="J56" s="62"/>
      <c r="K56" s="62"/>
      <c r="L56" s="62">
        <f t="shared" si="2"/>
        <v>129.26216751999999</v>
      </c>
      <c r="M56" s="103" t="s">
        <v>140</v>
      </c>
      <c r="N56" s="103">
        <v>268025015</v>
      </c>
    </row>
    <row r="57" spans="1:14" s="4" customFormat="1" ht="54.75" customHeight="1" x14ac:dyDescent="0.3">
      <c r="A57" s="102">
        <v>16</v>
      </c>
      <c r="B57" s="106" t="s">
        <v>154</v>
      </c>
      <c r="C57" s="103" t="s">
        <v>139</v>
      </c>
      <c r="D57" s="36" t="s">
        <v>145</v>
      </c>
      <c r="E57" s="36" t="s">
        <v>6</v>
      </c>
      <c r="F57" s="103" t="s">
        <v>143</v>
      </c>
      <c r="G57" s="72">
        <v>952.90099999999995</v>
      </c>
      <c r="H57" s="72">
        <v>850</v>
      </c>
      <c r="I57" s="72">
        <v>475</v>
      </c>
      <c r="J57" s="72">
        <v>428</v>
      </c>
      <c r="K57" s="72">
        <v>850</v>
      </c>
      <c r="L57" s="62">
        <f t="shared" si="2"/>
        <v>3555.9009999999998</v>
      </c>
      <c r="M57" s="103" t="s">
        <v>140</v>
      </c>
      <c r="N57" s="103">
        <v>268025053</v>
      </c>
    </row>
    <row r="58" spans="1:14" s="4" customFormat="1" ht="49.5" customHeight="1" x14ac:dyDescent="0.3">
      <c r="A58" s="102">
        <v>17</v>
      </c>
      <c r="B58" s="106" t="s">
        <v>154</v>
      </c>
      <c r="C58" s="103" t="s">
        <v>139</v>
      </c>
      <c r="D58" s="36" t="s">
        <v>145</v>
      </c>
      <c r="E58" s="36">
        <v>2021</v>
      </c>
      <c r="F58" s="103" t="s">
        <v>143</v>
      </c>
      <c r="G58" s="72">
        <v>299.57400000000001</v>
      </c>
      <c r="H58" s="72"/>
      <c r="I58" s="72"/>
      <c r="J58" s="72"/>
      <c r="K58" s="72"/>
      <c r="L58" s="62">
        <f t="shared" si="2"/>
        <v>299.57400000000001</v>
      </c>
      <c r="M58" s="103" t="s">
        <v>3</v>
      </c>
      <c r="N58" s="103">
        <v>268028011</v>
      </c>
    </row>
    <row r="59" spans="1:14" s="4" customFormat="1" ht="54.75" customHeight="1" x14ac:dyDescent="0.3">
      <c r="A59" s="102">
        <v>18</v>
      </c>
      <c r="B59" s="106" t="s">
        <v>155</v>
      </c>
      <c r="C59" s="103" t="s">
        <v>139</v>
      </c>
      <c r="D59" s="36" t="s">
        <v>145</v>
      </c>
      <c r="E59" s="103" t="s">
        <v>6</v>
      </c>
      <c r="F59" s="103" t="s">
        <v>143</v>
      </c>
      <c r="G59" s="72">
        <v>697.8</v>
      </c>
      <c r="H59" s="72">
        <v>600</v>
      </c>
      <c r="I59" s="72"/>
      <c r="J59" s="72">
        <v>500</v>
      </c>
      <c r="K59" s="72">
        <v>275</v>
      </c>
      <c r="L59" s="62">
        <f t="shared" si="2"/>
        <v>2072.8000000000002</v>
      </c>
      <c r="M59" s="103" t="s">
        <v>140</v>
      </c>
      <c r="N59" s="103">
        <v>268025000</v>
      </c>
    </row>
    <row r="60" spans="1:14" s="4" customFormat="1" ht="19.75" customHeight="1" x14ac:dyDescent="0.3">
      <c r="A60" s="333"/>
      <c r="B60" s="335" t="s">
        <v>156</v>
      </c>
      <c r="C60" s="333"/>
      <c r="D60" s="334"/>
      <c r="E60" s="333"/>
      <c r="F60" s="333"/>
      <c r="G60" s="278">
        <v>0</v>
      </c>
      <c r="H60" s="278">
        <v>3801.2</v>
      </c>
      <c r="I60" s="278">
        <v>4392.1000000000004</v>
      </c>
      <c r="J60" s="278">
        <v>1143.9000000000001</v>
      </c>
      <c r="K60" s="278">
        <v>0</v>
      </c>
      <c r="L60" s="278">
        <f>G60+H60+I60+J60+K60</f>
        <v>9337.1999999999989</v>
      </c>
      <c r="M60" s="279" t="s">
        <v>3</v>
      </c>
      <c r="N60" s="280"/>
    </row>
    <row r="61" spans="1:14" s="4" customFormat="1" ht="19.75" customHeight="1" x14ac:dyDescent="0.3">
      <c r="A61" s="333"/>
      <c r="B61" s="335"/>
      <c r="C61" s="333"/>
      <c r="D61" s="334"/>
      <c r="E61" s="333"/>
      <c r="F61" s="333"/>
      <c r="G61" s="278">
        <v>715.2</v>
      </c>
      <c r="H61" s="278">
        <v>2321.1999999999998</v>
      </c>
      <c r="I61" s="278">
        <v>3436.4</v>
      </c>
      <c r="J61" s="278">
        <v>3645.2</v>
      </c>
      <c r="K61" s="278">
        <v>2735.2</v>
      </c>
      <c r="L61" s="278">
        <f>SUM(G61:K61)</f>
        <v>12853.2</v>
      </c>
      <c r="M61" s="279" t="s">
        <v>140</v>
      </c>
      <c r="N61" s="280"/>
    </row>
    <row r="62" spans="1:14" s="4" customFormat="1" ht="43.75" customHeight="1" x14ac:dyDescent="0.3">
      <c r="A62" s="103">
        <v>19</v>
      </c>
      <c r="B62" s="106" t="s">
        <v>15</v>
      </c>
      <c r="C62" s="103" t="s">
        <v>139</v>
      </c>
      <c r="D62" s="36" t="s">
        <v>142</v>
      </c>
      <c r="E62" s="36">
        <v>2021</v>
      </c>
      <c r="F62" s="103" t="s">
        <v>143</v>
      </c>
      <c r="G62" s="62">
        <v>715.17899999999997</v>
      </c>
      <c r="H62" s="62">
        <v>715.17899999999997</v>
      </c>
      <c r="I62" s="62">
        <v>715.17899999999997</v>
      </c>
      <c r="J62" s="62">
        <v>715.17899999999997</v>
      </c>
      <c r="K62" s="62">
        <v>715.17899999999997</v>
      </c>
      <c r="L62" s="62">
        <f t="shared" si="1"/>
        <v>3575.895</v>
      </c>
      <c r="M62" s="103" t="s">
        <v>140</v>
      </c>
      <c r="N62" s="103">
        <v>268025015</v>
      </c>
    </row>
    <row r="63" spans="1:14" s="4" customFormat="1" ht="43.75" customHeight="1" x14ac:dyDescent="0.3">
      <c r="A63" s="103">
        <v>20</v>
      </c>
      <c r="B63" s="106" t="s">
        <v>158</v>
      </c>
      <c r="C63" s="103" t="s">
        <v>139</v>
      </c>
      <c r="D63" s="36" t="s">
        <v>142</v>
      </c>
      <c r="E63" s="36" t="s">
        <v>24</v>
      </c>
      <c r="F63" s="103" t="s">
        <v>143</v>
      </c>
      <c r="G63" s="62"/>
      <c r="H63" s="62"/>
      <c r="I63" s="62"/>
      <c r="J63" s="62">
        <v>250</v>
      </c>
      <c r="K63" s="62">
        <v>300</v>
      </c>
      <c r="L63" s="62">
        <f t="shared" si="1"/>
        <v>550</v>
      </c>
      <c r="M63" s="103" t="s">
        <v>140</v>
      </c>
      <c r="N63" s="103">
        <v>268025015</v>
      </c>
    </row>
    <row r="64" spans="1:14" s="4" customFormat="1" ht="43.75" customHeight="1" x14ac:dyDescent="0.3">
      <c r="A64" s="103">
        <v>21</v>
      </c>
      <c r="B64" s="106" t="s">
        <v>155</v>
      </c>
      <c r="C64" s="103" t="s">
        <v>139</v>
      </c>
      <c r="D64" s="36" t="s">
        <v>142</v>
      </c>
      <c r="E64" s="36" t="s">
        <v>6</v>
      </c>
      <c r="F64" s="103" t="s">
        <v>143</v>
      </c>
      <c r="G64" s="62"/>
      <c r="H64" s="62">
        <v>447.47199999999998</v>
      </c>
      <c r="I64" s="62"/>
      <c r="J64" s="62">
        <v>250</v>
      </c>
      <c r="K64" s="62">
        <v>300</v>
      </c>
      <c r="L64" s="62">
        <f t="shared" si="1"/>
        <v>997.47199999999998</v>
      </c>
      <c r="M64" s="103" t="s">
        <v>140</v>
      </c>
      <c r="N64" s="103">
        <v>268025015</v>
      </c>
    </row>
    <row r="65" spans="1:14" s="4" customFormat="1" ht="43.75" customHeight="1" x14ac:dyDescent="0.3">
      <c r="A65" s="103">
        <v>22</v>
      </c>
      <c r="B65" s="106" t="s">
        <v>159</v>
      </c>
      <c r="C65" s="103" t="s">
        <v>139</v>
      </c>
      <c r="D65" s="36" t="s">
        <v>142</v>
      </c>
      <c r="E65" s="36" t="s">
        <v>6</v>
      </c>
      <c r="F65" s="103" t="s">
        <v>143</v>
      </c>
      <c r="G65" s="62"/>
      <c r="H65" s="62"/>
      <c r="I65" s="62">
        <v>51</v>
      </c>
      <c r="J65" s="62">
        <v>100</v>
      </c>
      <c r="K65" s="62">
        <v>150</v>
      </c>
      <c r="L65" s="62">
        <f t="shared" si="1"/>
        <v>301</v>
      </c>
      <c r="M65" s="103" t="s">
        <v>140</v>
      </c>
      <c r="N65" s="103">
        <v>268025015</v>
      </c>
    </row>
    <row r="66" spans="1:14" s="4" customFormat="1" ht="43.75" customHeight="1" x14ac:dyDescent="0.3">
      <c r="A66" s="103">
        <v>23</v>
      </c>
      <c r="B66" s="106" t="s">
        <v>160</v>
      </c>
      <c r="C66" s="103" t="s">
        <v>139</v>
      </c>
      <c r="D66" s="36" t="s">
        <v>142</v>
      </c>
      <c r="E66" s="36" t="s">
        <v>26</v>
      </c>
      <c r="F66" s="103" t="s">
        <v>143</v>
      </c>
      <c r="G66" s="62"/>
      <c r="H66" s="62">
        <v>149.87899999999999</v>
      </c>
      <c r="I66" s="62">
        <v>150</v>
      </c>
      <c r="J66" s="62">
        <v>250</v>
      </c>
      <c r="K66" s="62">
        <v>300</v>
      </c>
      <c r="L66" s="62">
        <f t="shared" si="1"/>
        <v>849.87900000000002</v>
      </c>
      <c r="M66" s="103" t="s">
        <v>140</v>
      </c>
      <c r="N66" s="103">
        <v>268025015</v>
      </c>
    </row>
    <row r="67" spans="1:14" s="4" customFormat="1" ht="43.75" customHeight="1" x14ac:dyDescent="0.3">
      <c r="A67" s="103">
        <v>24</v>
      </c>
      <c r="B67" s="106" t="s">
        <v>14</v>
      </c>
      <c r="C67" s="103" t="s">
        <v>139</v>
      </c>
      <c r="D67" s="36" t="s">
        <v>142</v>
      </c>
      <c r="E67" s="36" t="s">
        <v>6</v>
      </c>
      <c r="F67" s="103" t="s">
        <v>143</v>
      </c>
      <c r="G67" s="62"/>
      <c r="H67" s="62">
        <v>178.655</v>
      </c>
      <c r="I67" s="62"/>
      <c r="J67" s="62"/>
      <c r="K67" s="62">
        <v>250</v>
      </c>
      <c r="L67" s="62">
        <f t="shared" si="1"/>
        <v>428.65499999999997</v>
      </c>
      <c r="M67" s="103" t="s">
        <v>140</v>
      </c>
      <c r="N67" s="103">
        <v>268025015</v>
      </c>
    </row>
    <row r="68" spans="1:14" s="4" customFormat="1" ht="43.75" customHeight="1" x14ac:dyDescent="0.3">
      <c r="A68" s="103">
        <v>25</v>
      </c>
      <c r="B68" s="106" t="s">
        <v>161</v>
      </c>
      <c r="C68" s="103" t="s">
        <v>139</v>
      </c>
      <c r="D68" s="36" t="s">
        <v>142</v>
      </c>
      <c r="E68" s="36" t="s">
        <v>27</v>
      </c>
      <c r="F68" s="103" t="s">
        <v>143</v>
      </c>
      <c r="G68" s="62"/>
      <c r="H68" s="62"/>
      <c r="I68" s="62">
        <v>249.56399999999999</v>
      </c>
      <c r="J68" s="62">
        <v>200</v>
      </c>
      <c r="K68" s="62">
        <v>160</v>
      </c>
      <c r="L68" s="62">
        <f t="shared" si="1"/>
        <v>609.56399999999996</v>
      </c>
      <c r="M68" s="103" t="s">
        <v>140</v>
      </c>
      <c r="N68" s="103">
        <v>268025015</v>
      </c>
    </row>
    <row r="69" spans="1:14" s="4" customFormat="1" ht="43.75" customHeight="1" x14ac:dyDescent="0.3">
      <c r="A69" s="103">
        <v>26</v>
      </c>
      <c r="B69" s="106" t="s">
        <v>162</v>
      </c>
      <c r="C69" s="103" t="s">
        <v>139</v>
      </c>
      <c r="D69" s="36" t="s">
        <v>142</v>
      </c>
      <c r="E69" s="36" t="s">
        <v>28</v>
      </c>
      <c r="F69" s="103" t="s">
        <v>143</v>
      </c>
      <c r="G69" s="62"/>
      <c r="H69" s="62"/>
      <c r="I69" s="62">
        <v>378.37900000000002</v>
      </c>
      <c r="J69" s="62">
        <v>250</v>
      </c>
      <c r="K69" s="62"/>
      <c r="L69" s="62">
        <f t="shared" si="1"/>
        <v>628.37900000000002</v>
      </c>
      <c r="M69" s="103" t="s">
        <v>140</v>
      </c>
      <c r="N69" s="103">
        <v>268025015</v>
      </c>
    </row>
    <row r="70" spans="1:14" s="4" customFormat="1" ht="43.75" customHeight="1" x14ac:dyDescent="0.3">
      <c r="A70" s="103">
        <v>27</v>
      </c>
      <c r="B70" s="106" t="s">
        <v>163</v>
      </c>
      <c r="C70" s="103" t="s">
        <v>139</v>
      </c>
      <c r="D70" s="36" t="s">
        <v>142</v>
      </c>
      <c r="E70" s="36" t="s">
        <v>6</v>
      </c>
      <c r="F70" s="103" t="s">
        <v>143</v>
      </c>
      <c r="G70" s="62"/>
      <c r="H70" s="62"/>
      <c r="I70" s="62">
        <v>231.279</v>
      </c>
      <c r="J70" s="62">
        <v>250</v>
      </c>
      <c r="K70" s="62">
        <v>260</v>
      </c>
      <c r="L70" s="62">
        <f t="shared" si="1"/>
        <v>741.279</v>
      </c>
      <c r="M70" s="103" t="s">
        <v>140</v>
      </c>
      <c r="N70" s="103">
        <v>268025015</v>
      </c>
    </row>
    <row r="71" spans="1:14" s="4" customFormat="1" ht="60.75" customHeight="1" x14ac:dyDescent="0.3">
      <c r="A71" s="103">
        <v>28</v>
      </c>
      <c r="B71" s="106" t="s">
        <v>164</v>
      </c>
      <c r="C71" s="103" t="s">
        <v>139</v>
      </c>
      <c r="D71" s="36" t="s">
        <v>142</v>
      </c>
      <c r="E71" s="36" t="s">
        <v>27</v>
      </c>
      <c r="F71" s="103" t="s">
        <v>143</v>
      </c>
      <c r="G71" s="62"/>
      <c r="H71" s="62"/>
      <c r="I71" s="62">
        <v>437.38400000000001</v>
      </c>
      <c r="J71" s="62">
        <v>350</v>
      </c>
      <c r="K71" s="62">
        <v>300</v>
      </c>
      <c r="L71" s="62">
        <f t="shared" si="1"/>
        <v>1087.384</v>
      </c>
      <c r="M71" s="103" t="s">
        <v>140</v>
      </c>
      <c r="N71" s="103">
        <v>268025015</v>
      </c>
    </row>
    <row r="72" spans="1:14" s="4" customFormat="1" ht="43.75" customHeight="1" x14ac:dyDescent="0.3">
      <c r="A72" s="103">
        <v>29</v>
      </c>
      <c r="B72" s="106" t="s">
        <v>165</v>
      </c>
      <c r="C72" s="103" t="s">
        <v>139</v>
      </c>
      <c r="D72" s="36" t="s">
        <v>142</v>
      </c>
      <c r="E72" s="36">
        <v>2024</v>
      </c>
      <c r="F72" s="103" t="s">
        <v>143</v>
      </c>
      <c r="G72" s="62"/>
      <c r="H72" s="62"/>
      <c r="I72" s="62"/>
      <c r="J72" s="62">
        <v>350</v>
      </c>
      <c r="K72" s="62"/>
      <c r="L72" s="62">
        <f t="shared" si="1"/>
        <v>350</v>
      </c>
      <c r="M72" s="103" t="s">
        <v>140</v>
      </c>
      <c r="N72" s="103">
        <v>268025015</v>
      </c>
    </row>
    <row r="73" spans="1:14" s="4" customFormat="1" ht="76.5" customHeight="1" x14ac:dyDescent="0.3">
      <c r="A73" s="103">
        <v>30</v>
      </c>
      <c r="B73" s="106" t="s">
        <v>166</v>
      </c>
      <c r="C73" s="103" t="s">
        <v>139</v>
      </c>
      <c r="D73" s="36" t="s">
        <v>142</v>
      </c>
      <c r="E73" s="36" t="s">
        <v>11</v>
      </c>
      <c r="F73" s="103" t="s">
        <v>143</v>
      </c>
      <c r="G73" s="62"/>
      <c r="H73" s="62">
        <v>300</v>
      </c>
      <c r="I73" s="62">
        <v>150</v>
      </c>
      <c r="J73" s="62">
        <v>280</v>
      </c>
      <c r="K73" s="62"/>
      <c r="L73" s="62">
        <f t="shared" si="1"/>
        <v>730</v>
      </c>
      <c r="M73" s="103" t="s">
        <v>140</v>
      </c>
      <c r="N73" s="103">
        <v>268025015</v>
      </c>
    </row>
    <row r="74" spans="1:14" s="4" customFormat="1" ht="51.65" customHeight="1" x14ac:dyDescent="0.3">
      <c r="A74" s="103">
        <v>31</v>
      </c>
      <c r="B74" s="106" t="s">
        <v>167</v>
      </c>
      <c r="C74" s="103" t="s">
        <v>139</v>
      </c>
      <c r="D74" s="36" t="s">
        <v>142</v>
      </c>
      <c r="E74" s="36" t="s">
        <v>23</v>
      </c>
      <c r="F74" s="103" t="s">
        <v>168</v>
      </c>
      <c r="G74" s="62"/>
      <c r="H74" s="62">
        <v>130</v>
      </c>
      <c r="I74" s="62"/>
      <c r="J74" s="62"/>
      <c r="K74" s="40"/>
      <c r="L74" s="62">
        <f t="shared" si="1"/>
        <v>130</v>
      </c>
      <c r="M74" s="103" t="s">
        <v>140</v>
      </c>
      <c r="N74" s="103">
        <v>268113000</v>
      </c>
    </row>
    <row r="75" spans="1:14" s="4" customFormat="1" ht="43.75" customHeight="1" x14ac:dyDescent="0.3">
      <c r="A75" s="103">
        <v>32</v>
      </c>
      <c r="B75" s="106" t="s">
        <v>169</v>
      </c>
      <c r="C75" s="103" t="s">
        <v>139</v>
      </c>
      <c r="D75" s="36" t="s">
        <v>142</v>
      </c>
      <c r="E75" s="36" t="s">
        <v>28</v>
      </c>
      <c r="F75" s="103" t="s">
        <v>143</v>
      </c>
      <c r="G75" s="62"/>
      <c r="H75" s="62"/>
      <c r="I75" s="62">
        <v>744.6</v>
      </c>
      <c r="J75" s="62">
        <v>400</v>
      </c>
      <c r="K75" s="62"/>
      <c r="L75" s="62">
        <f t="shared" si="1"/>
        <v>1144.5999999999999</v>
      </c>
      <c r="M75" s="103" t="s">
        <v>140</v>
      </c>
      <c r="N75" s="103">
        <v>268025015</v>
      </c>
    </row>
    <row r="76" spans="1:14" s="4" customFormat="1" ht="43.75" customHeight="1" x14ac:dyDescent="0.3">
      <c r="A76" s="103">
        <v>33</v>
      </c>
      <c r="B76" s="106" t="s">
        <v>154</v>
      </c>
      <c r="C76" s="103" t="s">
        <v>139</v>
      </c>
      <c r="D76" s="36" t="s">
        <v>142</v>
      </c>
      <c r="E76" s="36" t="s">
        <v>29</v>
      </c>
      <c r="F76" s="103" t="s">
        <v>143</v>
      </c>
      <c r="G76" s="62"/>
      <c r="H76" s="62">
        <v>400</v>
      </c>
      <c r="I76" s="62">
        <v>250</v>
      </c>
      <c r="J76" s="62"/>
      <c r="K76" s="62"/>
      <c r="L76" s="62">
        <f t="shared" si="1"/>
        <v>650</v>
      </c>
      <c r="M76" s="103" t="s">
        <v>140</v>
      </c>
      <c r="N76" s="103">
        <v>268025000</v>
      </c>
    </row>
    <row r="77" spans="1:14" s="4" customFormat="1" ht="54.75" customHeight="1" x14ac:dyDescent="0.3">
      <c r="A77" s="103">
        <v>34</v>
      </c>
      <c r="B77" s="106" t="s">
        <v>170</v>
      </c>
      <c r="C77" s="103" t="s">
        <v>139</v>
      </c>
      <c r="D77" s="36" t="s">
        <v>145</v>
      </c>
      <c r="E77" s="36">
        <v>2023</v>
      </c>
      <c r="F77" s="103" t="s">
        <v>143</v>
      </c>
      <c r="G77" s="62"/>
      <c r="H77" s="62"/>
      <c r="I77" s="62">
        <v>50</v>
      </c>
      <c r="J77" s="62"/>
      <c r="K77" s="62"/>
      <c r="L77" s="62">
        <f t="shared" si="1"/>
        <v>50</v>
      </c>
      <c r="M77" s="103" t="s">
        <v>3</v>
      </c>
      <c r="N77" s="103">
        <v>268102011</v>
      </c>
    </row>
    <row r="78" spans="1:14" s="4" customFormat="1" ht="53.5" customHeight="1" x14ac:dyDescent="0.3">
      <c r="A78" s="103">
        <v>35</v>
      </c>
      <c r="B78" s="106" t="s">
        <v>171</v>
      </c>
      <c r="C78" s="103" t="s">
        <v>139</v>
      </c>
      <c r="D78" s="36" t="s">
        <v>145</v>
      </c>
      <c r="E78" s="36">
        <v>2024</v>
      </c>
      <c r="F78" s="103" t="s">
        <v>143</v>
      </c>
      <c r="G78" s="62"/>
      <c r="H78" s="62"/>
      <c r="I78" s="62"/>
      <c r="J78" s="62">
        <v>157.4</v>
      </c>
      <c r="K78" s="62"/>
      <c r="L78" s="62">
        <f t="shared" si="1"/>
        <v>157.4</v>
      </c>
      <c r="M78" s="103" t="s">
        <v>3</v>
      </c>
      <c r="N78" s="103">
        <v>268102011</v>
      </c>
    </row>
    <row r="79" spans="1:14" s="4" customFormat="1" ht="49.5" customHeight="1" x14ac:dyDescent="0.3">
      <c r="A79" s="103">
        <v>36</v>
      </c>
      <c r="B79" s="106" t="s">
        <v>154</v>
      </c>
      <c r="C79" s="103" t="s">
        <v>139</v>
      </c>
      <c r="D79" s="36" t="s">
        <v>145</v>
      </c>
      <c r="E79" s="36">
        <v>2023</v>
      </c>
      <c r="F79" s="103" t="s">
        <v>143</v>
      </c>
      <c r="G79" s="62"/>
      <c r="H79" s="62"/>
      <c r="I79" s="62">
        <v>131</v>
      </c>
      <c r="J79" s="62"/>
      <c r="K79" s="62"/>
      <c r="L79" s="62">
        <f t="shared" si="1"/>
        <v>131</v>
      </c>
      <c r="M79" s="103" t="s">
        <v>3</v>
      </c>
      <c r="N79" s="103">
        <v>268102011</v>
      </c>
    </row>
    <row r="80" spans="1:14" s="4" customFormat="1" ht="52.5" customHeight="1" x14ac:dyDescent="0.3">
      <c r="A80" s="103">
        <v>37</v>
      </c>
      <c r="B80" s="106" t="s">
        <v>155</v>
      </c>
      <c r="C80" s="103" t="s">
        <v>139</v>
      </c>
      <c r="D80" s="36" t="s">
        <v>145</v>
      </c>
      <c r="E80" s="36">
        <v>2022</v>
      </c>
      <c r="F80" s="103" t="s">
        <v>143</v>
      </c>
      <c r="G80" s="62"/>
      <c r="H80" s="62">
        <v>519.70000000000005</v>
      </c>
      <c r="I80" s="62"/>
      <c r="J80" s="62"/>
      <c r="K80" s="62"/>
      <c r="L80" s="62">
        <f t="shared" si="1"/>
        <v>519.70000000000005</v>
      </c>
      <c r="M80" s="103" t="s">
        <v>3</v>
      </c>
      <c r="N80" s="103">
        <v>268102011</v>
      </c>
    </row>
    <row r="81" spans="1:14" s="4" customFormat="1" ht="43.75" customHeight="1" x14ac:dyDescent="0.3">
      <c r="A81" s="103">
        <v>38</v>
      </c>
      <c r="B81" s="106" t="s">
        <v>165</v>
      </c>
      <c r="C81" s="103" t="s">
        <v>139</v>
      </c>
      <c r="D81" s="36" t="s">
        <v>142</v>
      </c>
      <c r="E81" s="36" t="s">
        <v>30</v>
      </c>
      <c r="F81" s="103" t="s">
        <v>143</v>
      </c>
      <c r="G81" s="62"/>
      <c r="H81" s="62">
        <v>182.185</v>
      </c>
      <c r="I81" s="62">
        <v>440.5</v>
      </c>
      <c r="J81" s="62"/>
      <c r="K81" s="62"/>
      <c r="L81" s="62">
        <f t="shared" si="1"/>
        <v>622.68499999999995</v>
      </c>
      <c r="M81" s="103" t="s">
        <v>3</v>
      </c>
      <c r="N81" s="103">
        <v>268102011</v>
      </c>
    </row>
    <row r="82" spans="1:14" s="4" customFormat="1" ht="43.75" customHeight="1" x14ac:dyDescent="0.3">
      <c r="A82" s="103">
        <v>39</v>
      </c>
      <c r="B82" s="106" t="s">
        <v>161</v>
      </c>
      <c r="C82" s="103" t="s">
        <v>139</v>
      </c>
      <c r="D82" s="36" t="s">
        <v>142</v>
      </c>
      <c r="E82" s="36" t="s">
        <v>30</v>
      </c>
      <c r="F82" s="103" t="s">
        <v>143</v>
      </c>
      <c r="G82" s="62"/>
      <c r="H82" s="62">
        <v>162.626</v>
      </c>
      <c r="I82" s="62">
        <v>168</v>
      </c>
      <c r="J82" s="62"/>
      <c r="K82" s="62"/>
      <c r="L82" s="62">
        <f t="shared" ref="L82:L97" si="3">SUM(G82:K82)</f>
        <v>330.62599999999998</v>
      </c>
      <c r="M82" s="103" t="s">
        <v>3</v>
      </c>
      <c r="N82" s="103">
        <v>268102011</v>
      </c>
    </row>
    <row r="83" spans="1:14" s="4" customFormat="1" ht="51" customHeight="1" x14ac:dyDescent="0.3">
      <c r="A83" s="103">
        <v>40</v>
      </c>
      <c r="B83" s="106" t="s">
        <v>172</v>
      </c>
      <c r="C83" s="103" t="s">
        <v>139</v>
      </c>
      <c r="D83" s="36" t="s">
        <v>145</v>
      </c>
      <c r="E83" s="36" t="s">
        <v>30</v>
      </c>
      <c r="F83" s="103" t="s">
        <v>143</v>
      </c>
      <c r="G83" s="62"/>
      <c r="H83" s="117">
        <v>843.399</v>
      </c>
      <c r="I83" s="62">
        <v>695.2</v>
      </c>
      <c r="J83" s="62"/>
      <c r="K83" s="62"/>
      <c r="L83" s="62">
        <f t="shared" si="3"/>
        <v>1538.5990000000002</v>
      </c>
      <c r="M83" s="103" t="s">
        <v>3</v>
      </c>
      <c r="N83" s="103">
        <v>268102011</v>
      </c>
    </row>
    <row r="84" spans="1:14" s="4" customFormat="1" ht="43.75" customHeight="1" x14ac:dyDescent="0.3">
      <c r="A84" s="103">
        <v>41</v>
      </c>
      <c r="B84" s="106" t="s">
        <v>173</v>
      </c>
      <c r="C84" s="103" t="s">
        <v>139</v>
      </c>
      <c r="D84" s="36" t="s">
        <v>142</v>
      </c>
      <c r="E84" s="36">
        <v>2024</v>
      </c>
      <c r="F84" s="103" t="s">
        <v>143</v>
      </c>
      <c r="G84" s="62"/>
      <c r="H84" s="62"/>
      <c r="I84" s="62"/>
      <c r="J84" s="62">
        <v>986.5</v>
      </c>
      <c r="K84" s="62"/>
      <c r="L84" s="62">
        <f t="shared" si="3"/>
        <v>986.5</v>
      </c>
      <c r="M84" s="103" t="s">
        <v>3</v>
      </c>
      <c r="N84" s="103">
        <v>268102011</v>
      </c>
    </row>
    <row r="85" spans="1:14" s="4" customFormat="1" ht="54" customHeight="1" x14ac:dyDescent="0.3">
      <c r="A85" s="103">
        <v>42</v>
      </c>
      <c r="B85" s="106" t="s">
        <v>16</v>
      </c>
      <c r="C85" s="103" t="s">
        <v>139</v>
      </c>
      <c r="D85" s="36" t="s">
        <v>145</v>
      </c>
      <c r="E85" s="36">
        <v>2023</v>
      </c>
      <c r="F85" s="103" t="s">
        <v>143</v>
      </c>
      <c r="G85" s="62"/>
      <c r="H85" s="62"/>
      <c r="I85" s="62">
        <v>460.7</v>
      </c>
      <c r="J85" s="62"/>
      <c r="K85" s="62"/>
      <c r="L85" s="62">
        <f t="shared" si="3"/>
        <v>460.7</v>
      </c>
      <c r="M85" s="103" t="s">
        <v>3</v>
      </c>
      <c r="N85" s="103">
        <v>268102011</v>
      </c>
    </row>
    <row r="86" spans="1:14" s="4" customFormat="1" ht="48" customHeight="1" x14ac:dyDescent="0.3">
      <c r="A86" s="103">
        <v>43</v>
      </c>
      <c r="B86" s="106" t="s">
        <v>174</v>
      </c>
      <c r="C86" s="103" t="s">
        <v>139</v>
      </c>
      <c r="D86" s="36" t="s">
        <v>145</v>
      </c>
      <c r="E86" s="36">
        <v>2023</v>
      </c>
      <c r="F86" s="103" t="s">
        <v>143</v>
      </c>
      <c r="G86" s="62"/>
      <c r="H86" s="62"/>
      <c r="I86" s="62">
        <v>727.7</v>
      </c>
      <c r="J86" s="62"/>
      <c r="K86" s="62"/>
      <c r="L86" s="62">
        <f t="shared" si="3"/>
        <v>727.7</v>
      </c>
      <c r="M86" s="103" t="s">
        <v>3</v>
      </c>
      <c r="N86" s="103">
        <v>268102011</v>
      </c>
    </row>
    <row r="87" spans="1:14" s="4" customFormat="1" ht="56.25" customHeight="1" x14ac:dyDescent="0.3">
      <c r="A87" s="103">
        <v>44</v>
      </c>
      <c r="B87" s="106" t="s">
        <v>175</v>
      </c>
      <c r="C87" s="103" t="s">
        <v>139</v>
      </c>
      <c r="D87" s="36" t="s">
        <v>142</v>
      </c>
      <c r="E87" s="36" t="s">
        <v>31</v>
      </c>
      <c r="F87" s="103" t="s">
        <v>143</v>
      </c>
      <c r="G87" s="62"/>
      <c r="H87" s="62">
        <v>585.76</v>
      </c>
      <c r="I87" s="62">
        <v>379.8</v>
      </c>
      <c r="J87" s="62"/>
      <c r="K87" s="62"/>
      <c r="L87" s="62">
        <f t="shared" si="3"/>
        <v>965.56</v>
      </c>
      <c r="M87" s="103" t="s">
        <v>3</v>
      </c>
      <c r="N87" s="103">
        <v>268028011</v>
      </c>
    </row>
    <row r="88" spans="1:14" s="4" customFormat="1" ht="57" customHeight="1" x14ac:dyDescent="0.3">
      <c r="A88" s="103">
        <v>45</v>
      </c>
      <c r="B88" s="106" t="s">
        <v>176</v>
      </c>
      <c r="C88" s="103" t="s">
        <v>139</v>
      </c>
      <c r="D88" s="36" t="s">
        <v>142</v>
      </c>
      <c r="E88" s="36" t="s">
        <v>31</v>
      </c>
      <c r="F88" s="103" t="s">
        <v>143</v>
      </c>
      <c r="G88" s="62"/>
      <c r="H88" s="62">
        <v>397.59888000000001</v>
      </c>
      <c r="I88" s="62">
        <v>174.4</v>
      </c>
      <c r="J88" s="62"/>
      <c r="K88" s="62"/>
      <c r="L88" s="62">
        <f t="shared" si="3"/>
        <v>571.99887999999999</v>
      </c>
      <c r="M88" s="103" t="s">
        <v>3</v>
      </c>
      <c r="N88" s="103">
        <v>268028011</v>
      </c>
    </row>
    <row r="89" spans="1:14" s="4" customFormat="1" ht="43.75" customHeight="1" x14ac:dyDescent="0.3">
      <c r="A89" s="103">
        <v>46</v>
      </c>
      <c r="B89" s="106" t="s">
        <v>177</v>
      </c>
      <c r="C89" s="103" t="s">
        <v>139</v>
      </c>
      <c r="D89" s="36" t="s">
        <v>142</v>
      </c>
      <c r="E89" s="36">
        <v>2022</v>
      </c>
      <c r="F89" s="103" t="s">
        <v>143</v>
      </c>
      <c r="G89" s="62"/>
      <c r="H89" s="62">
        <v>417.27109311999999</v>
      </c>
      <c r="I89" s="62"/>
      <c r="J89" s="62"/>
      <c r="K89" s="62"/>
      <c r="L89" s="62">
        <f t="shared" si="3"/>
        <v>417.27109311999999</v>
      </c>
      <c r="M89" s="103" t="s">
        <v>3</v>
      </c>
      <c r="N89" s="103">
        <v>268028011</v>
      </c>
    </row>
    <row r="90" spans="1:14" s="4" customFormat="1" ht="43.75" customHeight="1" x14ac:dyDescent="0.3">
      <c r="A90" s="103">
        <v>47</v>
      </c>
      <c r="B90" s="106" t="s">
        <v>165</v>
      </c>
      <c r="C90" s="103" t="s">
        <v>139</v>
      </c>
      <c r="D90" s="36" t="s">
        <v>142</v>
      </c>
      <c r="E90" s="36">
        <v>2022</v>
      </c>
      <c r="F90" s="103" t="s">
        <v>143</v>
      </c>
      <c r="G90" s="62"/>
      <c r="H90" s="62">
        <v>333.36840319999999</v>
      </c>
      <c r="I90" s="62"/>
      <c r="J90" s="62"/>
      <c r="K90" s="62"/>
      <c r="L90" s="62">
        <f t="shared" si="3"/>
        <v>333.36840319999999</v>
      </c>
      <c r="M90" s="103" t="s">
        <v>3</v>
      </c>
      <c r="N90" s="103">
        <v>268028011</v>
      </c>
    </row>
    <row r="91" spans="1:14" s="4" customFormat="1" ht="51" customHeight="1" x14ac:dyDescent="0.3">
      <c r="A91" s="103">
        <v>48</v>
      </c>
      <c r="B91" s="106" t="s">
        <v>17</v>
      </c>
      <c r="C91" s="103" t="s">
        <v>139</v>
      </c>
      <c r="D91" s="36" t="s">
        <v>145</v>
      </c>
      <c r="E91" s="36">
        <v>2023</v>
      </c>
      <c r="F91" s="103" t="s">
        <v>143</v>
      </c>
      <c r="G91" s="62"/>
      <c r="H91" s="62"/>
      <c r="I91" s="62">
        <v>481</v>
      </c>
      <c r="J91" s="62"/>
      <c r="K91" s="62"/>
      <c r="L91" s="62">
        <f t="shared" si="3"/>
        <v>481</v>
      </c>
      <c r="M91" s="103" t="s">
        <v>3</v>
      </c>
      <c r="N91" s="103">
        <v>268028011</v>
      </c>
    </row>
    <row r="92" spans="1:14" s="4" customFormat="1" ht="43.75" customHeight="1" x14ac:dyDescent="0.3">
      <c r="A92" s="103">
        <v>49</v>
      </c>
      <c r="B92" s="106" t="s">
        <v>178</v>
      </c>
      <c r="C92" s="103" t="s">
        <v>139</v>
      </c>
      <c r="D92" s="36" t="s">
        <v>142</v>
      </c>
      <c r="E92" s="36" t="s">
        <v>31</v>
      </c>
      <c r="F92" s="103" t="s">
        <v>143</v>
      </c>
      <c r="G92" s="62"/>
      <c r="H92" s="62">
        <v>259.97199999999998</v>
      </c>
      <c r="I92" s="62">
        <v>498.4</v>
      </c>
      <c r="J92" s="62"/>
      <c r="K92" s="62"/>
      <c r="L92" s="62">
        <f t="shared" si="3"/>
        <v>758.37199999999996</v>
      </c>
      <c r="M92" s="103" t="s">
        <v>3</v>
      </c>
      <c r="N92" s="103">
        <v>268028011</v>
      </c>
    </row>
    <row r="93" spans="1:14" s="4" customFormat="1" ht="66" customHeight="1" x14ac:dyDescent="0.3">
      <c r="A93" s="103">
        <v>50</v>
      </c>
      <c r="B93" s="106" t="s">
        <v>179</v>
      </c>
      <c r="C93" s="103" t="s">
        <v>139</v>
      </c>
      <c r="D93" s="36" t="s">
        <v>142</v>
      </c>
      <c r="E93" s="36">
        <v>2022</v>
      </c>
      <c r="F93" s="103" t="s">
        <v>180</v>
      </c>
      <c r="G93" s="62"/>
      <c r="H93" s="62">
        <v>15.9526</v>
      </c>
      <c r="I93" s="62"/>
      <c r="J93" s="62"/>
      <c r="K93" s="62"/>
      <c r="L93" s="62">
        <f t="shared" si="3"/>
        <v>15.9526</v>
      </c>
      <c r="M93" s="103" t="s">
        <v>3</v>
      </c>
      <c r="N93" s="103">
        <v>268116000</v>
      </c>
    </row>
    <row r="94" spans="1:14" s="4" customFormat="1" ht="69.75" customHeight="1" x14ac:dyDescent="0.3">
      <c r="A94" s="103">
        <v>51</v>
      </c>
      <c r="B94" s="106" t="s">
        <v>181</v>
      </c>
      <c r="C94" s="103" t="s">
        <v>139</v>
      </c>
      <c r="D94" s="36" t="s">
        <v>142</v>
      </c>
      <c r="E94" s="36">
        <v>2022</v>
      </c>
      <c r="F94" s="103" t="s">
        <v>182</v>
      </c>
      <c r="G94" s="62"/>
      <c r="H94" s="62">
        <v>32.437600000000003</v>
      </c>
      <c r="I94" s="62"/>
      <c r="J94" s="62"/>
      <c r="K94" s="62"/>
      <c r="L94" s="62">
        <f t="shared" si="3"/>
        <v>32.437600000000003</v>
      </c>
      <c r="M94" s="103" t="s">
        <v>3</v>
      </c>
      <c r="N94" s="103">
        <v>268116000</v>
      </c>
    </row>
    <row r="95" spans="1:14" s="4" customFormat="1" ht="69.75" customHeight="1" x14ac:dyDescent="0.3">
      <c r="A95" s="103">
        <v>52</v>
      </c>
      <c r="B95" s="106" t="s">
        <v>18</v>
      </c>
      <c r="C95" s="103" t="s">
        <v>139</v>
      </c>
      <c r="D95" s="36" t="s">
        <v>142</v>
      </c>
      <c r="E95" s="36">
        <v>2022</v>
      </c>
      <c r="F95" s="103" t="s">
        <v>182</v>
      </c>
      <c r="G95" s="62"/>
      <c r="H95" s="62">
        <v>50.881999999999998</v>
      </c>
      <c r="I95" s="62"/>
      <c r="J95" s="62"/>
      <c r="K95" s="62"/>
      <c r="L95" s="62">
        <f t="shared" si="3"/>
        <v>50.881999999999998</v>
      </c>
      <c r="M95" s="103" t="s">
        <v>3</v>
      </c>
      <c r="N95" s="103">
        <v>268116000</v>
      </c>
    </row>
    <row r="96" spans="1:14" s="4" customFormat="1" ht="48" customHeight="1" x14ac:dyDescent="0.3">
      <c r="A96" s="103">
        <v>53</v>
      </c>
      <c r="B96" s="106" t="s">
        <v>169</v>
      </c>
      <c r="C96" s="103" t="s">
        <v>139</v>
      </c>
      <c r="D96" s="36" t="s">
        <v>145</v>
      </c>
      <c r="E96" s="36">
        <v>2023</v>
      </c>
      <c r="F96" s="102" t="s">
        <v>143</v>
      </c>
      <c r="G96" s="62"/>
      <c r="H96" s="62"/>
      <c r="I96" s="62">
        <v>185.4</v>
      </c>
      <c r="J96" s="62"/>
      <c r="K96" s="62"/>
      <c r="L96" s="62">
        <f t="shared" si="3"/>
        <v>185.4</v>
      </c>
      <c r="M96" s="103" t="s">
        <v>3</v>
      </c>
      <c r="N96" s="103">
        <v>268116000</v>
      </c>
    </row>
    <row r="97" spans="1:14" s="4" customFormat="1" ht="51.75" customHeight="1" x14ac:dyDescent="0.3">
      <c r="A97" s="103">
        <v>54</v>
      </c>
      <c r="B97" s="106" t="s">
        <v>183</v>
      </c>
      <c r="C97" s="103" t="s">
        <v>139</v>
      </c>
      <c r="D97" s="36" t="s">
        <v>145</v>
      </c>
      <c r="E97" s="36">
        <v>2023</v>
      </c>
      <c r="F97" s="102" t="s">
        <v>143</v>
      </c>
      <c r="G97" s="62"/>
      <c r="H97" s="62"/>
      <c r="I97" s="62">
        <v>79</v>
      </c>
      <c r="J97" s="62"/>
      <c r="K97" s="62"/>
      <c r="L97" s="62">
        <f t="shared" si="3"/>
        <v>79</v>
      </c>
      <c r="M97" s="103" t="s">
        <v>140</v>
      </c>
      <c r="N97" s="103">
        <v>268025015</v>
      </c>
    </row>
    <row r="98" spans="1:14" s="4" customFormat="1" ht="52.4" customHeight="1" x14ac:dyDescent="0.3">
      <c r="A98" s="281"/>
      <c r="B98" s="282" t="s">
        <v>184</v>
      </c>
      <c r="C98" s="281"/>
      <c r="D98" s="283"/>
      <c r="E98" s="281"/>
      <c r="F98" s="284"/>
      <c r="G98" s="278">
        <f>SUM(G99:G99)</f>
        <v>1080</v>
      </c>
      <c r="H98" s="278">
        <f>SUM(H99:H99)</f>
        <v>2386.6684669300002</v>
      </c>
      <c r="I98" s="278">
        <f>SUM(I99:I99)</f>
        <v>2553.7352596151004</v>
      </c>
      <c r="J98" s="278">
        <f>SUM(J99:J99)</f>
        <v>2732.4967277881574</v>
      </c>
      <c r="K98" s="278">
        <f>SUM(K99:K99)</f>
        <v>2923.7714987333284</v>
      </c>
      <c r="L98" s="278">
        <f>SUM(G98:K98)</f>
        <v>11676.671953066587</v>
      </c>
      <c r="M98" s="279" t="s">
        <v>140</v>
      </c>
      <c r="N98" s="281"/>
    </row>
    <row r="99" spans="1:14" s="4" customFormat="1" ht="56.25" customHeight="1" x14ac:dyDescent="0.3">
      <c r="A99" s="103">
        <v>55</v>
      </c>
      <c r="B99" s="106" t="s">
        <v>465</v>
      </c>
      <c r="C99" s="103" t="s">
        <v>139</v>
      </c>
      <c r="D99" s="36" t="s">
        <v>145</v>
      </c>
      <c r="E99" s="103" t="s">
        <v>6</v>
      </c>
      <c r="F99" s="102" t="s">
        <v>143</v>
      </c>
      <c r="G99" s="62">
        <v>1080</v>
      </c>
      <c r="H99" s="62">
        <v>2386.6684669300002</v>
      </c>
      <c r="I99" s="62">
        <v>2553.7352596151004</v>
      </c>
      <c r="J99" s="62">
        <v>2732.4967277881574</v>
      </c>
      <c r="K99" s="62">
        <v>2923.7714987333284</v>
      </c>
      <c r="L99" s="62">
        <f>SUM(G99:K99)</f>
        <v>11676.671953066587</v>
      </c>
      <c r="M99" s="103" t="s">
        <v>140</v>
      </c>
      <c r="N99" s="103">
        <v>268003053</v>
      </c>
    </row>
    <row r="100" spans="1:14" s="4" customFormat="1" ht="27" customHeight="1" x14ac:dyDescent="0.3">
      <c r="A100" s="186"/>
      <c r="B100" s="186" t="s">
        <v>294</v>
      </c>
      <c r="C100" s="186" t="s">
        <v>139</v>
      </c>
      <c r="D100" s="186"/>
      <c r="E100" s="186"/>
      <c r="F100" s="186"/>
      <c r="G100" s="207">
        <f t="shared" ref="G100:K100" si="4">G102+G103</f>
        <v>5545.8</v>
      </c>
      <c r="H100" s="207">
        <f>H102+H103</f>
        <v>12917.937634450001</v>
      </c>
      <c r="I100" s="207">
        <f t="shared" si="4"/>
        <v>12907.235259615101</v>
      </c>
      <c r="J100" s="207">
        <f t="shared" si="4"/>
        <v>10943.596727788157</v>
      </c>
      <c r="K100" s="207">
        <f t="shared" si="4"/>
        <v>10383.971498733328</v>
      </c>
      <c r="L100" s="207">
        <f>SUM(G100:K100)</f>
        <v>52698.541120586589</v>
      </c>
      <c r="M100" s="186"/>
      <c r="N100" s="186"/>
    </row>
    <row r="101" spans="1:14" s="4" customFormat="1" ht="27" customHeight="1" x14ac:dyDescent="0.3">
      <c r="A101" s="231"/>
      <c r="B101" s="193" t="s">
        <v>264</v>
      </c>
      <c r="C101" s="206"/>
      <c r="D101" s="203"/>
      <c r="E101" s="203"/>
      <c r="F101" s="195"/>
      <c r="G101" s="204"/>
      <c r="H101" s="204"/>
      <c r="I101" s="204"/>
      <c r="J101" s="204"/>
      <c r="K101" s="204"/>
      <c r="L101" s="232"/>
      <c r="M101" s="216"/>
      <c r="N101" s="216"/>
    </row>
    <row r="102" spans="1:14" s="4" customFormat="1" ht="27" customHeight="1" x14ac:dyDescent="0.3">
      <c r="A102" s="209"/>
      <c r="B102" s="193" t="s">
        <v>265</v>
      </c>
      <c r="C102" s="206" t="s">
        <v>139</v>
      </c>
      <c r="D102" s="203"/>
      <c r="E102" s="203"/>
      <c r="F102" s="195"/>
      <c r="G102" s="204">
        <f>G40+G60</f>
        <v>1499</v>
      </c>
      <c r="H102" s="204">
        <f>H40+H60</f>
        <v>4276.2</v>
      </c>
      <c r="I102" s="204">
        <f>I40+I60</f>
        <v>4492.1000000000004</v>
      </c>
      <c r="J102" s="204">
        <f>J40+J60</f>
        <v>1143.9000000000001</v>
      </c>
      <c r="K102" s="204">
        <f>K40+K60</f>
        <v>800</v>
      </c>
      <c r="L102" s="232">
        <f>SUM(G102:K102)</f>
        <v>12211.199999999999</v>
      </c>
      <c r="M102" s="216"/>
      <c r="N102" s="216"/>
    </row>
    <row r="103" spans="1:14" s="4" customFormat="1" ht="27" customHeight="1" x14ac:dyDescent="0.3">
      <c r="A103" s="209"/>
      <c r="B103" s="193" t="s">
        <v>266</v>
      </c>
      <c r="C103" s="206" t="s">
        <v>139</v>
      </c>
      <c r="D103" s="203"/>
      <c r="E103" s="203"/>
      <c r="F103" s="195"/>
      <c r="G103" s="204">
        <f>G41+G61+G98</f>
        <v>4046.8</v>
      </c>
      <c r="H103" s="204">
        <f>H41+H61+H98</f>
        <v>8641.7376344500008</v>
      </c>
      <c r="I103" s="204">
        <f>I41+I61+I98</f>
        <v>8415.1352596151009</v>
      </c>
      <c r="J103" s="204">
        <f>J41+J61+J98</f>
        <v>9799.6967277881577</v>
      </c>
      <c r="K103" s="204">
        <f>K41+K61+K98</f>
        <v>9583.9714987333282</v>
      </c>
      <c r="L103" s="232">
        <f>SUM(G103:K103)</f>
        <v>40487.341120586585</v>
      </c>
      <c r="M103" s="216"/>
      <c r="N103" s="216"/>
    </row>
    <row r="104" spans="1:14" s="4" customFormat="1" ht="27" customHeight="1" x14ac:dyDescent="0.3">
      <c r="A104" s="209"/>
      <c r="B104" s="193" t="s">
        <v>267</v>
      </c>
      <c r="C104" s="206" t="s">
        <v>139</v>
      </c>
      <c r="D104" s="203"/>
      <c r="E104" s="203"/>
      <c r="F104" s="195"/>
      <c r="G104" s="233">
        <v>0</v>
      </c>
      <c r="H104" s="233">
        <v>0</v>
      </c>
      <c r="I104" s="233">
        <v>0</v>
      </c>
      <c r="J104" s="233">
        <v>0</v>
      </c>
      <c r="K104" s="233">
        <v>0</v>
      </c>
      <c r="L104" s="232">
        <v>0</v>
      </c>
      <c r="M104" s="216"/>
      <c r="N104" s="216"/>
    </row>
    <row r="105" spans="1:14" s="5" customFormat="1" x14ac:dyDescent="0.35">
      <c r="A105" s="219"/>
      <c r="B105" s="220" t="s">
        <v>99</v>
      </c>
      <c r="C105" s="220"/>
      <c r="D105" s="220"/>
      <c r="E105" s="220"/>
      <c r="F105" s="220"/>
      <c r="G105" s="220"/>
      <c r="H105" s="220"/>
      <c r="I105" s="220"/>
      <c r="J105" s="220"/>
      <c r="K105" s="220"/>
      <c r="L105" s="220"/>
      <c r="M105" s="220"/>
      <c r="N105" s="220"/>
    </row>
    <row r="106" spans="1:14" s="5" customFormat="1" x14ac:dyDescent="0.35">
      <c r="A106" s="219"/>
      <c r="B106" s="222" t="s">
        <v>65</v>
      </c>
      <c r="C106" s="222"/>
      <c r="D106" s="222"/>
      <c r="E106" s="222"/>
      <c r="F106" s="222"/>
      <c r="G106" s="222"/>
      <c r="H106" s="222"/>
      <c r="I106" s="222"/>
      <c r="J106" s="222"/>
      <c r="K106" s="222"/>
      <c r="L106" s="222"/>
      <c r="M106" s="193"/>
      <c r="N106" s="193"/>
    </row>
    <row r="107" spans="1:14" s="3" customFormat="1" ht="53.25" customHeight="1" x14ac:dyDescent="0.3">
      <c r="A107" s="155"/>
      <c r="B107" s="153" t="s">
        <v>100</v>
      </c>
      <c r="C107" s="157" t="s">
        <v>0</v>
      </c>
      <c r="D107" s="157"/>
      <c r="E107" s="157"/>
      <c r="F107" s="177" t="s">
        <v>127</v>
      </c>
      <c r="G107" s="155">
        <v>15</v>
      </c>
      <c r="H107" s="155">
        <v>17</v>
      </c>
      <c r="I107" s="155">
        <v>19</v>
      </c>
      <c r="J107" s="155">
        <v>21</v>
      </c>
      <c r="K107" s="155">
        <v>23</v>
      </c>
      <c r="L107" s="157"/>
      <c r="M107" s="157"/>
      <c r="N107" s="157"/>
    </row>
    <row r="108" spans="1:14" x14ac:dyDescent="0.35">
      <c r="A108" s="234"/>
      <c r="B108" s="229" t="s">
        <v>74</v>
      </c>
      <c r="C108" s="235"/>
      <c r="D108" s="235"/>
      <c r="E108" s="235"/>
      <c r="F108" s="235"/>
      <c r="G108" s="235"/>
      <c r="H108" s="235"/>
      <c r="I108" s="235"/>
      <c r="J108" s="235"/>
      <c r="K108" s="235"/>
      <c r="L108" s="236"/>
      <c r="M108" s="228"/>
      <c r="N108" s="228"/>
    </row>
    <row r="109" spans="1:14" s="17" customFormat="1" ht="69" customHeight="1" x14ac:dyDescent="0.35">
      <c r="A109" s="29">
        <v>1</v>
      </c>
      <c r="B109" s="108" t="s">
        <v>254</v>
      </c>
      <c r="C109" s="103" t="s">
        <v>255</v>
      </c>
      <c r="D109" s="103" t="s">
        <v>136</v>
      </c>
      <c r="E109" s="29" t="s">
        <v>6</v>
      </c>
      <c r="F109" s="103" t="s">
        <v>256</v>
      </c>
      <c r="G109" s="29">
        <v>50</v>
      </c>
      <c r="H109" s="29">
        <v>50</v>
      </c>
      <c r="I109" s="29">
        <v>50</v>
      </c>
      <c r="J109" s="29">
        <v>50</v>
      </c>
      <c r="K109" s="29">
        <v>50</v>
      </c>
      <c r="L109" s="29"/>
      <c r="M109" s="29"/>
      <c r="N109" s="29"/>
    </row>
    <row r="110" spans="1:14" s="17" customFormat="1" ht="69" customHeight="1" x14ac:dyDescent="0.35">
      <c r="A110" s="29">
        <v>2</v>
      </c>
      <c r="B110" s="108" t="s">
        <v>257</v>
      </c>
      <c r="C110" s="103" t="s">
        <v>255</v>
      </c>
      <c r="D110" s="103" t="s">
        <v>136</v>
      </c>
      <c r="E110" s="29" t="s">
        <v>6</v>
      </c>
      <c r="F110" s="103" t="s">
        <v>256</v>
      </c>
      <c r="G110" s="29"/>
      <c r="H110" s="29">
        <v>1</v>
      </c>
      <c r="I110" s="29"/>
      <c r="J110" s="29">
        <v>1</v>
      </c>
      <c r="K110" s="29">
        <v>1</v>
      </c>
      <c r="L110" s="29"/>
      <c r="M110" s="29"/>
      <c r="N110" s="29"/>
    </row>
    <row r="111" spans="1:14" s="17" customFormat="1" ht="53.25" customHeight="1" x14ac:dyDescent="0.35">
      <c r="A111" s="29">
        <v>3</v>
      </c>
      <c r="B111" s="108" t="s">
        <v>258</v>
      </c>
      <c r="C111" s="103" t="s">
        <v>255</v>
      </c>
      <c r="D111" s="103" t="s">
        <v>136</v>
      </c>
      <c r="E111" s="29" t="s">
        <v>6</v>
      </c>
      <c r="F111" s="103" t="s">
        <v>259</v>
      </c>
      <c r="G111" s="29"/>
      <c r="H111" s="29">
        <v>1</v>
      </c>
      <c r="I111" s="29"/>
      <c r="J111" s="29">
        <v>1</v>
      </c>
      <c r="K111" s="29">
        <v>1</v>
      </c>
      <c r="L111" s="29"/>
      <c r="M111" s="29"/>
      <c r="N111" s="29"/>
    </row>
    <row r="112" spans="1:14" s="17" customFormat="1" ht="87.75" customHeight="1" x14ac:dyDescent="0.35">
      <c r="A112" s="28">
        <v>4</v>
      </c>
      <c r="B112" s="108" t="s">
        <v>260</v>
      </c>
      <c r="C112" s="103" t="s">
        <v>139</v>
      </c>
      <c r="D112" s="103" t="s">
        <v>261</v>
      </c>
      <c r="E112" s="29" t="s">
        <v>31</v>
      </c>
      <c r="F112" s="103" t="s">
        <v>262</v>
      </c>
      <c r="G112" s="29"/>
      <c r="H112" s="29">
        <v>544</v>
      </c>
      <c r="I112" s="29">
        <v>543</v>
      </c>
      <c r="J112" s="29"/>
      <c r="K112" s="29"/>
      <c r="L112" s="29">
        <f>SUM(G112:K112)</f>
        <v>1087</v>
      </c>
      <c r="M112" s="29" t="s">
        <v>268</v>
      </c>
      <c r="N112" s="29"/>
    </row>
    <row r="113" spans="1:14" s="17" customFormat="1" ht="77.5" customHeight="1" x14ac:dyDescent="0.35">
      <c r="A113" s="30">
        <v>5</v>
      </c>
      <c r="B113" s="108" t="s">
        <v>437</v>
      </c>
      <c r="C113" s="103" t="s">
        <v>139</v>
      </c>
      <c r="D113" s="103" t="s">
        <v>136</v>
      </c>
      <c r="E113" s="29" t="s">
        <v>6</v>
      </c>
      <c r="F113" s="103" t="s">
        <v>256</v>
      </c>
      <c r="G113" s="29">
        <v>8</v>
      </c>
      <c r="H113" s="29">
        <v>1</v>
      </c>
      <c r="I113" s="29">
        <v>1</v>
      </c>
      <c r="J113" s="29">
        <v>1</v>
      </c>
      <c r="K113" s="29">
        <v>1</v>
      </c>
      <c r="L113" s="29"/>
      <c r="M113" s="54"/>
      <c r="N113" s="54"/>
    </row>
    <row r="114" spans="1:14" s="17" customFormat="1" ht="77.5" customHeight="1" x14ac:dyDescent="0.35">
      <c r="A114" s="30">
        <v>6</v>
      </c>
      <c r="B114" s="108" t="s">
        <v>460</v>
      </c>
      <c r="C114" s="103" t="s">
        <v>113</v>
      </c>
      <c r="D114" s="103" t="s">
        <v>136</v>
      </c>
      <c r="E114" s="103" t="s">
        <v>6</v>
      </c>
      <c r="F114" s="103" t="s">
        <v>256</v>
      </c>
      <c r="G114" s="103">
        <v>1.68</v>
      </c>
      <c r="H114" s="103">
        <v>1.68</v>
      </c>
      <c r="I114" s="103">
        <v>1.68</v>
      </c>
      <c r="J114" s="103">
        <v>1.68</v>
      </c>
      <c r="K114" s="103">
        <v>1.68</v>
      </c>
      <c r="L114" s="29">
        <f>SUM(G114:K114)</f>
        <v>8.4</v>
      </c>
      <c r="M114" s="29" t="s">
        <v>140</v>
      </c>
      <c r="N114" s="29">
        <v>254001155</v>
      </c>
    </row>
    <row r="115" spans="1:14" s="7" customFormat="1" ht="21" customHeight="1" x14ac:dyDescent="0.35">
      <c r="A115" s="186"/>
      <c r="B115" s="188" t="s">
        <v>294</v>
      </c>
      <c r="C115" s="186" t="s">
        <v>139</v>
      </c>
      <c r="D115" s="186"/>
      <c r="E115" s="186"/>
      <c r="F115" s="186"/>
      <c r="G115" s="207">
        <f>SUM(G117:G119)</f>
        <v>1.68</v>
      </c>
      <c r="H115" s="207">
        <f>SUM(H117:H119)</f>
        <v>545.67999999999995</v>
      </c>
      <c r="I115" s="207">
        <f>SUM(I117:I119)</f>
        <v>544.67999999999995</v>
      </c>
      <c r="J115" s="207">
        <f>SUM(J117:J119)</f>
        <v>1.68</v>
      </c>
      <c r="K115" s="207">
        <f>SUM(K117:K119)</f>
        <v>1.68</v>
      </c>
      <c r="L115" s="186">
        <f>G115+H115+I115+J115+K115</f>
        <v>1095.4000000000001</v>
      </c>
      <c r="M115" s="186"/>
      <c r="N115" s="186"/>
    </row>
    <row r="116" spans="1:14" s="7" customFormat="1" x14ac:dyDescent="0.35">
      <c r="A116" s="197"/>
      <c r="B116" s="210" t="s">
        <v>264</v>
      </c>
      <c r="C116" s="215"/>
      <c r="D116" s="196"/>
      <c r="E116" s="196"/>
      <c r="F116" s="196"/>
      <c r="G116" s="211"/>
      <c r="H116" s="211"/>
      <c r="I116" s="211"/>
      <c r="J116" s="211"/>
      <c r="K116" s="211"/>
      <c r="L116" s="212"/>
      <c r="M116" s="198"/>
      <c r="N116" s="198"/>
    </row>
    <row r="117" spans="1:14" s="7" customFormat="1" ht="21" customHeight="1" x14ac:dyDescent="0.35">
      <c r="A117" s="197"/>
      <c r="B117" s="210" t="s">
        <v>265</v>
      </c>
      <c r="C117" s="215" t="s">
        <v>139</v>
      </c>
      <c r="D117" s="211"/>
      <c r="E117" s="211"/>
      <c r="F117" s="211"/>
      <c r="G117" s="213">
        <v>0</v>
      </c>
      <c r="H117" s="213">
        <v>0</v>
      </c>
      <c r="I117" s="213">
        <v>0</v>
      </c>
      <c r="J117" s="213">
        <v>0</v>
      </c>
      <c r="K117" s="213">
        <v>0</v>
      </c>
      <c r="L117" s="214">
        <f>G117+H117+I117+J117+K117</f>
        <v>0</v>
      </c>
      <c r="M117" s="201"/>
      <c r="N117" s="201"/>
    </row>
    <row r="118" spans="1:14" s="7" customFormat="1" ht="21" customHeight="1" x14ac:dyDescent="0.35">
      <c r="A118" s="197"/>
      <c r="B118" s="210" t="s">
        <v>266</v>
      </c>
      <c r="C118" s="215" t="s">
        <v>139</v>
      </c>
      <c r="D118" s="211"/>
      <c r="E118" s="211"/>
      <c r="F118" s="211"/>
      <c r="G118" s="213">
        <f>G114</f>
        <v>1.68</v>
      </c>
      <c r="H118" s="213">
        <f>H114</f>
        <v>1.68</v>
      </c>
      <c r="I118" s="213">
        <f>I114</f>
        <v>1.68</v>
      </c>
      <c r="J118" s="213">
        <f>J114</f>
        <v>1.68</v>
      </c>
      <c r="K118" s="213">
        <f>K114</f>
        <v>1.68</v>
      </c>
      <c r="L118" s="214">
        <f>G118+H118+I118+J118+K118</f>
        <v>8.4</v>
      </c>
      <c r="M118" s="201"/>
      <c r="N118" s="201"/>
    </row>
    <row r="119" spans="1:14" s="7" customFormat="1" ht="21" customHeight="1" x14ac:dyDescent="0.35">
      <c r="A119" s="197"/>
      <c r="B119" s="210" t="s">
        <v>267</v>
      </c>
      <c r="C119" s="215" t="s">
        <v>139</v>
      </c>
      <c r="D119" s="211"/>
      <c r="E119" s="211"/>
      <c r="F119" s="211"/>
      <c r="G119" s="213">
        <f>G112</f>
        <v>0</v>
      </c>
      <c r="H119" s="213">
        <f>H112</f>
        <v>544</v>
      </c>
      <c r="I119" s="213">
        <f>I112</f>
        <v>543</v>
      </c>
      <c r="J119" s="213">
        <f>J112</f>
        <v>0</v>
      </c>
      <c r="K119" s="213">
        <f>K112</f>
        <v>0</v>
      </c>
      <c r="L119" s="214">
        <f>G119+H119+I119+J119+K119</f>
        <v>1087</v>
      </c>
      <c r="M119" s="201"/>
      <c r="N119" s="201"/>
    </row>
    <row r="120" spans="1:14" s="5" customFormat="1" x14ac:dyDescent="0.35">
      <c r="A120" s="219"/>
      <c r="B120" s="220" t="s">
        <v>101</v>
      </c>
      <c r="C120" s="220"/>
      <c r="D120" s="220"/>
      <c r="E120" s="220"/>
      <c r="F120" s="220"/>
      <c r="G120" s="220"/>
      <c r="H120" s="220"/>
      <c r="I120" s="220"/>
      <c r="J120" s="220"/>
      <c r="K120" s="220"/>
      <c r="L120" s="220"/>
      <c r="M120" s="220"/>
      <c r="N120" s="220"/>
    </row>
    <row r="121" spans="1:14" s="5" customFormat="1" x14ac:dyDescent="0.35">
      <c r="A121" s="219"/>
      <c r="B121" s="237" t="s">
        <v>65</v>
      </c>
      <c r="C121" s="222"/>
      <c r="D121" s="222"/>
      <c r="E121" s="222"/>
      <c r="F121" s="222"/>
      <c r="G121" s="222"/>
      <c r="H121" s="222"/>
      <c r="I121" s="222"/>
      <c r="J121" s="222"/>
      <c r="K121" s="222"/>
      <c r="L121" s="222"/>
      <c r="M121" s="193"/>
      <c r="N121" s="193"/>
    </row>
    <row r="122" spans="1:14" s="3" customFormat="1" ht="34.4" customHeight="1" x14ac:dyDescent="0.3">
      <c r="A122" s="177"/>
      <c r="B122" s="153" t="s">
        <v>102</v>
      </c>
      <c r="C122" s="238" t="s">
        <v>0</v>
      </c>
      <c r="D122" s="157"/>
      <c r="E122" s="155"/>
      <c r="F122" s="155" t="s">
        <v>135</v>
      </c>
      <c r="G122" s="155">
        <v>130</v>
      </c>
      <c r="H122" s="155">
        <v>129</v>
      </c>
      <c r="I122" s="155">
        <v>128</v>
      </c>
      <c r="J122" s="155">
        <v>127</v>
      </c>
      <c r="K122" s="155">
        <v>126</v>
      </c>
      <c r="L122" s="157"/>
      <c r="M122" s="157"/>
      <c r="N122" s="157"/>
    </row>
    <row r="123" spans="1:14" s="3" customFormat="1" ht="27.65" customHeight="1" x14ac:dyDescent="0.3">
      <c r="A123" s="177"/>
      <c r="B123" s="153" t="s">
        <v>103</v>
      </c>
      <c r="C123" s="238" t="s">
        <v>0</v>
      </c>
      <c r="D123" s="157"/>
      <c r="E123" s="157"/>
      <c r="F123" s="157"/>
      <c r="G123" s="157"/>
      <c r="H123" s="157"/>
      <c r="I123" s="157"/>
      <c r="J123" s="157"/>
      <c r="K123" s="157"/>
      <c r="L123" s="157"/>
      <c r="M123" s="157"/>
      <c r="N123" s="157"/>
    </row>
    <row r="124" spans="1:14" x14ac:dyDescent="0.35">
      <c r="A124" s="234"/>
      <c r="B124" s="239" t="s">
        <v>74</v>
      </c>
      <c r="C124" s="235"/>
      <c r="D124" s="235"/>
      <c r="E124" s="235"/>
      <c r="F124" s="235"/>
      <c r="G124" s="235"/>
      <c r="H124" s="235"/>
      <c r="I124" s="235"/>
      <c r="J124" s="235"/>
      <c r="K124" s="235"/>
      <c r="L124" s="236"/>
      <c r="M124" s="228"/>
      <c r="N124" s="228"/>
    </row>
    <row r="125" spans="1:14" s="24" customFormat="1" ht="53.25" customHeight="1" x14ac:dyDescent="0.3">
      <c r="A125" s="103">
        <v>1</v>
      </c>
      <c r="B125" s="108" t="s">
        <v>432</v>
      </c>
      <c r="C125" s="103" t="s">
        <v>139</v>
      </c>
      <c r="D125" s="73" t="s">
        <v>136</v>
      </c>
      <c r="E125" s="103" t="s">
        <v>6</v>
      </c>
      <c r="F125" s="103" t="s">
        <v>135</v>
      </c>
      <c r="G125" s="62">
        <v>6.1950000000000003</v>
      </c>
      <c r="H125" s="62">
        <v>6.1950000000000003</v>
      </c>
      <c r="I125" s="62">
        <v>6.1950000000000003</v>
      </c>
      <c r="J125" s="62">
        <v>6.1950000000000003</v>
      </c>
      <c r="K125" s="62">
        <v>6.1950000000000003</v>
      </c>
      <c r="L125" s="182">
        <f>SUM(G125:K125)</f>
        <v>30.975000000000001</v>
      </c>
      <c r="M125" s="285" t="s">
        <v>140</v>
      </c>
      <c r="N125" s="29" t="s">
        <v>46</v>
      </c>
    </row>
    <row r="126" spans="1:14" s="24" customFormat="1" ht="101.25" customHeight="1" x14ac:dyDescent="0.3">
      <c r="A126" s="103">
        <v>2</v>
      </c>
      <c r="B126" s="108" t="s">
        <v>433</v>
      </c>
      <c r="C126" s="73" t="s">
        <v>137</v>
      </c>
      <c r="D126" s="103" t="s">
        <v>138</v>
      </c>
      <c r="E126" s="103" t="s">
        <v>6</v>
      </c>
      <c r="F126" s="103" t="s">
        <v>135</v>
      </c>
      <c r="G126" s="103">
        <v>40</v>
      </c>
      <c r="H126" s="103">
        <v>40</v>
      </c>
      <c r="I126" s="103">
        <v>40</v>
      </c>
      <c r="J126" s="103">
        <v>40</v>
      </c>
      <c r="K126" s="103">
        <v>40</v>
      </c>
      <c r="L126" s="45"/>
      <c r="M126" s="105"/>
      <c r="N126" s="45"/>
    </row>
    <row r="127" spans="1:14" s="24" customFormat="1" ht="71.5" customHeight="1" x14ac:dyDescent="0.35">
      <c r="A127" s="103">
        <v>3</v>
      </c>
      <c r="B127" s="108" t="s">
        <v>438</v>
      </c>
      <c r="C127" s="73" t="s">
        <v>137</v>
      </c>
      <c r="D127" s="73" t="s">
        <v>136</v>
      </c>
      <c r="E127" s="103" t="s">
        <v>6</v>
      </c>
      <c r="F127" s="103" t="s">
        <v>135</v>
      </c>
      <c r="G127" s="103">
        <v>20</v>
      </c>
      <c r="H127" s="103">
        <v>20</v>
      </c>
      <c r="I127" s="103">
        <v>20</v>
      </c>
      <c r="J127" s="103">
        <v>20</v>
      </c>
      <c r="K127" s="103">
        <v>20</v>
      </c>
      <c r="L127" s="74"/>
      <c r="M127" s="73"/>
      <c r="N127" s="74"/>
    </row>
    <row r="128" spans="1:14" s="7" customFormat="1" ht="21" customHeight="1" x14ac:dyDescent="0.35">
      <c r="A128" s="186"/>
      <c r="B128" s="186" t="s">
        <v>294</v>
      </c>
      <c r="C128" s="186" t="s">
        <v>139</v>
      </c>
      <c r="D128" s="186"/>
      <c r="E128" s="186"/>
      <c r="F128" s="186"/>
      <c r="G128" s="207">
        <f>SUM(G130:G132)</f>
        <v>6.1950000000000003</v>
      </c>
      <c r="H128" s="207">
        <f>SUM(H130:H132)</f>
        <v>6.1950000000000003</v>
      </c>
      <c r="I128" s="207">
        <f>SUM(I130:I132)</f>
        <v>6.1950000000000003</v>
      </c>
      <c r="J128" s="207">
        <f>SUM(J130:J132)</f>
        <v>6.1950000000000003</v>
      </c>
      <c r="K128" s="207">
        <f>SUM(K130:K132)</f>
        <v>6.1950000000000003</v>
      </c>
      <c r="L128" s="207">
        <f>G128+H128+I128+J128+K128</f>
        <v>30.975000000000001</v>
      </c>
      <c r="M128" s="186"/>
      <c r="N128" s="186"/>
    </row>
    <row r="129" spans="1:14" s="7" customFormat="1" x14ac:dyDescent="0.35">
      <c r="A129" s="195"/>
      <c r="B129" s="193" t="s">
        <v>264</v>
      </c>
      <c r="C129" s="206"/>
      <c r="D129" s="195"/>
      <c r="E129" s="195"/>
      <c r="F129" s="195"/>
      <c r="G129" s="203"/>
      <c r="H129" s="203"/>
      <c r="I129" s="203"/>
      <c r="J129" s="203"/>
      <c r="K129" s="203"/>
      <c r="L129" s="204"/>
      <c r="M129" s="199"/>
      <c r="N129" s="205"/>
    </row>
    <row r="130" spans="1:14" s="7" customFormat="1" ht="21" customHeight="1" x14ac:dyDescent="0.35">
      <c r="A130" s="195"/>
      <c r="B130" s="193" t="s">
        <v>265</v>
      </c>
      <c r="C130" s="206" t="s">
        <v>139</v>
      </c>
      <c r="D130" s="203"/>
      <c r="E130" s="203"/>
      <c r="F130" s="203"/>
      <c r="G130" s="207">
        <v>0</v>
      </c>
      <c r="H130" s="207">
        <v>0</v>
      </c>
      <c r="I130" s="207">
        <v>0</v>
      </c>
      <c r="J130" s="207">
        <v>0</v>
      </c>
      <c r="K130" s="207">
        <v>0</v>
      </c>
      <c r="L130" s="208">
        <f>G130+H130+I130+J130+K130</f>
        <v>0</v>
      </c>
      <c r="M130" s="203"/>
      <c r="N130" s="209"/>
    </row>
    <row r="131" spans="1:14" s="7" customFormat="1" ht="21" customHeight="1" x14ac:dyDescent="0.35">
      <c r="A131" s="195"/>
      <c r="B131" s="193" t="s">
        <v>266</v>
      </c>
      <c r="C131" s="206" t="s">
        <v>139</v>
      </c>
      <c r="D131" s="203"/>
      <c r="E131" s="203"/>
      <c r="F131" s="203"/>
      <c r="G131" s="207">
        <f>G125</f>
        <v>6.1950000000000003</v>
      </c>
      <c r="H131" s="207">
        <f>H125</f>
        <v>6.1950000000000003</v>
      </c>
      <c r="I131" s="207">
        <f>I125</f>
        <v>6.1950000000000003</v>
      </c>
      <c r="J131" s="207">
        <f>J125</f>
        <v>6.1950000000000003</v>
      </c>
      <c r="K131" s="207">
        <f>K125</f>
        <v>6.1950000000000003</v>
      </c>
      <c r="L131" s="208">
        <f>G131+H131+I131+J131+K131</f>
        <v>30.975000000000001</v>
      </c>
      <c r="M131" s="203"/>
      <c r="N131" s="209"/>
    </row>
    <row r="132" spans="1:14" s="7" customFormat="1" ht="21" customHeight="1" x14ac:dyDescent="0.35">
      <c r="A132" s="195"/>
      <c r="B132" s="193" t="s">
        <v>267</v>
      </c>
      <c r="C132" s="206" t="s">
        <v>139</v>
      </c>
      <c r="D132" s="203"/>
      <c r="E132" s="203"/>
      <c r="F132" s="203"/>
      <c r="G132" s="207">
        <v>0</v>
      </c>
      <c r="H132" s="207">
        <v>0</v>
      </c>
      <c r="I132" s="207">
        <v>0</v>
      </c>
      <c r="J132" s="207">
        <v>0</v>
      </c>
      <c r="K132" s="207">
        <v>0</v>
      </c>
      <c r="L132" s="208">
        <f>G132+H132+I132+J132+K132</f>
        <v>0</v>
      </c>
      <c r="M132" s="203"/>
      <c r="N132" s="209"/>
    </row>
    <row r="133" spans="1:14" s="5" customFormat="1" x14ac:dyDescent="0.35">
      <c r="A133" s="219"/>
      <c r="B133" s="220" t="s">
        <v>104</v>
      </c>
      <c r="C133" s="220"/>
      <c r="D133" s="220"/>
      <c r="E133" s="220"/>
      <c r="F133" s="220"/>
      <c r="G133" s="220"/>
      <c r="H133" s="220"/>
      <c r="I133" s="220"/>
      <c r="J133" s="220"/>
      <c r="K133" s="220"/>
      <c r="L133" s="220"/>
      <c r="M133" s="220"/>
      <c r="N133" s="220"/>
    </row>
    <row r="134" spans="1:14" s="5" customFormat="1" x14ac:dyDescent="0.35">
      <c r="A134" s="219"/>
      <c r="B134" s="222" t="s">
        <v>65</v>
      </c>
      <c r="C134" s="222"/>
      <c r="D134" s="222"/>
      <c r="E134" s="222"/>
      <c r="F134" s="222"/>
      <c r="G134" s="222"/>
      <c r="H134" s="222"/>
      <c r="I134" s="222"/>
      <c r="J134" s="222"/>
      <c r="K134" s="222"/>
      <c r="L134" s="222"/>
      <c r="M134" s="193"/>
      <c r="N134" s="193"/>
    </row>
    <row r="135" spans="1:14" s="3" customFormat="1" ht="63" customHeight="1" x14ac:dyDescent="0.3">
      <c r="A135" s="155"/>
      <c r="B135" s="153" t="s">
        <v>105</v>
      </c>
      <c r="C135" s="152" t="s">
        <v>0</v>
      </c>
      <c r="D135" s="157"/>
      <c r="E135" s="157"/>
      <c r="F135" s="177" t="s">
        <v>128</v>
      </c>
      <c r="G135" s="155">
        <v>82</v>
      </c>
      <c r="H135" s="155">
        <v>86.2</v>
      </c>
      <c r="I135" s="155">
        <v>90.5</v>
      </c>
      <c r="J135" s="155">
        <v>94.5</v>
      </c>
      <c r="K135" s="155">
        <v>100</v>
      </c>
      <c r="L135" s="157"/>
      <c r="M135" s="157"/>
      <c r="N135" s="157"/>
    </row>
    <row r="136" spans="1:14" s="5" customFormat="1" x14ac:dyDescent="0.35">
      <c r="A136" s="240"/>
      <c r="B136" s="225" t="s">
        <v>74</v>
      </c>
      <c r="C136" s="241"/>
      <c r="D136" s="241"/>
      <c r="E136" s="241"/>
      <c r="F136" s="241"/>
      <c r="G136" s="241"/>
      <c r="H136" s="241"/>
      <c r="I136" s="241"/>
      <c r="J136" s="241"/>
      <c r="K136" s="241"/>
      <c r="L136" s="242"/>
      <c r="M136" s="243"/>
      <c r="N136" s="243"/>
    </row>
    <row r="137" spans="1:14" s="26" customFormat="1" ht="96.65" customHeight="1" x14ac:dyDescent="0.35">
      <c r="A137" s="73">
        <v>1</v>
      </c>
      <c r="B137" s="35" t="s">
        <v>141</v>
      </c>
      <c r="C137" s="103" t="s">
        <v>131</v>
      </c>
      <c r="D137" s="103" t="s">
        <v>130</v>
      </c>
      <c r="E137" s="103" t="s">
        <v>6</v>
      </c>
      <c r="F137" s="42" t="s">
        <v>129</v>
      </c>
      <c r="G137" s="103">
        <v>1</v>
      </c>
      <c r="H137" s="103">
        <v>1</v>
      </c>
      <c r="I137" s="103">
        <v>1</v>
      </c>
      <c r="J137" s="103">
        <v>1</v>
      </c>
      <c r="K137" s="103">
        <v>1</v>
      </c>
      <c r="L137" s="122"/>
      <c r="M137" s="123"/>
      <c r="N137" s="25"/>
    </row>
    <row r="138" spans="1:14" s="26" customFormat="1" ht="72.650000000000006" customHeight="1" x14ac:dyDescent="0.35">
      <c r="A138" s="73">
        <v>2</v>
      </c>
      <c r="B138" s="35" t="s">
        <v>439</v>
      </c>
      <c r="C138" s="103" t="s">
        <v>131</v>
      </c>
      <c r="D138" s="103" t="s">
        <v>130</v>
      </c>
      <c r="E138" s="103" t="s">
        <v>6</v>
      </c>
      <c r="F138" s="42" t="s">
        <v>466</v>
      </c>
      <c r="G138" s="103">
        <v>2</v>
      </c>
      <c r="H138" s="103">
        <v>2</v>
      </c>
      <c r="I138" s="103">
        <v>2</v>
      </c>
      <c r="J138" s="103">
        <v>2</v>
      </c>
      <c r="K138" s="103">
        <v>1</v>
      </c>
      <c r="L138" s="122"/>
      <c r="M138" s="123"/>
      <c r="N138" s="25"/>
    </row>
    <row r="139" spans="1:14" s="7" customFormat="1" ht="12" customHeight="1" x14ac:dyDescent="0.35">
      <c r="A139" s="330"/>
      <c r="B139" s="331"/>
      <c r="C139" s="331"/>
      <c r="D139" s="331"/>
      <c r="E139" s="331"/>
      <c r="F139" s="331"/>
      <c r="G139" s="331"/>
      <c r="H139" s="331"/>
      <c r="I139" s="331"/>
      <c r="J139" s="331"/>
      <c r="K139" s="331"/>
      <c r="L139" s="331"/>
      <c r="M139" s="331"/>
      <c r="N139" s="332"/>
    </row>
    <row r="140" spans="1:14" s="7" customFormat="1" x14ac:dyDescent="0.35">
      <c r="A140" s="186"/>
      <c r="B140" s="188" t="s">
        <v>263</v>
      </c>
      <c r="C140" s="186" t="s">
        <v>139</v>
      </c>
      <c r="D140" s="186"/>
      <c r="E140" s="186"/>
      <c r="F140" s="186"/>
      <c r="G140" s="207">
        <f t="shared" ref="G140:L140" si="5">G142+G143+G144</f>
        <v>53279.875</v>
      </c>
      <c r="H140" s="207">
        <f t="shared" si="5"/>
        <v>62255.112634450001</v>
      </c>
      <c r="I140" s="207">
        <f t="shared" si="5"/>
        <v>30489.110259615099</v>
      </c>
      <c r="J140" s="207">
        <f t="shared" si="5"/>
        <v>32832.471727788157</v>
      </c>
      <c r="K140" s="207">
        <f t="shared" si="5"/>
        <v>26198.546498733329</v>
      </c>
      <c r="L140" s="207">
        <f t="shared" si="5"/>
        <v>205055.11612058658</v>
      </c>
      <c r="M140" s="186"/>
      <c r="N140" s="186"/>
    </row>
    <row r="141" spans="1:14" s="7" customFormat="1" x14ac:dyDescent="0.35">
      <c r="A141" s="197"/>
      <c r="B141" s="193" t="s">
        <v>264</v>
      </c>
      <c r="C141" s="202"/>
      <c r="D141" s="244"/>
      <c r="E141" s="244"/>
      <c r="F141" s="244"/>
      <c r="G141" s="203"/>
      <c r="H141" s="203"/>
      <c r="I141" s="203"/>
      <c r="J141" s="203"/>
      <c r="K141" s="203"/>
      <c r="L141" s="204"/>
      <c r="M141" s="198"/>
      <c r="N141" s="198"/>
    </row>
    <row r="142" spans="1:14" s="7" customFormat="1" ht="30.75" customHeight="1" x14ac:dyDescent="0.35">
      <c r="A142" s="197"/>
      <c r="B142" s="193" t="s">
        <v>265</v>
      </c>
      <c r="C142" s="245" t="s">
        <v>139</v>
      </c>
      <c r="D142" s="244"/>
      <c r="E142" s="244"/>
      <c r="F142" s="244"/>
      <c r="G142" s="207">
        <f t="shared" ref="G142:K144" si="6">G17+G33+G102+G117+G130</f>
        <v>23595.200000000001</v>
      </c>
      <c r="H142" s="207">
        <f t="shared" si="6"/>
        <v>26744.5</v>
      </c>
      <c r="I142" s="207">
        <f t="shared" si="6"/>
        <v>20801.099999999999</v>
      </c>
      <c r="J142" s="207">
        <f t="shared" si="6"/>
        <v>22272.9</v>
      </c>
      <c r="K142" s="207">
        <f t="shared" si="6"/>
        <v>15940</v>
      </c>
      <c r="L142" s="204">
        <f>J142+I142+H142+G142+K142</f>
        <v>109353.7</v>
      </c>
      <c r="M142" s="198"/>
      <c r="N142" s="198"/>
    </row>
    <row r="143" spans="1:14" s="7" customFormat="1" ht="30.75" customHeight="1" x14ac:dyDescent="0.35">
      <c r="A143" s="197"/>
      <c r="B143" s="193" t="s">
        <v>266</v>
      </c>
      <c r="C143" s="245" t="s">
        <v>139</v>
      </c>
      <c r="D143" s="244"/>
      <c r="E143" s="244"/>
      <c r="F143" s="244"/>
      <c r="G143" s="207">
        <f t="shared" si="6"/>
        <v>6153.6750000000002</v>
      </c>
      <c r="H143" s="207">
        <f t="shared" si="6"/>
        <v>9317.6126344500008</v>
      </c>
      <c r="I143" s="207">
        <f t="shared" si="6"/>
        <v>9145.0102596151009</v>
      </c>
      <c r="J143" s="207">
        <f t="shared" si="6"/>
        <v>10559.571727788158</v>
      </c>
      <c r="K143" s="207">
        <f t="shared" si="6"/>
        <v>10258.546498733329</v>
      </c>
      <c r="L143" s="204">
        <f>J143+I143+H143+G143+K143</f>
        <v>45434.416120586597</v>
      </c>
      <c r="M143" s="198"/>
      <c r="N143" s="198"/>
    </row>
    <row r="144" spans="1:14" s="7" customFormat="1" ht="30.75" customHeight="1" x14ac:dyDescent="0.35">
      <c r="A144" s="197"/>
      <c r="B144" s="193" t="s">
        <v>267</v>
      </c>
      <c r="C144" s="245" t="s">
        <v>139</v>
      </c>
      <c r="D144" s="244"/>
      <c r="E144" s="244"/>
      <c r="F144" s="244"/>
      <c r="G144" s="207">
        <f t="shared" si="6"/>
        <v>23531</v>
      </c>
      <c r="H144" s="207">
        <f t="shared" si="6"/>
        <v>26193</v>
      </c>
      <c r="I144" s="207">
        <f t="shared" si="6"/>
        <v>543</v>
      </c>
      <c r="J144" s="207">
        <f t="shared" si="6"/>
        <v>0</v>
      </c>
      <c r="K144" s="207">
        <f t="shared" si="6"/>
        <v>0</v>
      </c>
      <c r="L144" s="204">
        <f>J144+I144+H144+G144+K144</f>
        <v>50267</v>
      </c>
      <c r="M144" s="198"/>
      <c r="N144" s="198"/>
    </row>
    <row r="145" spans="1:14" s="7" customFormat="1" ht="18.75" customHeight="1" x14ac:dyDescent="0.35">
      <c r="A145" s="246"/>
      <c r="B145" s="247"/>
      <c r="C145" s="248"/>
      <c r="D145" s="249"/>
      <c r="E145" s="249"/>
      <c r="F145" s="249"/>
      <c r="G145" s="250"/>
      <c r="H145" s="250"/>
      <c r="I145" s="250"/>
      <c r="J145" s="250"/>
      <c r="K145" s="250"/>
      <c r="L145" s="250"/>
      <c r="M145" s="251"/>
      <c r="N145" s="251"/>
    </row>
    <row r="146" spans="1:14" x14ac:dyDescent="0.35">
      <c r="A146" s="93"/>
      <c r="B146" s="67" t="s">
        <v>106</v>
      </c>
      <c r="C146" s="15"/>
      <c r="D146" s="68"/>
      <c r="E146" s="15"/>
      <c r="F146" s="15"/>
      <c r="G146" s="15"/>
      <c r="H146" s="15"/>
      <c r="I146" s="15"/>
      <c r="J146" s="15"/>
      <c r="K146" s="15"/>
      <c r="L146" s="15"/>
      <c r="M146" s="15"/>
      <c r="N146" s="15"/>
    </row>
    <row r="147" spans="1:14" x14ac:dyDescent="0.35">
      <c r="A147" s="93"/>
      <c r="B147" s="15"/>
      <c r="C147" s="15"/>
      <c r="D147" s="68"/>
      <c r="E147" s="15"/>
      <c r="F147" s="15"/>
      <c r="G147" s="15"/>
      <c r="H147" s="15"/>
      <c r="I147" s="15"/>
      <c r="J147" s="15"/>
      <c r="K147" s="15"/>
      <c r="L147" s="92"/>
      <c r="M147" s="92"/>
      <c r="N147" s="15"/>
    </row>
  </sheetData>
  <mergeCells count="35">
    <mergeCell ref="A26:A27"/>
    <mergeCell ref="A40:A41"/>
    <mergeCell ref="B40:B41"/>
    <mergeCell ref="A29:A30"/>
    <mergeCell ref="B26:B27"/>
    <mergeCell ref="B29:B30"/>
    <mergeCell ref="F29:F30"/>
    <mergeCell ref="E26:E27"/>
    <mergeCell ref="C40:C41"/>
    <mergeCell ref="D40:D41"/>
    <mergeCell ref="C60:C61"/>
    <mergeCell ref="C26:C27"/>
    <mergeCell ref="C29:C30"/>
    <mergeCell ref="D29:D30"/>
    <mergeCell ref="E29:E30"/>
    <mergeCell ref="D26:D27"/>
    <mergeCell ref="E40:E41"/>
    <mergeCell ref="F26:F27"/>
    <mergeCell ref="F40:F41"/>
    <mergeCell ref="A139:N139"/>
    <mergeCell ref="F60:F61"/>
    <mergeCell ref="D60:D61"/>
    <mergeCell ref="E60:E61"/>
    <mergeCell ref="A60:A61"/>
    <mergeCell ref="B60:B61"/>
    <mergeCell ref="A2:N2"/>
    <mergeCell ref="A3:A4"/>
    <mergeCell ref="B3:B4"/>
    <mergeCell ref="C3:C4"/>
    <mergeCell ref="D3:D4"/>
    <mergeCell ref="E3:E4"/>
    <mergeCell ref="F3:F4"/>
    <mergeCell ref="G3:L3"/>
    <mergeCell ref="M3:M4"/>
    <mergeCell ref="N3:N4"/>
  </mergeCells>
  <phoneticPr fontId="0" type="noConversion"/>
  <pageMargins left="0.39370078740157483" right="0.39370078740157483" top="0.39370078740157483" bottom="0.39370078740157483" header="3.937007874015748E-2" footer="3.937007874015748E-2"/>
  <pageSetup paperSize="9" scale="60" fitToHeight="0" orientation="landscape" r:id="rId1"/>
  <rowBreaks count="3" manualBreakCount="3">
    <brk id="24" max="15" man="1"/>
    <brk id="107" max="15" man="1"/>
    <brk id="127" max="15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39997558519241921"/>
    <pageSetUpPr fitToPage="1"/>
  </sheetPr>
  <dimension ref="A1:AB142"/>
  <sheetViews>
    <sheetView view="pageBreakPreview" zoomScale="71" zoomScaleNormal="75" zoomScaleSheetLayoutView="71" workbookViewId="0">
      <pane xSplit="1" ySplit="4" topLeftCell="C109" activePane="bottomRight" state="frozen"/>
      <selection activeCell="J13" sqref="J13"/>
      <selection pane="topRight" activeCell="J13" sqref="J13"/>
      <selection pane="bottomLeft" activeCell="J13" sqref="J13"/>
      <selection pane="bottomRight" activeCell="N93" sqref="A90:N93"/>
    </sheetView>
  </sheetViews>
  <sheetFormatPr defaultColWidth="8.81640625" defaultRowHeight="15.5" x14ac:dyDescent="0.35"/>
  <cols>
    <col min="1" max="1" width="5.453125" style="14" customWidth="1"/>
    <col min="2" max="2" width="42" style="7" customWidth="1"/>
    <col min="3" max="3" width="15.453125" style="7" customWidth="1"/>
    <col min="4" max="4" width="14.1796875" style="14" customWidth="1"/>
    <col min="5" max="5" width="12.54296875" style="7" customWidth="1"/>
    <col min="6" max="6" width="20.81640625" style="7" customWidth="1"/>
    <col min="7" max="7" width="11.453125" style="7" customWidth="1"/>
    <col min="8" max="8" width="13.1796875" style="7" customWidth="1"/>
    <col min="9" max="9" width="13.54296875" style="7" customWidth="1"/>
    <col min="10" max="11" width="12.54296875" style="7" customWidth="1"/>
    <col min="12" max="12" width="12.26953125" style="8" customWidth="1"/>
    <col min="13" max="13" width="12.453125" style="8" customWidth="1"/>
    <col min="14" max="14" width="14.81640625" style="7" customWidth="1"/>
    <col min="15" max="16384" width="8.81640625" style="6"/>
  </cols>
  <sheetData>
    <row r="1" spans="1:14" s="2" customFormat="1" ht="33" customHeight="1" x14ac:dyDescent="0.35">
      <c r="A1" s="124"/>
      <c r="B1" s="328" t="s">
        <v>107</v>
      </c>
      <c r="C1" s="328"/>
      <c r="D1" s="328"/>
      <c r="E1" s="328"/>
      <c r="F1" s="328"/>
      <c r="G1" s="328"/>
      <c r="H1" s="328"/>
      <c r="I1" s="328"/>
      <c r="J1" s="328"/>
      <c r="K1" s="328"/>
      <c r="L1" s="328"/>
      <c r="M1" s="328"/>
      <c r="N1" s="328"/>
    </row>
    <row r="2" spans="1:14" s="5" customFormat="1" ht="15.75" customHeight="1" x14ac:dyDescent="0.35">
      <c r="A2" s="69"/>
      <c r="B2" s="69"/>
      <c r="C2" s="69"/>
      <c r="D2" s="69"/>
      <c r="E2" s="69"/>
      <c r="F2" s="69"/>
      <c r="G2" s="69"/>
      <c r="H2" s="69"/>
      <c r="I2" s="69"/>
      <c r="J2" s="69"/>
      <c r="K2" s="69"/>
      <c r="L2" s="69"/>
      <c r="M2" s="69"/>
      <c r="N2" s="69"/>
    </row>
    <row r="3" spans="1:14" s="5" customFormat="1" ht="34.75" customHeight="1" x14ac:dyDescent="0.35">
      <c r="A3" s="320" t="str">
        <f>'1 направление'!A11</f>
        <v xml:space="preserve"> Р/с №           </v>
      </c>
      <c r="B3" s="320" t="str">
        <f>'1 направление'!B11</f>
        <v>Атауы</v>
      </c>
      <c r="C3" s="320" t="str">
        <f>'1 направление'!C11</f>
        <v>Өлшем бірл.</v>
      </c>
      <c r="D3" s="320" t="str">
        <f>'1 направление'!D11</f>
        <v>Аяқтау нысаны</v>
      </c>
      <c r="E3" s="320" t="str">
        <f>'1 направление'!E11</f>
        <v>Орындау мерзімі</v>
      </c>
      <c r="F3" s="320" t="str">
        <f>'1 направление'!F11</f>
        <v>Орындауға жауаптылар</v>
      </c>
      <c r="G3" s="314" t="str">
        <f>'1 направление'!G11</f>
        <v>Соның ішінде жылдар бойынша</v>
      </c>
      <c r="H3" s="359"/>
      <c r="I3" s="359"/>
      <c r="J3" s="359"/>
      <c r="K3" s="359"/>
      <c r="L3" s="360"/>
      <c r="M3" s="320" t="str">
        <f>'1 направление'!M11</f>
        <v>Қаржыландыру көздері</v>
      </c>
      <c r="N3" s="320" t="str">
        <f>'1 направление'!N11</f>
        <v xml:space="preserve">Бюджеттік бағдарлама коды </v>
      </c>
    </row>
    <row r="4" spans="1:14" s="5" customFormat="1" ht="34.75" customHeight="1" x14ac:dyDescent="0.35">
      <c r="A4" s="321"/>
      <c r="B4" s="321"/>
      <c r="C4" s="321"/>
      <c r="D4" s="321"/>
      <c r="E4" s="321"/>
      <c r="F4" s="321"/>
      <c r="G4" s="95" t="str">
        <f>'1 направление'!G12</f>
        <v>2021 жыл</v>
      </c>
      <c r="H4" s="95" t="str">
        <f>'1 направление'!H12</f>
        <v>2022 жыл</v>
      </c>
      <c r="I4" s="95" t="str">
        <f>'1 направление'!I12</f>
        <v>2023 жыл</v>
      </c>
      <c r="J4" s="95" t="str">
        <f>'1 направление'!J12</f>
        <v>2024 жыл</v>
      </c>
      <c r="K4" s="95" t="str">
        <f>'1 направление'!K12</f>
        <v>2025 жыл</v>
      </c>
      <c r="L4" s="96" t="str">
        <f>'1 направление'!L12</f>
        <v>Барлығы</v>
      </c>
      <c r="M4" s="321"/>
      <c r="N4" s="321"/>
    </row>
    <row r="5" spans="1:14" s="5" customFormat="1" x14ac:dyDescent="0.35">
      <c r="A5" s="84">
        <v>1</v>
      </c>
      <c r="B5" s="84">
        <v>2</v>
      </c>
      <c r="C5" s="84">
        <v>3</v>
      </c>
      <c r="D5" s="84">
        <v>4</v>
      </c>
      <c r="E5" s="84">
        <v>5</v>
      </c>
      <c r="F5" s="84">
        <v>6</v>
      </c>
      <c r="G5" s="36">
        <v>7</v>
      </c>
      <c r="H5" s="36">
        <v>8</v>
      </c>
      <c r="I5" s="36">
        <v>9</v>
      </c>
      <c r="J5" s="36">
        <v>10</v>
      </c>
      <c r="K5" s="36">
        <v>11</v>
      </c>
      <c r="L5" s="85">
        <v>12</v>
      </c>
      <c r="M5" s="28">
        <v>13</v>
      </c>
      <c r="N5" s="28">
        <v>14</v>
      </c>
    </row>
    <row r="6" spans="1:14" s="5" customFormat="1" x14ac:dyDescent="0.35">
      <c r="A6" s="255"/>
      <c r="B6" s="220" t="s">
        <v>108</v>
      </c>
      <c r="C6" s="220"/>
      <c r="D6" s="220"/>
      <c r="E6" s="220"/>
      <c r="F6" s="220"/>
      <c r="G6" s="220"/>
      <c r="H6" s="220"/>
      <c r="I6" s="220"/>
      <c r="J6" s="220"/>
      <c r="K6" s="220"/>
      <c r="L6" s="220"/>
      <c r="M6" s="220"/>
      <c r="N6" s="220"/>
    </row>
    <row r="7" spans="1:14" s="5" customFormat="1" x14ac:dyDescent="0.35">
      <c r="A7" s="256"/>
      <c r="B7" s="237" t="s">
        <v>65</v>
      </c>
      <c r="C7" s="237"/>
      <c r="D7" s="237"/>
      <c r="E7" s="237"/>
      <c r="F7" s="237"/>
      <c r="G7" s="237"/>
      <c r="H7" s="237"/>
      <c r="I7" s="237"/>
      <c r="J7" s="237"/>
      <c r="K7" s="237"/>
      <c r="L7" s="237"/>
      <c r="M7" s="257"/>
      <c r="N7" s="257"/>
    </row>
    <row r="8" spans="1:14" s="69" customFormat="1" ht="78.650000000000006" customHeight="1" x14ac:dyDescent="0.35">
      <c r="A8" s="155">
        <v>1</v>
      </c>
      <c r="B8" s="252" t="s">
        <v>109</v>
      </c>
      <c r="C8" s="155" t="s">
        <v>113</v>
      </c>
      <c r="D8" s="155"/>
      <c r="E8" s="155"/>
      <c r="F8" s="155" t="s">
        <v>115</v>
      </c>
      <c r="G8" s="155">
        <v>13629</v>
      </c>
      <c r="H8" s="155">
        <v>13902</v>
      </c>
      <c r="I8" s="155">
        <v>14180</v>
      </c>
      <c r="J8" s="155">
        <v>14464</v>
      </c>
      <c r="K8" s="155">
        <v>14752</v>
      </c>
      <c r="L8" s="155"/>
      <c r="M8" s="155"/>
      <c r="N8" s="155"/>
    </row>
    <row r="9" spans="1:14" s="69" customFormat="1" ht="34.5" customHeight="1" x14ac:dyDescent="0.35">
      <c r="A9" s="155"/>
      <c r="B9" s="253" t="s">
        <v>110</v>
      </c>
      <c r="C9" s="155" t="s">
        <v>113</v>
      </c>
      <c r="D9" s="155"/>
      <c r="E9" s="155"/>
      <c r="F9" s="155"/>
      <c r="G9" s="155">
        <v>10534</v>
      </c>
      <c r="H9" s="155">
        <v>10582</v>
      </c>
      <c r="I9" s="155">
        <v>10635</v>
      </c>
      <c r="J9" s="155">
        <v>10656</v>
      </c>
      <c r="K9" s="155">
        <v>10730</v>
      </c>
      <c r="L9" s="155"/>
      <c r="M9" s="155"/>
      <c r="N9" s="155"/>
    </row>
    <row r="10" spans="1:14" s="69" customFormat="1" ht="34.5" customHeight="1" x14ac:dyDescent="0.35">
      <c r="A10" s="153"/>
      <c r="B10" s="253" t="s">
        <v>111</v>
      </c>
      <c r="C10" s="155" t="s">
        <v>113</v>
      </c>
      <c r="D10" s="155"/>
      <c r="E10" s="155"/>
      <c r="F10" s="155"/>
      <c r="G10" s="155">
        <v>3095</v>
      </c>
      <c r="H10" s="155">
        <v>3320</v>
      </c>
      <c r="I10" s="155">
        <v>3545</v>
      </c>
      <c r="J10" s="155">
        <v>3808</v>
      </c>
      <c r="K10" s="155">
        <v>4022</v>
      </c>
      <c r="L10" s="155"/>
      <c r="M10" s="155"/>
      <c r="N10" s="155"/>
    </row>
    <row r="11" spans="1:14" s="32" customFormat="1" ht="41.5" customHeight="1" x14ac:dyDescent="0.35">
      <c r="A11" s="353">
        <v>2</v>
      </c>
      <c r="B11" s="357" t="s">
        <v>461</v>
      </c>
      <c r="C11" s="155" t="s">
        <v>114</v>
      </c>
      <c r="D11" s="357"/>
      <c r="E11" s="357"/>
      <c r="F11" s="357" t="s">
        <v>115</v>
      </c>
      <c r="G11" s="155">
        <v>2500</v>
      </c>
      <c r="H11" s="155">
        <v>2556</v>
      </c>
      <c r="I11" s="155">
        <v>2660</v>
      </c>
      <c r="J11" s="155">
        <v>2768</v>
      </c>
      <c r="K11" s="155">
        <v>3000</v>
      </c>
      <c r="L11" s="155"/>
      <c r="M11" s="155"/>
      <c r="N11" s="254"/>
    </row>
    <row r="12" spans="1:14" s="32" customFormat="1" ht="41.5" customHeight="1" x14ac:dyDescent="0.35">
      <c r="A12" s="354"/>
      <c r="B12" s="358"/>
      <c r="C12" s="155" t="s">
        <v>114</v>
      </c>
      <c r="D12" s="358"/>
      <c r="E12" s="358"/>
      <c r="F12" s="358"/>
      <c r="G12" s="155">
        <v>1250</v>
      </c>
      <c r="H12" s="155">
        <v>1278</v>
      </c>
      <c r="I12" s="155">
        <v>1330</v>
      </c>
      <c r="J12" s="155">
        <v>1384</v>
      </c>
      <c r="K12" s="155">
        <v>1500</v>
      </c>
      <c r="L12" s="155"/>
      <c r="M12" s="155"/>
      <c r="N12" s="254"/>
    </row>
    <row r="13" spans="1:14" s="69" customFormat="1" ht="178.5" customHeight="1" x14ac:dyDescent="0.35">
      <c r="A13" s="155">
        <v>3</v>
      </c>
      <c r="B13" s="252" t="s">
        <v>112</v>
      </c>
      <c r="C13" s="155" t="s">
        <v>0</v>
      </c>
      <c r="D13" s="155"/>
      <c r="E13" s="155"/>
      <c r="F13" s="155" t="s">
        <v>115</v>
      </c>
      <c r="G13" s="182">
        <v>62.5</v>
      </c>
      <c r="H13" s="182">
        <v>63</v>
      </c>
      <c r="I13" s="182">
        <v>63.5</v>
      </c>
      <c r="J13" s="182">
        <v>64</v>
      </c>
      <c r="K13" s="182">
        <v>64</v>
      </c>
      <c r="L13" s="155"/>
      <c r="M13" s="155"/>
      <c r="N13" s="155"/>
    </row>
    <row r="14" spans="1:14" x14ac:dyDescent="0.35">
      <c r="A14" s="258"/>
      <c r="B14" s="229" t="s">
        <v>74</v>
      </c>
      <c r="C14" s="229"/>
      <c r="D14" s="229"/>
      <c r="E14" s="229"/>
      <c r="F14" s="229"/>
      <c r="G14" s="229"/>
      <c r="H14" s="229"/>
      <c r="I14" s="229"/>
      <c r="J14" s="229"/>
      <c r="K14" s="229"/>
      <c r="L14" s="229"/>
      <c r="M14" s="259"/>
      <c r="N14" s="228"/>
    </row>
    <row r="15" spans="1:14" s="15" customFormat="1" ht="111" customHeight="1" x14ac:dyDescent="0.35">
      <c r="A15" s="28">
        <v>1</v>
      </c>
      <c r="B15" s="75" t="s">
        <v>368</v>
      </c>
      <c r="C15" s="103" t="s">
        <v>373</v>
      </c>
      <c r="D15" s="73" t="s">
        <v>136</v>
      </c>
      <c r="E15" s="73" t="s">
        <v>6</v>
      </c>
      <c r="F15" s="73" t="s">
        <v>374</v>
      </c>
      <c r="G15" s="73">
        <v>1</v>
      </c>
      <c r="H15" s="73">
        <v>1</v>
      </c>
      <c r="I15" s="73">
        <v>1</v>
      </c>
      <c r="J15" s="73">
        <v>1</v>
      </c>
      <c r="K15" s="73">
        <v>1</v>
      </c>
      <c r="L15" s="76"/>
      <c r="M15" s="103"/>
      <c r="N15" s="73"/>
    </row>
    <row r="16" spans="1:14" s="15" customFormat="1" ht="106.5" customHeight="1" x14ac:dyDescent="0.35">
      <c r="A16" s="28">
        <v>2</v>
      </c>
      <c r="B16" s="35" t="s">
        <v>369</v>
      </c>
      <c r="C16" s="103" t="s">
        <v>373</v>
      </c>
      <c r="D16" s="73" t="s">
        <v>136</v>
      </c>
      <c r="E16" s="73" t="s">
        <v>6</v>
      </c>
      <c r="F16" s="73" t="s">
        <v>375</v>
      </c>
      <c r="G16" s="73">
        <v>1</v>
      </c>
      <c r="H16" s="73">
        <v>1</v>
      </c>
      <c r="I16" s="73">
        <v>1</v>
      </c>
      <c r="J16" s="73">
        <v>1</v>
      </c>
      <c r="K16" s="73">
        <v>1</v>
      </c>
      <c r="L16" s="76"/>
      <c r="M16" s="103"/>
      <c r="N16" s="73"/>
    </row>
    <row r="17" spans="1:14" s="15" customFormat="1" ht="100.5" customHeight="1" x14ac:dyDescent="0.35">
      <c r="A17" s="28">
        <v>3</v>
      </c>
      <c r="B17" s="111" t="s">
        <v>370</v>
      </c>
      <c r="C17" s="103" t="s">
        <v>0</v>
      </c>
      <c r="D17" s="103" t="s">
        <v>136</v>
      </c>
      <c r="E17" s="103" t="s">
        <v>6</v>
      </c>
      <c r="F17" s="103" t="s">
        <v>376</v>
      </c>
      <c r="G17" s="103">
        <v>90</v>
      </c>
      <c r="H17" s="103">
        <v>92</v>
      </c>
      <c r="I17" s="103">
        <v>94</v>
      </c>
      <c r="J17" s="103">
        <v>95</v>
      </c>
      <c r="K17" s="103">
        <v>96</v>
      </c>
      <c r="L17" s="103"/>
      <c r="M17" s="36"/>
      <c r="N17" s="77"/>
    </row>
    <row r="18" spans="1:14" s="15" customFormat="1" ht="107.25" customHeight="1" x14ac:dyDescent="0.35">
      <c r="A18" s="28">
        <v>4</v>
      </c>
      <c r="B18" s="111" t="s">
        <v>371</v>
      </c>
      <c r="C18" s="103" t="s">
        <v>139</v>
      </c>
      <c r="D18" s="103" t="s">
        <v>136</v>
      </c>
      <c r="E18" s="103" t="s">
        <v>6</v>
      </c>
      <c r="F18" s="103" t="s">
        <v>376</v>
      </c>
      <c r="G18" s="62">
        <v>240.34</v>
      </c>
      <c r="H18" s="62">
        <v>255.5</v>
      </c>
      <c r="I18" s="62">
        <v>273.5</v>
      </c>
      <c r="J18" s="62">
        <v>296.8</v>
      </c>
      <c r="K18" s="62">
        <v>318.60000000000002</v>
      </c>
      <c r="L18" s="182">
        <v>1384.7400000000002</v>
      </c>
      <c r="M18" s="155" t="s">
        <v>3</v>
      </c>
      <c r="N18" s="103" t="s">
        <v>10</v>
      </c>
    </row>
    <row r="19" spans="1:14" s="15" customFormat="1" ht="120.75" customHeight="1" x14ac:dyDescent="0.35">
      <c r="A19" s="28">
        <v>5</v>
      </c>
      <c r="B19" s="107" t="s">
        <v>372</v>
      </c>
      <c r="C19" s="103" t="s">
        <v>373</v>
      </c>
      <c r="D19" s="103" t="s">
        <v>136</v>
      </c>
      <c r="E19" s="103" t="s">
        <v>367</v>
      </c>
      <c r="F19" s="102" t="s">
        <v>376</v>
      </c>
      <c r="G19" s="63">
        <v>1</v>
      </c>
      <c r="H19" s="63">
        <v>1</v>
      </c>
      <c r="I19" s="63">
        <v>1</v>
      </c>
      <c r="J19" s="63">
        <v>1</v>
      </c>
      <c r="K19" s="63">
        <v>1</v>
      </c>
      <c r="L19" s="71"/>
      <c r="M19" s="102"/>
      <c r="N19" s="102"/>
    </row>
    <row r="20" spans="1:14" s="7" customFormat="1" ht="21.65" customHeight="1" x14ac:dyDescent="0.35">
      <c r="A20" s="263"/>
      <c r="B20" s="264" t="s">
        <v>294</v>
      </c>
      <c r="C20" s="265" t="s">
        <v>139</v>
      </c>
      <c r="D20" s="263"/>
      <c r="E20" s="263"/>
      <c r="F20" s="263"/>
      <c r="G20" s="266">
        <f>G22+G23+G24</f>
        <v>240.34</v>
      </c>
      <c r="H20" s="266">
        <f>H22+H23+H24</f>
        <v>255.5</v>
      </c>
      <c r="I20" s="266">
        <f>I22+I23+I24</f>
        <v>273.5</v>
      </c>
      <c r="J20" s="266">
        <f>J22+J23+J24</f>
        <v>296.8</v>
      </c>
      <c r="K20" s="266">
        <f>K22+K23+K24</f>
        <v>318.60000000000002</v>
      </c>
      <c r="L20" s="266">
        <f>G20+H20+I20+J20+K20</f>
        <v>1384.7400000000002</v>
      </c>
      <c r="M20" s="263"/>
      <c r="N20" s="263"/>
    </row>
    <row r="21" spans="1:14" s="7" customFormat="1" x14ac:dyDescent="0.35">
      <c r="A21" s="205"/>
      <c r="B21" s="193" t="s">
        <v>264</v>
      </c>
      <c r="C21" s="202"/>
      <c r="D21" s="244"/>
      <c r="E21" s="244"/>
      <c r="F21" s="244"/>
      <c r="G21" s="203"/>
      <c r="H21" s="203"/>
      <c r="I21" s="203"/>
      <c r="J21" s="203"/>
      <c r="K21" s="203"/>
      <c r="L21" s="204"/>
      <c r="M21" s="205"/>
      <c r="N21" s="205"/>
    </row>
    <row r="22" spans="1:14" s="7" customFormat="1" ht="21.65" customHeight="1" x14ac:dyDescent="0.35">
      <c r="A22" s="267"/>
      <c r="B22" s="193" t="s">
        <v>265</v>
      </c>
      <c r="C22" s="206" t="s">
        <v>139</v>
      </c>
      <c r="D22" s="209"/>
      <c r="E22" s="209"/>
      <c r="F22" s="209"/>
      <c r="G22" s="207">
        <f>G18</f>
        <v>240.34</v>
      </c>
      <c r="H22" s="207">
        <f>H18</f>
        <v>255.5</v>
      </c>
      <c r="I22" s="207">
        <f>I18</f>
        <v>273.5</v>
      </c>
      <c r="J22" s="207">
        <f>J18</f>
        <v>296.8</v>
      </c>
      <c r="K22" s="207">
        <f>K18</f>
        <v>318.60000000000002</v>
      </c>
      <c r="L22" s="266">
        <f>G22+H22+I22+J22+K22</f>
        <v>1384.7400000000002</v>
      </c>
      <c r="M22" s="205"/>
      <c r="N22" s="205"/>
    </row>
    <row r="23" spans="1:14" s="7" customFormat="1" ht="21.65" customHeight="1" x14ac:dyDescent="0.35">
      <c r="A23" s="267"/>
      <c r="B23" s="193" t="s">
        <v>266</v>
      </c>
      <c r="C23" s="206" t="s">
        <v>139</v>
      </c>
      <c r="D23" s="209"/>
      <c r="E23" s="209"/>
      <c r="F23" s="209"/>
      <c r="G23" s="207">
        <v>0</v>
      </c>
      <c r="H23" s="207">
        <v>0</v>
      </c>
      <c r="I23" s="207">
        <v>0</v>
      </c>
      <c r="J23" s="207">
        <v>0</v>
      </c>
      <c r="K23" s="207">
        <v>0</v>
      </c>
      <c r="L23" s="266">
        <f>G23+H23+I23+J23+K23</f>
        <v>0</v>
      </c>
      <c r="M23" s="205"/>
      <c r="N23" s="205"/>
    </row>
    <row r="24" spans="1:14" s="7" customFormat="1" ht="21.65" customHeight="1" x14ac:dyDescent="0.35">
      <c r="A24" s="267"/>
      <c r="B24" s="193" t="s">
        <v>267</v>
      </c>
      <c r="C24" s="206" t="s">
        <v>139</v>
      </c>
      <c r="D24" s="209"/>
      <c r="E24" s="209"/>
      <c r="F24" s="209"/>
      <c r="G24" s="207">
        <v>0</v>
      </c>
      <c r="H24" s="207">
        <v>0</v>
      </c>
      <c r="I24" s="207">
        <v>0</v>
      </c>
      <c r="J24" s="207">
        <v>0</v>
      </c>
      <c r="K24" s="207">
        <v>0</v>
      </c>
      <c r="L24" s="266">
        <f>G24+H24+I24+J24+K24</f>
        <v>0</v>
      </c>
      <c r="M24" s="205"/>
      <c r="N24" s="205"/>
    </row>
    <row r="25" spans="1:14" s="5" customFormat="1" x14ac:dyDescent="0.35">
      <c r="A25" s="255"/>
      <c r="B25" s="220" t="s">
        <v>116</v>
      </c>
      <c r="C25" s="220"/>
      <c r="D25" s="220"/>
      <c r="E25" s="220"/>
      <c r="F25" s="220"/>
      <c r="G25" s="220"/>
      <c r="H25" s="220"/>
      <c r="I25" s="220"/>
      <c r="J25" s="220"/>
      <c r="K25" s="220"/>
      <c r="L25" s="220"/>
      <c r="M25" s="220"/>
      <c r="N25" s="220"/>
    </row>
    <row r="26" spans="1:14" s="2" customFormat="1" x14ac:dyDescent="0.35">
      <c r="A26" s="268"/>
      <c r="B26" s="220" t="s">
        <v>1</v>
      </c>
      <c r="C26" s="220"/>
      <c r="D26" s="220"/>
      <c r="E26" s="220"/>
      <c r="F26" s="220"/>
      <c r="G26" s="269"/>
      <c r="H26" s="269"/>
      <c r="I26" s="269"/>
      <c r="J26" s="269"/>
      <c r="K26" s="269"/>
      <c r="L26" s="269"/>
      <c r="M26" s="199"/>
      <c r="N26" s="199"/>
    </row>
    <row r="27" spans="1:14" s="2" customFormat="1" ht="30" x14ac:dyDescent="0.35">
      <c r="A27" s="155">
        <v>1</v>
      </c>
      <c r="B27" s="153" t="s">
        <v>117</v>
      </c>
      <c r="C27" s="155" t="s">
        <v>45</v>
      </c>
      <c r="D27" s="260"/>
      <c r="E27" s="154"/>
      <c r="F27" s="155" t="s">
        <v>119</v>
      </c>
      <c r="G27" s="155">
        <v>8.1</v>
      </c>
      <c r="H27" s="155">
        <v>8.09</v>
      </c>
      <c r="I27" s="155">
        <v>8.08</v>
      </c>
      <c r="J27" s="261">
        <v>8.07</v>
      </c>
      <c r="K27" s="154">
        <v>8.06</v>
      </c>
      <c r="L27" s="252"/>
      <c r="M27" s="262"/>
      <c r="N27" s="262"/>
    </row>
    <row r="28" spans="1:14" s="2" customFormat="1" ht="30" x14ac:dyDescent="0.35">
      <c r="A28" s="177">
        <v>2</v>
      </c>
      <c r="B28" s="153" t="s">
        <v>118</v>
      </c>
      <c r="C28" s="155" t="s">
        <v>120</v>
      </c>
      <c r="D28" s="152"/>
      <c r="E28" s="154"/>
      <c r="F28" s="155" t="s">
        <v>119</v>
      </c>
      <c r="G28" s="155">
        <v>59.5</v>
      </c>
      <c r="H28" s="155">
        <v>57.1</v>
      </c>
      <c r="I28" s="155">
        <v>54.8</v>
      </c>
      <c r="J28" s="155">
        <v>52.6</v>
      </c>
      <c r="K28" s="155">
        <v>50</v>
      </c>
      <c r="L28" s="252"/>
      <c r="M28" s="172"/>
      <c r="N28" s="172"/>
    </row>
    <row r="29" spans="1:14" s="7" customFormat="1" x14ac:dyDescent="0.35">
      <c r="A29" s="270"/>
      <c r="B29" s="229" t="s">
        <v>74</v>
      </c>
      <c r="C29" s="229"/>
      <c r="D29" s="229"/>
      <c r="E29" s="229"/>
      <c r="F29" s="229"/>
      <c r="G29" s="229"/>
      <c r="H29" s="229"/>
      <c r="I29" s="229"/>
      <c r="J29" s="229"/>
      <c r="K29" s="229"/>
      <c r="L29" s="229"/>
      <c r="M29" s="271"/>
      <c r="N29" s="271"/>
    </row>
    <row r="30" spans="1:14" s="7" customFormat="1" ht="59.25" customHeight="1" x14ac:dyDescent="0.35">
      <c r="A30" s="103">
        <v>1</v>
      </c>
      <c r="B30" s="78" t="s">
        <v>342</v>
      </c>
      <c r="C30" s="125" t="s">
        <v>114</v>
      </c>
      <c r="D30" s="126" t="s">
        <v>316</v>
      </c>
      <c r="E30" s="127" t="s">
        <v>6</v>
      </c>
      <c r="F30" s="127" t="s">
        <v>119</v>
      </c>
      <c r="G30" s="128">
        <v>300</v>
      </c>
      <c r="H30" s="128">
        <v>300</v>
      </c>
      <c r="I30" s="128">
        <v>300</v>
      </c>
      <c r="J30" s="128">
        <v>300</v>
      </c>
      <c r="K30" s="128">
        <v>300</v>
      </c>
      <c r="L30" s="129"/>
      <c r="M30" s="105"/>
      <c r="N30" s="105"/>
    </row>
    <row r="31" spans="1:14" s="7" customFormat="1" ht="52.5" customHeight="1" x14ac:dyDescent="0.35">
      <c r="A31" s="103">
        <v>2</v>
      </c>
      <c r="B31" s="130" t="s">
        <v>343</v>
      </c>
      <c r="C31" s="73" t="s">
        <v>114</v>
      </c>
      <c r="D31" s="126" t="s">
        <v>316</v>
      </c>
      <c r="E31" s="127" t="s">
        <v>6</v>
      </c>
      <c r="F31" s="127" t="s">
        <v>119</v>
      </c>
      <c r="G31" s="128">
        <v>1500</v>
      </c>
      <c r="H31" s="128">
        <v>1500</v>
      </c>
      <c r="I31" s="128">
        <v>1500</v>
      </c>
      <c r="J31" s="128">
        <v>1500</v>
      </c>
      <c r="K31" s="128">
        <v>1500</v>
      </c>
      <c r="L31" s="129"/>
      <c r="M31" s="105"/>
      <c r="N31" s="105"/>
    </row>
    <row r="32" spans="1:14" s="7" customFormat="1" ht="45" customHeight="1" x14ac:dyDescent="0.35">
      <c r="A32" s="338">
        <v>3</v>
      </c>
      <c r="B32" s="366" t="s">
        <v>344</v>
      </c>
      <c r="C32" s="349" t="s">
        <v>139</v>
      </c>
      <c r="D32" s="349" t="s">
        <v>316</v>
      </c>
      <c r="E32" s="349" t="s">
        <v>6</v>
      </c>
      <c r="F32" s="349" t="s">
        <v>119</v>
      </c>
      <c r="G32" s="131">
        <v>755.14700000000005</v>
      </c>
      <c r="H32" s="131">
        <v>754.25</v>
      </c>
      <c r="I32" s="131">
        <v>751.75800000000004</v>
      </c>
      <c r="J32" s="131"/>
      <c r="K32" s="131"/>
      <c r="L32" s="286">
        <f>SUM(G32:K32)</f>
        <v>2261.1549999999997</v>
      </c>
      <c r="M32" s="285" t="s">
        <v>3</v>
      </c>
      <c r="N32" s="73">
        <v>253027011</v>
      </c>
    </row>
    <row r="33" spans="1:14" s="7" customFormat="1" ht="52.5" customHeight="1" x14ac:dyDescent="0.35">
      <c r="A33" s="338"/>
      <c r="B33" s="367"/>
      <c r="C33" s="350"/>
      <c r="D33" s="350"/>
      <c r="E33" s="350"/>
      <c r="F33" s="350"/>
      <c r="G33" s="131">
        <v>197.483</v>
      </c>
      <c r="H33" s="131">
        <v>135.13399999999999</v>
      </c>
      <c r="I33" s="131">
        <v>139.18799999999999</v>
      </c>
      <c r="J33" s="131"/>
      <c r="K33" s="131"/>
      <c r="L33" s="286">
        <f>SUM(G33:K33)</f>
        <v>471.80499999999995</v>
      </c>
      <c r="M33" s="285" t="s">
        <v>140</v>
      </c>
      <c r="N33" s="73">
        <v>253027015</v>
      </c>
    </row>
    <row r="34" spans="1:14" s="7" customFormat="1" ht="52.4" customHeight="1" x14ac:dyDescent="0.35">
      <c r="A34" s="103">
        <v>4</v>
      </c>
      <c r="B34" s="132" t="s">
        <v>434</v>
      </c>
      <c r="C34" s="127" t="s">
        <v>229</v>
      </c>
      <c r="D34" s="127" t="s">
        <v>316</v>
      </c>
      <c r="E34" s="127" t="s">
        <v>6</v>
      </c>
      <c r="F34" s="127" t="s">
        <v>119</v>
      </c>
      <c r="G34" s="131">
        <v>88.864999999999995</v>
      </c>
      <c r="H34" s="131">
        <v>88.864999999999995</v>
      </c>
      <c r="I34" s="131">
        <v>88.864999999999995</v>
      </c>
      <c r="J34" s="131"/>
      <c r="K34" s="131"/>
      <c r="L34" s="286">
        <f>SUM(G34:K34)</f>
        <v>266.59499999999997</v>
      </c>
      <c r="M34" s="285" t="s">
        <v>3</v>
      </c>
      <c r="N34" s="73">
        <v>2530080115</v>
      </c>
    </row>
    <row r="35" spans="1:14" s="7" customFormat="1" ht="86.25" customHeight="1" x14ac:dyDescent="0.35">
      <c r="A35" s="82">
        <v>5</v>
      </c>
      <c r="B35" s="132" t="s">
        <v>345</v>
      </c>
      <c r="C35" s="127" t="s">
        <v>229</v>
      </c>
      <c r="D35" s="127" t="s">
        <v>316</v>
      </c>
      <c r="E35" s="127" t="s">
        <v>6</v>
      </c>
      <c r="F35" s="127" t="s">
        <v>119</v>
      </c>
      <c r="G35" s="131">
        <v>30.731000000000002</v>
      </c>
      <c r="H35" s="131">
        <v>30.731000000000002</v>
      </c>
      <c r="I35" s="131">
        <v>30.731000000000002</v>
      </c>
      <c r="J35" s="131"/>
      <c r="K35" s="131"/>
      <c r="L35" s="286">
        <f>SUM(G35:K35)</f>
        <v>92.193000000000012</v>
      </c>
      <c r="M35" s="285" t="s">
        <v>3</v>
      </c>
      <c r="N35" s="73">
        <v>253007011</v>
      </c>
    </row>
    <row r="36" spans="1:14" s="7" customFormat="1" ht="57" customHeight="1" x14ac:dyDescent="0.35">
      <c r="A36" s="103">
        <v>6</v>
      </c>
      <c r="B36" s="132" t="s">
        <v>346</v>
      </c>
      <c r="C36" s="73" t="s">
        <v>229</v>
      </c>
      <c r="D36" s="73" t="s">
        <v>316</v>
      </c>
      <c r="E36" s="127" t="s">
        <v>29</v>
      </c>
      <c r="F36" s="73" t="s">
        <v>119</v>
      </c>
      <c r="G36" s="131">
        <v>143.92500000000001</v>
      </c>
      <c r="H36" s="131">
        <v>89.856999999999999</v>
      </c>
      <c r="I36" s="131">
        <v>92.552000000000007</v>
      </c>
      <c r="J36" s="131"/>
      <c r="K36" s="131"/>
      <c r="L36" s="286">
        <f>SUM(G36:K36)</f>
        <v>326.334</v>
      </c>
      <c r="M36" s="285" t="s">
        <v>140</v>
      </c>
      <c r="N36" s="73">
        <v>253023015</v>
      </c>
    </row>
    <row r="37" spans="1:14" s="7" customFormat="1" ht="76.5" customHeight="1" x14ac:dyDescent="0.35">
      <c r="A37" s="103">
        <v>7</v>
      </c>
      <c r="B37" s="133" t="s">
        <v>347</v>
      </c>
      <c r="C37" s="73" t="s">
        <v>363</v>
      </c>
      <c r="D37" s="73" t="s">
        <v>316</v>
      </c>
      <c r="E37" s="73" t="s">
        <v>29</v>
      </c>
      <c r="F37" s="73" t="s">
        <v>119</v>
      </c>
      <c r="G37" s="73">
        <v>1</v>
      </c>
      <c r="H37" s="73">
        <v>1</v>
      </c>
      <c r="I37" s="73">
        <v>1</v>
      </c>
      <c r="J37" s="131"/>
      <c r="K37" s="131"/>
      <c r="L37" s="131"/>
      <c r="M37" s="73"/>
      <c r="N37" s="73"/>
    </row>
    <row r="38" spans="1:14" s="7" customFormat="1" ht="76.5" customHeight="1" x14ac:dyDescent="0.35">
      <c r="A38" s="103">
        <v>8</v>
      </c>
      <c r="B38" s="133" t="s">
        <v>348</v>
      </c>
      <c r="C38" s="125" t="s">
        <v>467</v>
      </c>
      <c r="D38" s="125" t="s">
        <v>316</v>
      </c>
      <c r="E38" s="125">
        <v>2023</v>
      </c>
      <c r="F38" s="73" t="s">
        <v>119</v>
      </c>
      <c r="G38" s="125"/>
      <c r="H38" s="125"/>
      <c r="I38" s="125">
        <v>1</v>
      </c>
      <c r="J38" s="131"/>
      <c r="K38" s="131"/>
      <c r="L38" s="131"/>
      <c r="M38" s="73"/>
      <c r="N38" s="73"/>
    </row>
    <row r="39" spans="1:14" s="7" customFormat="1" ht="63.75" customHeight="1" x14ac:dyDescent="0.35">
      <c r="A39" s="102">
        <v>9</v>
      </c>
      <c r="B39" s="133" t="s">
        <v>349</v>
      </c>
      <c r="C39" s="125" t="s">
        <v>468</v>
      </c>
      <c r="D39" s="73" t="s">
        <v>316</v>
      </c>
      <c r="E39" s="125">
        <v>2022</v>
      </c>
      <c r="F39" s="73" t="s">
        <v>119</v>
      </c>
      <c r="G39" s="125"/>
      <c r="H39" s="125">
        <v>1</v>
      </c>
      <c r="I39" s="125"/>
      <c r="J39" s="131"/>
      <c r="K39" s="131"/>
      <c r="L39" s="131"/>
      <c r="M39" s="73"/>
      <c r="N39" s="73"/>
    </row>
    <row r="40" spans="1:14" s="7" customFormat="1" ht="68.5" customHeight="1" x14ac:dyDescent="0.35">
      <c r="A40" s="102">
        <v>10</v>
      </c>
      <c r="B40" s="134" t="s">
        <v>444</v>
      </c>
      <c r="C40" s="127" t="s">
        <v>139</v>
      </c>
      <c r="D40" s="127" t="s">
        <v>316</v>
      </c>
      <c r="E40" s="73">
        <v>2021</v>
      </c>
      <c r="F40" s="73" t="s">
        <v>119</v>
      </c>
      <c r="G40" s="135">
        <v>143.69999999999999</v>
      </c>
      <c r="H40" s="136"/>
      <c r="I40" s="136"/>
      <c r="J40" s="136"/>
      <c r="K40" s="136"/>
      <c r="L40" s="287">
        <f>G40+H40+I40+J40+K40</f>
        <v>143.69999999999999</v>
      </c>
      <c r="M40" s="285" t="s">
        <v>140</v>
      </c>
      <c r="N40" s="103">
        <v>253033015</v>
      </c>
    </row>
    <row r="41" spans="1:14" s="7" customFormat="1" ht="68.5" customHeight="1" x14ac:dyDescent="0.35">
      <c r="A41" s="102">
        <v>11</v>
      </c>
      <c r="B41" s="133" t="s">
        <v>350</v>
      </c>
      <c r="C41" s="127" t="s">
        <v>139</v>
      </c>
      <c r="D41" s="127" t="s">
        <v>316</v>
      </c>
      <c r="E41" s="130" t="s">
        <v>11</v>
      </c>
      <c r="F41" s="73" t="s">
        <v>119</v>
      </c>
      <c r="G41" s="361" t="s">
        <v>362</v>
      </c>
      <c r="H41" s="362"/>
      <c r="I41" s="362"/>
      <c r="J41" s="362"/>
      <c r="K41" s="363"/>
      <c r="L41" s="288"/>
      <c r="M41" s="155" t="s">
        <v>3</v>
      </c>
      <c r="N41" s="105"/>
    </row>
    <row r="42" spans="1:14" s="7" customFormat="1" ht="78" customHeight="1" x14ac:dyDescent="0.35">
      <c r="A42" s="102">
        <v>12</v>
      </c>
      <c r="B42" s="133" t="s">
        <v>351</v>
      </c>
      <c r="C42" s="73" t="s">
        <v>113</v>
      </c>
      <c r="D42" s="127" t="s">
        <v>316</v>
      </c>
      <c r="E42" s="130" t="s">
        <v>203</v>
      </c>
      <c r="F42" s="73" t="s">
        <v>119</v>
      </c>
      <c r="G42" s="125"/>
      <c r="H42" s="125">
        <v>2</v>
      </c>
      <c r="I42" s="125">
        <v>2</v>
      </c>
      <c r="J42" s="125">
        <v>3</v>
      </c>
      <c r="K42" s="105"/>
      <c r="L42" s="129"/>
      <c r="M42" s="105"/>
      <c r="N42" s="105"/>
    </row>
    <row r="43" spans="1:14" s="7" customFormat="1" ht="92.25" customHeight="1" x14ac:dyDescent="0.35">
      <c r="A43" s="102">
        <v>13</v>
      </c>
      <c r="B43" s="132" t="s">
        <v>352</v>
      </c>
      <c r="C43" s="73" t="s">
        <v>0</v>
      </c>
      <c r="D43" s="73" t="s">
        <v>316</v>
      </c>
      <c r="E43" s="137" t="s">
        <v>6</v>
      </c>
      <c r="F43" s="73" t="s">
        <v>364</v>
      </c>
      <c r="G43" s="73">
        <v>70</v>
      </c>
      <c r="H43" s="73">
        <v>75</v>
      </c>
      <c r="I43" s="73">
        <v>80</v>
      </c>
      <c r="J43" s="73">
        <v>85</v>
      </c>
      <c r="K43" s="73">
        <v>90</v>
      </c>
      <c r="L43" s="129"/>
      <c r="M43" s="105"/>
      <c r="N43" s="105"/>
    </row>
    <row r="44" spans="1:14" s="7" customFormat="1" ht="78" customHeight="1" x14ac:dyDescent="0.35">
      <c r="A44" s="102">
        <v>14</v>
      </c>
      <c r="B44" s="133" t="s">
        <v>353</v>
      </c>
      <c r="C44" s="125" t="s">
        <v>469</v>
      </c>
      <c r="D44" s="73" t="s">
        <v>316</v>
      </c>
      <c r="E44" s="137" t="s">
        <v>6</v>
      </c>
      <c r="F44" s="73" t="s">
        <v>119</v>
      </c>
      <c r="G44" s="125">
        <v>26</v>
      </c>
      <c r="H44" s="125">
        <v>28</v>
      </c>
      <c r="I44" s="125">
        <v>30</v>
      </c>
      <c r="J44" s="125">
        <v>32</v>
      </c>
      <c r="K44" s="125">
        <v>34</v>
      </c>
      <c r="L44" s="129"/>
      <c r="M44" s="105"/>
      <c r="N44" s="105"/>
    </row>
    <row r="45" spans="1:14" s="7" customFormat="1" ht="135" customHeight="1" x14ac:dyDescent="0.35">
      <c r="A45" s="102">
        <v>15</v>
      </c>
      <c r="B45" s="133" t="s">
        <v>354</v>
      </c>
      <c r="C45" s="127" t="s">
        <v>139</v>
      </c>
      <c r="D45" s="127" t="s">
        <v>316</v>
      </c>
      <c r="E45" s="130" t="s">
        <v>11</v>
      </c>
      <c r="F45" s="73" t="s">
        <v>119</v>
      </c>
      <c r="G45" s="322" t="s">
        <v>362</v>
      </c>
      <c r="H45" s="364"/>
      <c r="I45" s="364"/>
      <c r="J45" s="364"/>
      <c r="K45" s="365"/>
      <c r="L45" s="129"/>
      <c r="M45" s="103" t="s">
        <v>3</v>
      </c>
      <c r="N45" s="105"/>
    </row>
    <row r="46" spans="1:14" s="7" customFormat="1" ht="160.5" customHeight="1" x14ac:dyDescent="0.35">
      <c r="A46" s="102">
        <v>16</v>
      </c>
      <c r="B46" s="133" t="s">
        <v>355</v>
      </c>
      <c r="C46" s="73" t="s">
        <v>139</v>
      </c>
      <c r="D46" s="127" t="s">
        <v>316</v>
      </c>
      <c r="E46" s="130" t="s">
        <v>6</v>
      </c>
      <c r="F46" s="125" t="s">
        <v>361</v>
      </c>
      <c r="G46" s="322" t="s">
        <v>362</v>
      </c>
      <c r="H46" s="364"/>
      <c r="I46" s="364"/>
      <c r="J46" s="364"/>
      <c r="K46" s="365"/>
      <c r="L46" s="129"/>
      <c r="M46" s="103" t="s">
        <v>3</v>
      </c>
      <c r="N46" s="105"/>
    </row>
    <row r="47" spans="1:14" s="7" customFormat="1" ht="87" customHeight="1" x14ac:dyDescent="0.35">
      <c r="A47" s="102">
        <v>17</v>
      </c>
      <c r="B47" s="133" t="s">
        <v>356</v>
      </c>
      <c r="C47" s="125" t="s">
        <v>114</v>
      </c>
      <c r="D47" s="127" t="s">
        <v>316</v>
      </c>
      <c r="E47" s="125" t="s">
        <v>6</v>
      </c>
      <c r="F47" s="125" t="s">
        <v>360</v>
      </c>
      <c r="G47" s="125">
        <v>108</v>
      </c>
      <c r="H47" s="125">
        <v>108</v>
      </c>
      <c r="I47" s="125">
        <v>108</v>
      </c>
      <c r="J47" s="125">
        <v>108</v>
      </c>
      <c r="K47" s="125">
        <v>108</v>
      </c>
      <c r="L47" s="138"/>
      <c r="M47" s="125"/>
      <c r="N47" s="105"/>
    </row>
    <row r="48" spans="1:14" s="7" customFormat="1" ht="78" customHeight="1" x14ac:dyDescent="0.35">
      <c r="A48" s="102">
        <v>18</v>
      </c>
      <c r="B48" s="133" t="s">
        <v>357</v>
      </c>
      <c r="C48" s="125" t="s">
        <v>243</v>
      </c>
      <c r="D48" s="127" t="s">
        <v>316</v>
      </c>
      <c r="E48" s="125" t="s">
        <v>6</v>
      </c>
      <c r="F48" s="125" t="s">
        <v>360</v>
      </c>
      <c r="G48" s="125">
        <v>3</v>
      </c>
      <c r="H48" s="125">
        <v>2</v>
      </c>
      <c r="I48" s="125">
        <v>2</v>
      </c>
      <c r="J48" s="125">
        <v>2</v>
      </c>
      <c r="K48" s="125">
        <v>2</v>
      </c>
      <c r="L48" s="138"/>
      <c r="M48" s="125"/>
      <c r="N48" s="105"/>
    </row>
    <row r="49" spans="1:14" s="9" customFormat="1" ht="110.25" customHeight="1" x14ac:dyDescent="0.25">
      <c r="A49" s="102">
        <v>19</v>
      </c>
      <c r="B49" s="133" t="s">
        <v>358</v>
      </c>
      <c r="C49" s="125" t="s">
        <v>0</v>
      </c>
      <c r="D49" s="127" t="s">
        <v>316</v>
      </c>
      <c r="E49" s="125" t="s">
        <v>6</v>
      </c>
      <c r="F49" s="125" t="s">
        <v>360</v>
      </c>
      <c r="G49" s="138">
        <v>97</v>
      </c>
      <c r="H49" s="138">
        <v>97</v>
      </c>
      <c r="I49" s="138">
        <v>99</v>
      </c>
      <c r="J49" s="138">
        <v>100</v>
      </c>
      <c r="K49" s="138">
        <v>100</v>
      </c>
      <c r="L49" s="129"/>
      <c r="M49" s="105"/>
      <c r="N49" s="105"/>
    </row>
    <row r="50" spans="1:14" s="9" customFormat="1" ht="163.5" customHeight="1" x14ac:dyDescent="0.25">
      <c r="A50" s="102">
        <v>20</v>
      </c>
      <c r="B50" s="133" t="s">
        <v>359</v>
      </c>
      <c r="C50" s="125" t="s">
        <v>113</v>
      </c>
      <c r="D50" s="73" t="s">
        <v>316</v>
      </c>
      <c r="E50" s="125" t="s">
        <v>6</v>
      </c>
      <c r="F50" s="73" t="s">
        <v>119</v>
      </c>
      <c r="G50" s="125">
        <v>1</v>
      </c>
      <c r="H50" s="125">
        <v>1</v>
      </c>
      <c r="I50" s="125">
        <v>1</v>
      </c>
      <c r="J50" s="125">
        <v>1</v>
      </c>
      <c r="K50" s="125">
        <v>1</v>
      </c>
      <c r="L50" s="139"/>
      <c r="M50" s="104"/>
      <c r="N50" s="104"/>
    </row>
    <row r="51" spans="1:14" s="7" customFormat="1" ht="21.65" customHeight="1" x14ac:dyDescent="0.35">
      <c r="A51" s="263"/>
      <c r="B51" s="264" t="s">
        <v>294</v>
      </c>
      <c r="C51" s="265" t="s">
        <v>139</v>
      </c>
      <c r="D51" s="272"/>
      <c r="E51" s="272"/>
      <c r="F51" s="272"/>
      <c r="G51" s="266">
        <f>G53+G54+G55</f>
        <v>1359.8510000000001</v>
      </c>
      <c r="H51" s="266">
        <f>H53+H54+H55</f>
        <v>1098.837</v>
      </c>
      <c r="I51" s="266">
        <f>I53+I54+I55</f>
        <v>1103.0940000000001</v>
      </c>
      <c r="J51" s="266">
        <f>J53+J54+J55</f>
        <v>0</v>
      </c>
      <c r="K51" s="266">
        <f>K53+K54+K55</f>
        <v>0</v>
      </c>
      <c r="L51" s="266">
        <f>G51+H51+I51+J51+K51</f>
        <v>3561.7820000000002</v>
      </c>
      <c r="M51" s="263"/>
      <c r="N51" s="263"/>
    </row>
    <row r="52" spans="1:14" s="7" customFormat="1" x14ac:dyDescent="0.35">
      <c r="A52" s="205"/>
      <c r="B52" s="193" t="s">
        <v>264</v>
      </c>
      <c r="C52" s="202"/>
      <c r="D52" s="195"/>
      <c r="E52" s="195"/>
      <c r="F52" s="195"/>
      <c r="G52" s="203"/>
      <c r="H52" s="203"/>
      <c r="I52" s="203"/>
      <c r="J52" s="203"/>
      <c r="K52" s="203"/>
      <c r="L52" s="204"/>
      <c r="M52" s="205"/>
      <c r="N52" s="205"/>
    </row>
    <row r="53" spans="1:14" s="7" customFormat="1" ht="21.65" customHeight="1" x14ac:dyDescent="0.35">
      <c r="A53" s="267"/>
      <c r="B53" s="193" t="s">
        <v>265</v>
      </c>
      <c r="C53" s="206" t="s">
        <v>139</v>
      </c>
      <c r="D53" s="203"/>
      <c r="E53" s="203"/>
      <c r="F53" s="203"/>
      <c r="G53" s="207">
        <f>G32+G34+G35</f>
        <v>874.74300000000005</v>
      </c>
      <c r="H53" s="207">
        <f>H32+H34+H35</f>
        <v>873.846</v>
      </c>
      <c r="I53" s="207">
        <f>I32+I34+I35</f>
        <v>871.35400000000004</v>
      </c>
      <c r="J53" s="207">
        <f>J32+J34+J35</f>
        <v>0</v>
      </c>
      <c r="K53" s="207">
        <f>K32+K34+K35</f>
        <v>0</v>
      </c>
      <c r="L53" s="266">
        <f>G53+H53+I53+J53+K53</f>
        <v>2619.9430000000002</v>
      </c>
      <c r="M53" s="205"/>
      <c r="N53" s="205"/>
    </row>
    <row r="54" spans="1:14" s="7" customFormat="1" ht="21.65" customHeight="1" x14ac:dyDescent="0.35">
      <c r="A54" s="267"/>
      <c r="B54" s="193" t="s">
        <v>266</v>
      </c>
      <c r="C54" s="206" t="s">
        <v>139</v>
      </c>
      <c r="D54" s="203"/>
      <c r="E54" s="203"/>
      <c r="F54" s="203"/>
      <c r="G54" s="207">
        <f>G33+G36+G40</f>
        <v>485.108</v>
      </c>
      <c r="H54" s="207">
        <f>H33+H36+H40</f>
        <v>224.99099999999999</v>
      </c>
      <c r="I54" s="207">
        <f>I33+I36+I40</f>
        <v>231.74</v>
      </c>
      <c r="J54" s="207">
        <f>J33+J36+J40</f>
        <v>0</v>
      </c>
      <c r="K54" s="207">
        <f>K33+K36+K40</f>
        <v>0</v>
      </c>
      <c r="L54" s="266">
        <f>G54+H54+I54+J54+K54</f>
        <v>941.83899999999994</v>
      </c>
      <c r="M54" s="205"/>
      <c r="N54" s="205"/>
    </row>
    <row r="55" spans="1:14" s="7" customFormat="1" ht="21.65" customHeight="1" x14ac:dyDescent="0.35">
      <c r="A55" s="267"/>
      <c r="B55" s="193" t="s">
        <v>267</v>
      </c>
      <c r="C55" s="206" t="s">
        <v>139</v>
      </c>
      <c r="D55" s="203"/>
      <c r="E55" s="203"/>
      <c r="F55" s="203"/>
      <c r="G55" s="207">
        <v>0</v>
      </c>
      <c r="H55" s="207">
        <v>0</v>
      </c>
      <c r="I55" s="207">
        <v>0</v>
      </c>
      <c r="J55" s="207">
        <v>0</v>
      </c>
      <c r="K55" s="207">
        <v>0</v>
      </c>
      <c r="L55" s="266">
        <f>G55+H55+I55+J55+K55</f>
        <v>0</v>
      </c>
      <c r="M55" s="205"/>
      <c r="N55" s="205"/>
    </row>
    <row r="56" spans="1:14" s="5" customFormat="1" x14ac:dyDescent="0.35">
      <c r="A56" s="255"/>
      <c r="B56" s="220" t="s">
        <v>121</v>
      </c>
      <c r="C56" s="220"/>
      <c r="D56" s="220"/>
      <c r="E56" s="220"/>
      <c r="F56" s="220"/>
      <c r="G56" s="220"/>
      <c r="H56" s="220"/>
      <c r="I56" s="220"/>
      <c r="J56" s="220"/>
      <c r="K56" s="220"/>
      <c r="L56" s="220"/>
      <c r="M56" s="220"/>
      <c r="N56" s="220"/>
    </row>
    <row r="57" spans="1:14" s="5" customFormat="1" x14ac:dyDescent="0.35">
      <c r="A57" s="255"/>
      <c r="B57" s="222" t="s">
        <v>65</v>
      </c>
      <c r="C57" s="222"/>
      <c r="D57" s="222"/>
      <c r="E57" s="222"/>
      <c r="F57" s="222"/>
      <c r="G57" s="222"/>
      <c r="H57" s="222"/>
      <c r="I57" s="222"/>
      <c r="J57" s="222"/>
      <c r="K57" s="222"/>
      <c r="L57" s="222"/>
      <c r="M57" s="193"/>
      <c r="N57" s="193"/>
    </row>
    <row r="58" spans="1:14" s="5" customFormat="1" ht="82.4" customHeight="1" x14ac:dyDescent="0.35">
      <c r="A58" s="155">
        <v>1</v>
      </c>
      <c r="B58" s="153" t="s">
        <v>122</v>
      </c>
      <c r="C58" s="155" t="s">
        <v>114</v>
      </c>
      <c r="D58" s="157"/>
      <c r="E58" s="157"/>
      <c r="F58" s="155" t="s">
        <v>123</v>
      </c>
      <c r="G58" s="155">
        <v>162</v>
      </c>
      <c r="H58" s="155">
        <v>196</v>
      </c>
      <c r="I58" s="155">
        <v>229</v>
      </c>
      <c r="J58" s="155">
        <v>245</v>
      </c>
      <c r="K58" s="155">
        <v>287</v>
      </c>
      <c r="L58" s="157"/>
      <c r="M58" s="157"/>
      <c r="N58" s="157"/>
    </row>
    <row r="59" spans="1:14" x14ac:dyDescent="0.35">
      <c r="A59" s="258"/>
      <c r="B59" s="229" t="s">
        <v>74</v>
      </c>
      <c r="C59" s="229"/>
      <c r="D59" s="229"/>
      <c r="E59" s="229"/>
      <c r="F59" s="229"/>
      <c r="G59" s="229"/>
      <c r="H59" s="229"/>
      <c r="I59" s="229"/>
      <c r="J59" s="229"/>
      <c r="K59" s="229"/>
      <c r="L59" s="229"/>
      <c r="M59" s="228"/>
      <c r="N59" s="228"/>
    </row>
    <row r="60" spans="1:14" ht="60" customHeight="1" x14ac:dyDescent="0.35">
      <c r="A60" s="103">
        <v>1</v>
      </c>
      <c r="B60" s="111" t="s">
        <v>377</v>
      </c>
      <c r="C60" s="103" t="s">
        <v>113</v>
      </c>
      <c r="D60" s="29" t="s">
        <v>366</v>
      </c>
      <c r="E60" s="29" t="s">
        <v>6</v>
      </c>
      <c r="F60" s="103" t="s">
        <v>123</v>
      </c>
      <c r="G60" s="103">
        <v>10</v>
      </c>
      <c r="H60" s="103">
        <v>13</v>
      </c>
      <c r="I60" s="103">
        <v>13</v>
      </c>
      <c r="J60" s="103">
        <v>13</v>
      </c>
      <c r="K60" s="103">
        <v>13</v>
      </c>
      <c r="L60" s="105"/>
      <c r="M60" s="105"/>
      <c r="N60" s="105"/>
    </row>
    <row r="61" spans="1:14" ht="97.5" customHeight="1" x14ac:dyDescent="0.35">
      <c r="A61" s="103">
        <v>2</v>
      </c>
      <c r="B61" s="111" t="s">
        <v>378</v>
      </c>
      <c r="C61" s="103" t="s">
        <v>139</v>
      </c>
      <c r="D61" s="29" t="s">
        <v>366</v>
      </c>
      <c r="E61" s="29" t="s">
        <v>6</v>
      </c>
      <c r="F61" s="103" t="s">
        <v>379</v>
      </c>
      <c r="G61" s="62">
        <v>74.5</v>
      </c>
      <c r="H61" s="62">
        <v>78.3</v>
      </c>
      <c r="I61" s="62">
        <v>82.2</v>
      </c>
      <c r="J61" s="62">
        <v>82.2</v>
      </c>
      <c r="K61" s="62">
        <v>82.2</v>
      </c>
      <c r="L61" s="182">
        <f>SUM(G61:K61)</f>
        <v>399.4</v>
      </c>
      <c r="M61" s="155" t="s">
        <v>140</v>
      </c>
      <c r="N61" s="103" t="s">
        <v>365</v>
      </c>
    </row>
    <row r="62" spans="1:14" s="7" customFormat="1" ht="21.65" customHeight="1" x14ac:dyDescent="0.35">
      <c r="A62" s="263"/>
      <c r="B62" s="264" t="s">
        <v>294</v>
      </c>
      <c r="C62" s="265" t="s">
        <v>139</v>
      </c>
      <c r="D62" s="263"/>
      <c r="E62" s="263"/>
      <c r="F62" s="263"/>
      <c r="G62" s="266">
        <f>G64+G65+G66</f>
        <v>74.5</v>
      </c>
      <c r="H62" s="266">
        <f>H64+H65+H66</f>
        <v>78.3</v>
      </c>
      <c r="I62" s="266">
        <f>I64+I65+I66</f>
        <v>82.2</v>
      </c>
      <c r="J62" s="266">
        <f>J64+J65+J66</f>
        <v>82.2</v>
      </c>
      <c r="K62" s="266">
        <f>K64+K65+K66</f>
        <v>82.2</v>
      </c>
      <c r="L62" s="266">
        <f>G62+H62+I62+J62+K62</f>
        <v>399.4</v>
      </c>
      <c r="M62" s="272"/>
      <c r="N62" s="263"/>
    </row>
    <row r="63" spans="1:14" s="7" customFormat="1" x14ac:dyDescent="0.35">
      <c r="A63" s="205"/>
      <c r="B63" s="193" t="s">
        <v>264</v>
      </c>
      <c r="C63" s="202"/>
      <c r="D63" s="244"/>
      <c r="E63" s="244"/>
      <c r="F63" s="244"/>
      <c r="G63" s="203"/>
      <c r="H63" s="203"/>
      <c r="I63" s="203"/>
      <c r="J63" s="203"/>
      <c r="K63" s="203"/>
      <c r="L63" s="204"/>
      <c r="M63" s="199"/>
      <c r="N63" s="205"/>
    </row>
    <row r="64" spans="1:14" s="7" customFormat="1" ht="21.65" customHeight="1" x14ac:dyDescent="0.35">
      <c r="A64" s="267"/>
      <c r="B64" s="193" t="s">
        <v>265</v>
      </c>
      <c r="C64" s="206" t="s">
        <v>139</v>
      </c>
      <c r="D64" s="209"/>
      <c r="E64" s="209"/>
      <c r="F64" s="209"/>
      <c r="G64" s="207">
        <v>0</v>
      </c>
      <c r="H64" s="207">
        <v>0</v>
      </c>
      <c r="I64" s="207">
        <v>0</v>
      </c>
      <c r="J64" s="207">
        <v>0</v>
      </c>
      <c r="K64" s="207">
        <v>0</v>
      </c>
      <c r="L64" s="266">
        <f>G64+H64+I64+J64+K64</f>
        <v>0</v>
      </c>
      <c r="M64" s="199"/>
      <c r="N64" s="205"/>
    </row>
    <row r="65" spans="1:14" s="7" customFormat="1" ht="21.65" customHeight="1" x14ac:dyDescent="0.35">
      <c r="A65" s="267"/>
      <c r="B65" s="193" t="s">
        <v>266</v>
      </c>
      <c r="C65" s="206" t="s">
        <v>139</v>
      </c>
      <c r="D65" s="209"/>
      <c r="E65" s="209"/>
      <c r="F65" s="209"/>
      <c r="G65" s="207">
        <f>G61</f>
        <v>74.5</v>
      </c>
      <c r="H65" s="207">
        <f>H61</f>
        <v>78.3</v>
      </c>
      <c r="I65" s="207">
        <f>I61</f>
        <v>82.2</v>
      </c>
      <c r="J65" s="207">
        <f>J61</f>
        <v>82.2</v>
      </c>
      <c r="K65" s="207">
        <f>K61</f>
        <v>82.2</v>
      </c>
      <c r="L65" s="266">
        <f>G65+H65+I65+J65+K65</f>
        <v>399.4</v>
      </c>
      <c r="M65" s="199"/>
      <c r="N65" s="205"/>
    </row>
    <row r="66" spans="1:14" s="7" customFormat="1" ht="21.65" customHeight="1" x14ac:dyDescent="0.35">
      <c r="A66" s="267"/>
      <c r="B66" s="193" t="s">
        <v>267</v>
      </c>
      <c r="C66" s="206" t="s">
        <v>139</v>
      </c>
      <c r="D66" s="209"/>
      <c r="E66" s="209"/>
      <c r="F66" s="209"/>
      <c r="G66" s="207">
        <v>0</v>
      </c>
      <c r="H66" s="207">
        <v>0</v>
      </c>
      <c r="I66" s="207">
        <v>0</v>
      </c>
      <c r="J66" s="207">
        <v>0</v>
      </c>
      <c r="K66" s="207">
        <v>0</v>
      </c>
      <c r="L66" s="266">
        <f>G66+H66+I66+J66+K66</f>
        <v>0</v>
      </c>
      <c r="M66" s="199"/>
      <c r="N66" s="205"/>
    </row>
    <row r="67" spans="1:14" s="5" customFormat="1" x14ac:dyDescent="0.35">
      <c r="A67" s="255"/>
      <c r="B67" s="220" t="s">
        <v>124</v>
      </c>
      <c r="C67" s="220"/>
      <c r="D67" s="220"/>
      <c r="E67" s="220"/>
      <c r="F67" s="220"/>
      <c r="G67" s="220"/>
      <c r="H67" s="220"/>
      <c r="I67" s="220"/>
      <c r="J67" s="220"/>
      <c r="K67" s="220"/>
      <c r="L67" s="220"/>
      <c r="M67" s="220"/>
      <c r="N67" s="220"/>
    </row>
    <row r="68" spans="1:14" s="5" customFormat="1" x14ac:dyDescent="0.35">
      <c r="A68" s="256"/>
      <c r="B68" s="237" t="s">
        <v>65</v>
      </c>
      <c r="C68" s="237"/>
      <c r="D68" s="237"/>
      <c r="E68" s="237"/>
      <c r="F68" s="237"/>
      <c r="G68" s="237"/>
      <c r="H68" s="237"/>
      <c r="I68" s="237"/>
      <c r="J68" s="237"/>
      <c r="K68" s="237"/>
      <c r="L68" s="237"/>
      <c r="M68" s="257"/>
      <c r="N68" s="257"/>
    </row>
    <row r="69" spans="1:14" s="5" customFormat="1" ht="72.650000000000006" customHeight="1" x14ac:dyDescent="0.35">
      <c r="A69" s="157">
        <v>1</v>
      </c>
      <c r="B69" s="153" t="s">
        <v>125</v>
      </c>
      <c r="C69" s="155" t="s">
        <v>0</v>
      </c>
      <c r="D69" s="157"/>
      <c r="E69" s="178"/>
      <c r="F69" s="155" t="s">
        <v>126</v>
      </c>
      <c r="G69" s="155">
        <v>51.7</v>
      </c>
      <c r="H69" s="155">
        <v>53.8</v>
      </c>
      <c r="I69" s="155">
        <v>55.6</v>
      </c>
      <c r="J69" s="155">
        <v>55.8</v>
      </c>
      <c r="K69" s="155">
        <v>55.9</v>
      </c>
      <c r="L69" s="157"/>
      <c r="M69" s="157"/>
      <c r="N69" s="157"/>
    </row>
    <row r="70" spans="1:14" s="7" customFormat="1" x14ac:dyDescent="0.35">
      <c r="A70" s="228"/>
      <c r="B70" s="229" t="s">
        <v>74</v>
      </c>
      <c r="C70" s="229"/>
      <c r="D70" s="229"/>
      <c r="E70" s="229"/>
      <c r="F70" s="229"/>
      <c r="G70" s="229"/>
      <c r="H70" s="229"/>
      <c r="I70" s="229"/>
      <c r="J70" s="229"/>
      <c r="K70" s="229"/>
      <c r="L70" s="229"/>
      <c r="M70" s="271"/>
      <c r="N70" s="271"/>
    </row>
    <row r="71" spans="1:14" s="7" customFormat="1" ht="62.25" customHeight="1" x14ac:dyDescent="0.35">
      <c r="A71" s="276">
        <v>1</v>
      </c>
      <c r="B71" s="294" t="s">
        <v>185</v>
      </c>
      <c r="C71" s="109" t="s">
        <v>189</v>
      </c>
      <c r="D71" s="109" t="s">
        <v>186</v>
      </c>
      <c r="E71" s="109" t="s">
        <v>187</v>
      </c>
      <c r="F71" s="109" t="s">
        <v>126</v>
      </c>
      <c r="G71" s="62">
        <v>50</v>
      </c>
      <c r="H71" s="62"/>
      <c r="I71" s="62"/>
      <c r="J71" s="62"/>
      <c r="K71" s="62"/>
      <c r="L71" s="182">
        <f>G71+H71+I71+J71+K71</f>
        <v>50</v>
      </c>
      <c r="M71" s="289" t="s">
        <v>140</v>
      </c>
      <c r="N71" s="79" t="s">
        <v>445</v>
      </c>
    </row>
    <row r="72" spans="1:14" s="7" customFormat="1" ht="48.75" customHeight="1" x14ac:dyDescent="0.35">
      <c r="A72" s="276">
        <v>2</v>
      </c>
      <c r="B72" s="294" t="s">
        <v>188</v>
      </c>
      <c r="C72" s="101" t="s">
        <v>189</v>
      </c>
      <c r="D72" s="101" t="s">
        <v>186</v>
      </c>
      <c r="E72" s="109" t="s">
        <v>193</v>
      </c>
      <c r="F72" s="109" t="s">
        <v>126</v>
      </c>
      <c r="G72" s="80">
        <v>450</v>
      </c>
      <c r="H72" s="62">
        <v>450</v>
      </c>
      <c r="I72" s="62" t="s">
        <v>362</v>
      </c>
      <c r="J72" s="62" t="s">
        <v>362</v>
      </c>
      <c r="K72" s="62" t="s">
        <v>362</v>
      </c>
      <c r="L72" s="182">
        <f>G72+H72</f>
        <v>900</v>
      </c>
      <c r="M72" s="289" t="s">
        <v>3</v>
      </c>
      <c r="N72" s="79" t="s">
        <v>25</v>
      </c>
    </row>
    <row r="73" spans="1:14" s="7" customFormat="1" ht="30" customHeight="1" x14ac:dyDescent="0.35">
      <c r="A73" s="306">
        <v>3</v>
      </c>
      <c r="B73" s="355" t="s">
        <v>190</v>
      </c>
      <c r="C73" s="316" t="s">
        <v>189</v>
      </c>
      <c r="D73" s="316" t="s">
        <v>186</v>
      </c>
      <c r="E73" s="351" t="s">
        <v>447</v>
      </c>
      <c r="F73" s="351" t="s">
        <v>126</v>
      </c>
      <c r="G73" s="80">
        <v>532.70000000000005</v>
      </c>
      <c r="H73" s="62"/>
      <c r="I73" s="62"/>
      <c r="J73" s="62"/>
      <c r="K73" s="62"/>
      <c r="L73" s="182">
        <f>G73+H73+I73+J73+K73</f>
        <v>532.70000000000005</v>
      </c>
      <c r="M73" s="289" t="s">
        <v>3</v>
      </c>
      <c r="N73" s="79" t="s">
        <v>446</v>
      </c>
    </row>
    <row r="74" spans="1:14" s="7" customFormat="1" ht="30" customHeight="1" x14ac:dyDescent="0.35">
      <c r="A74" s="307"/>
      <c r="B74" s="356"/>
      <c r="C74" s="317"/>
      <c r="D74" s="317"/>
      <c r="E74" s="352"/>
      <c r="F74" s="352"/>
      <c r="G74" s="81">
        <v>50</v>
      </c>
      <c r="H74" s="62"/>
      <c r="I74" s="62"/>
      <c r="J74" s="62"/>
      <c r="K74" s="62"/>
      <c r="L74" s="182">
        <f>G74+H74+I74+J74+K74</f>
        <v>50</v>
      </c>
      <c r="M74" s="289" t="s">
        <v>140</v>
      </c>
      <c r="N74" s="79" t="s">
        <v>445</v>
      </c>
    </row>
    <row r="75" spans="1:14" s="7" customFormat="1" ht="57" customHeight="1" x14ac:dyDescent="0.35">
      <c r="A75" s="97">
        <v>4</v>
      </c>
      <c r="B75" s="295" t="s">
        <v>191</v>
      </c>
      <c r="C75" s="101" t="s">
        <v>189</v>
      </c>
      <c r="D75" s="101" t="s">
        <v>186</v>
      </c>
      <c r="E75" s="275" t="s">
        <v>193</v>
      </c>
      <c r="F75" s="275" t="s">
        <v>126</v>
      </c>
      <c r="G75" s="62">
        <v>591</v>
      </c>
      <c r="H75" s="62" t="s">
        <v>362</v>
      </c>
      <c r="I75" s="62" t="s">
        <v>362</v>
      </c>
      <c r="J75" s="62" t="s">
        <v>362</v>
      </c>
      <c r="K75" s="62" t="s">
        <v>362</v>
      </c>
      <c r="L75" s="182">
        <f>G75</f>
        <v>591</v>
      </c>
      <c r="M75" s="289" t="s">
        <v>3</v>
      </c>
      <c r="N75" s="79" t="s">
        <v>25</v>
      </c>
    </row>
    <row r="76" spans="1:14" s="7" customFormat="1" ht="56.25" customHeight="1" x14ac:dyDescent="0.35">
      <c r="A76" s="97">
        <v>5</v>
      </c>
      <c r="B76" s="295" t="s">
        <v>435</v>
      </c>
      <c r="C76" s="101" t="s">
        <v>189</v>
      </c>
      <c r="D76" s="101" t="s">
        <v>186</v>
      </c>
      <c r="E76" s="275" t="s">
        <v>193</v>
      </c>
      <c r="F76" s="275" t="s">
        <v>126</v>
      </c>
      <c r="G76" s="62">
        <v>396</v>
      </c>
      <c r="H76" s="62" t="s">
        <v>362</v>
      </c>
      <c r="I76" s="62" t="s">
        <v>362</v>
      </c>
      <c r="J76" s="62" t="s">
        <v>362</v>
      </c>
      <c r="K76" s="62" t="s">
        <v>362</v>
      </c>
      <c r="L76" s="182">
        <f>G76</f>
        <v>396</v>
      </c>
      <c r="M76" s="289" t="s">
        <v>3</v>
      </c>
      <c r="N76" s="79" t="s">
        <v>25</v>
      </c>
    </row>
    <row r="77" spans="1:14" s="7" customFormat="1" ht="63.75" customHeight="1" x14ac:dyDescent="0.35">
      <c r="A77" s="97">
        <v>6</v>
      </c>
      <c r="B77" s="295" t="s">
        <v>192</v>
      </c>
      <c r="C77" s="101" t="s">
        <v>189</v>
      </c>
      <c r="D77" s="101" t="s">
        <v>186</v>
      </c>
      <c r="E77" s="275" t="s">
        <v>193</v>
      </c>
      <c r="F77" s="275" t="s">
        <v>126</v>
      </c>
      <c r="G77" s="62">
        <v>100</v>
      </c>
      <c r="H77" s="62">
        <v>8500</v>
      </c>
      <c r="I77" s="62">
        <v>8500</v>
      </c>
      <c r="J77" s="62" t="s">
        <v>362</v>
      </c>
      <c r="K77" s="62" t="s">
        <v>362</v>
      </c>
      <c r="L77" s="182">
        <f>G77+H77+I77</f>
        <v>17100</v>
      </c>
      <c r="M77" s="289" t="s">
        <v>3</v>
      </c>
      <c r="N77" s="79" t="s">
        <v>448</v>
      </c>
    </row>
    <row r="78" spans="1:14" s="7" customFormat="1" ht="21.65" customHeight="1" x14ac:dyDescent="0.35">
      <c r="A78" s="231"/>
      <c r="B78" s="193" t="s">
        <v>294</v>
      </c>
      <c r="C78" s="206" t="s">
        <v>139</v>
      </c>
      <c r="D78" s="231"/>
      <c r="E78" s="231"/>
      <c r="F78" s="231"/>
      <c r="G78" s="266">
        <f>G80+G81+G82</f>
        <v>2169.6999999999998</v>
      </c>
      <c r="H78" s="266">
        <f>H80+H81+H82</f>
        <v>8950</v>
      </c>
      <c r="I78" s="266">
        <f>I80+I81+I82</f>
        <v>8500</v>
      </c>
      <c r="J78" s="266">
        <f>J80+J81+J82</f>
        <v>0</v>
      </c>
      <c r="K78" s="266">
        <f>K80+K81+K82</f>
        <v>0</v>
      </c>
      <c r="L78" s="266">
        <f>SUM(G78:K78)</f>
        <v>19619.7</v>
      </c>
      <c r="M78" s="263"/>
      <c r="N78" s="263"/>
    </row>
    <row r="79" spans="1:14" s="7" customFormat="1" x14ac:dyDescent="0.35">
      <c r="A79" s="205"/>
      <c r="B79" s="193" t="s">
        <v>264</v>
      </c>
      <c r="C79" s="202"/>
      <c r="D79" s="244"/>
      <c r="E79" s="244"/>
      <c r="F79" s="244"/>
      <c r="G79" s="203"/>
      <c r="H79" s="203"/>
      <c r="I79" s="203"/>
      <c r="J79" s="203"/>
      <c r="K79" s="203"/>
      <c r="L79" s="204"/>
      <c r="M79" s="205"/>
      <c r="N79" s="205"/>
    </row>
    <row r="80" spans="1:14" s="7" customFormat="1" ht="21.65" customHeight="1" x14ac:dyDescent="0.35">
      <c r="A80" s="267"/>
      <c r="B80" s="193" t="s">
        <v>265</v>
      </c>
      <c r="C80" s="206" t="s">
        <v>139</v>
      </c>
      <c r="D80" s="209"/>
      <c r="E80" s="209"/>
      <c r="F80" s="209"/>
      <c r="G80" s="207">
        <f>G72+G73+G75+G76+G77</f>
        <v>2069.6999999999998</v>
      </c>
      <c r="H80" s="207">
        <f>H72+H77</f>
        <v>8950</v>
      </c>
      <c r="I80" s="207">
        <f>I77</f>
        <v>8500</v>
      </c>
      <c r="J80" s="207">
        <v>0</v>
      </c>
      <c r="K80" s="207">
        <v>0</v>
      </c>
      <c r="L80" s="266">
        <f>G80+H80+I80+J80+K80</f>
        <v>19519.7</v>
      </c>
      <c r="M80" s="205"/>
      <c r="N80" s="205"/>
    </row>
    <row r="81" spans="1:14" s="7" customFormat="1" ht="21.65" customHeight="1" x14ac:dyDescent="0.35">
      <c r="A81" s="267"/>
      <c r="B81" s="193" t="s">
        <v>266</v>
      </c>
      <c r="C81" s="206" t="s">
        <v>139</v>
      </c>
      <c r="D81" s="209"/>
      <c r="E81" s="209"/>
      <c r="F81" s="209"/>
      <c r="G81" s="207">
        <f>G71+G74</f>
        <v>100</v>
      </c>
      <c r="H81" s="207">
        <f>H71+H74</f>
        <v>0</v>
      </c>
      <c r="I81" s="207">
        <f>I71+I74</f>
        <v>0</v>
      </c>
      <c r="J81" s="207">
        <f>J71+J74</f>
        <v>0</v>
      </c>
      <c r="K81" s="207">
        <f>K71+K74</f>
        <v>0</v>
      </c>
      <c r="L81" s="207">
        <f>G81</f>
        <v>100</v>
      </c>
      <c r="M81" s="205"/>
      <c r="N81" s="205"/>
    </row>
    <row r="82" spans="1:14" s="7" customFormat="1" ht="21.65" customHeight="1" x14ac:dyDescent="0.35">
      <c r="A82" s="267"/>
      <c r="B82" s="193" t="s">
        <v>267</v>
      </c>
      <c r="C82" s="206" t="s">
        <v>139</v>
      </c>
      <c r="D82" s="209"/>
      <c r="E82" s="209"/>
      <c r="F82" s="209"/>
      <c r="G82" s="207">
        <v>0</v>
      </c>
      <c r="H82" s="207">
        <v>0</v>
      </c>
      <c r="I82" s="207">
        <v>0</v>
      </c>
      <c r="J82" s="207">
        <v>0</v>
      </c>
      <c r="K82" s="207">
        <v>0</v>
      </c>
      <c r="L82" s="266">
        <f>G82+H82+I82+J82+K82</f>
        <v>0</v>
      </c>
      <c r="M82" s="205"/>
      <c r="N82" s="205"/>
    </row>
    <row r="83" spans="1:14" s="7" customFormat="1" ht="12" customHeight="1" x14ac:dyDescent="0.35">
      <c r="A83" s="303"/>
      <c r="B83" s="304"/>
      <c r="C83" s="304"/>
      <c r="D83" s="304"/>
      <c r="E83" s="304"/>
      <c r="F83" s="304"/>
      <c r="G83" s="304"/>
      <c r="H83" s="304"/>
      <c r="I83" s="304"/>
      <c r="J83" s="304"/>
      <c r="K83" s="304"/>
      <c r="L83" s="304"/>
      <c r="M83" s="304"/>
      <c r="N83" s="305"/>
    </row>
    <row r="84" spans="1:14" s="7" customFormat="1" x14ac:dyDescent="0.35">
      <c r="A84" s="266"/>
      <c r="B84" s="273" t="s">
        <v>263</v>
      </c>
      <c r="C84" s="266" t="s">
        <v>139</v>
      </c>
      <c r="D84" s="266"/>
      <c r="E84" s="266"/>
      <c r="F84" s="266"/>
      <c r="G84" s="266">
        <f t="shared" ref="G84:L84" si="0">G86+G87+G88</f>
        <v>3844.3909999999996</v>
      </c>
      <c r="H84" s="266">
        <f t="shared" si="0"/>
        <v>10382.636999999999</v>
      </c>
      <c r="I84" s="266">
        <f t="shared" si="0"/>
        <v>9958.7939999999999</v>
      </c>
      <c r="J84" s="266">
        <f t="shared" si="0"/>
        <v>379</v>
      </c>
      <c r="K84" s="266">
        <f t="shared" si="0"/>
        <v>400.8</v>
      </c>
      <c r="L84" s="266">
        <f t="shared" si="0"/>
        <v>24965.621999999999</v>
      </c>
      <c r="M84" s="266"/>
      <c r="N84" s="266"/>
    </row>
    <row r="85" spans="1:14" s="7" customFormat="1" x14ac:dyDescent="0.35">
      <c r="A85" s="206"/>
      <c r="B85" s="268" t="s">
        <v>264</v>
      </c>
      <c r="C85" s="206"/>
      <c r="D85" s="206"/>
      <c r="E85" s="206"/>
      <c r="F85" s="206"/>
      <c r="G85" s="206"/>
      <c r="H85" s="206"/>
      <c r="I85" s="206"/>
      <c r="J85" s="206"/>
      <c r="K85" s="206"/>
      <c r="L85" s="206"/>
      <c r="M85" s="206"/>
      <c r="N85" s="206"/>
    </row>
    <row r="86" spans="1:14" s="7" customFormat="1" ht="30.75" customHeight="1" x14ac:dyDescent="0.35">
      <c r="A86" s="206"/>
      <c r="B86" s="268" t="s">
        <v>265</v>
      </c>
      <c r="C86" s="206" t="s">
        <v>139</v>
      </c>
      <c r="D86" s="206"/>
      <c r="E86" s="206"/>
      <c r="F86" s="206"/>
      <c r="G86" s="296">
        <f t="shared" ref="G86:K88" si="1">G22+G53+G64+G80</f>
        <v>3184.7829999999999</v>
      </c>
      <c r="H86" s="296">
        <f t="shared" si="1"/>
        <v>10079.346</v>
      </c>
      <c r="I86" s="296">
        <f t="shared" si="1"/>
        <v>9644.8539999999994</v>
      </c>
      <c r="J86" s="296">
        <f t="shared" si="1"/>
        <v>296.8</v>
      </c>
      <c r="K86" s="296">
        <f t="shared" si="1"/>
        <v>318.60000000000002</v>
      </c>
      <c r="L86" s="296">
        <f>J86+I86+H86+G86+K86</f>
        <v>23524.382999999998</v>
      </c>
      <c r="M86" s="206"/>
      <c r="N86" s="206"/>
    </row>
    <row r="87" spans="1:14" s="7" customFormat="1" ht="30.75" customHeight="1" x14ac:dyDescent="0.35">
      <c r="A87" s="206"/>
      <c r="B87" s="268" t="s">
        <v>266</v>
      </c>
      <c r="C87" s="206" t="s">
        <v>139</v>
      </c>
      <c r="D87" s="206"/>
      <c r="E87" s="206"/>
      <c r="F87" s="206"/>
      <c r="G87" s="296">
        <f t="shared" si="1"/>
        <v>659.60799999999995</v>
      </c>
      <c r="H87" s="296">
        <f t="shared" si="1"/>
        <v>303.291</v>
      </c>
      <c r="I87" s="296">
        <f t="shared" si="1"/>
        <v>313.94</v>
      </c>
      <c r="J87" s="296">
        <f t="shared" si="1"/>
        <v>82.2</v>
      </c>
      <c r="K87" s="296">
        <f t="shared" si="1"/>
        <v>82.2</v>
      </c>
      <c r="L87" s="296">
        <f>J87+I87+H87+G87+K87</f>
        <v>1441.239</v>
      </c>
      <c r="M87" s="206"/>
      <c r="N87" s="206"/>
    </row>
    <row r="88" spans="1:14" s="7" customFormat="1" ht="30.75" customHeight="1" x14ac:dyDescent="0.35">
      <c r="A88" s="206"/>
      <c r="B88" s="268" t="s">
        <v>267</v>
      </c>
      <c r="C88" s="206" t="s">
        <v>139</v>
      </c>
      <c r="D88" s="206"/>
      <c r="E88" s="206"/>
      <c r="F88" s="206"/>
      <c r="G88" s="296">
        <f t="shared" si="1"/>
        <v>0</v>
      </c>
      <c r="H88" s="296">
        <f t="shared" si="1"/>
        <v>0</v>
      </c>
      <c r="I88" s="296">
        <f t="shared" si="1"/>
        <v>0</v>
      </c>
      <c r="J88" s="296">
        <f t="shared" si="1"/>
        <v>0</v>
      </c>
      <c r="K88" s="296">
        <f t="shared" si="1"/>
        <v>0</v>
      </c>
      <c r="L88" s="296">
        <f>J88+I88+H88+G88+K88</f>
        <v>0</v>
      </c>
      <c r="M88" s="206"/>
      <c r="N88" s="206"/>
    </row>
    <row r="89" spans="1:14" s="7" customFormat="1" x14ac:dyDescent="0.35">
      <c r="A89" s="266"/>
      <c r="B89" s="274" t="s">
        <v>473</v>
      </c>
      <c r="C89" s="266" t="s">
        <v>139</v>
      </c>
      <c r="D89" s="266"/>
      <c r="E89" s="266"/>
      <c r="F89" s="266"/>
      <c r="G89" s="266">
        <f t="shared" ref="G89:K89" si="2">G91+G92+G93</f>
        <v>165166.666</v>
      </c>
      <c r="H89" s="266">
        <f t="shared" si="2"/>
        <v>163421.21263445</v>
      </c>
      <c r="I89" s="266">
        <f t="shared" si="2"/>
        <v>130738.64025961509</v>
      </c>
      <c r="J89" s="266">
        <f t="shared" si="2"/>
        <v>126552.10772778816</v>
      </c>
      <c r="K89" s="266">
        <f t="shared" si="2"/>
        <v>124802.34649873333</v>
      </c>
      <c r="L89" s="266">
        <f>L91+L92+L93</f>
        <v>710680.88299999991</v>
      </c>
      <c r="M89" s="266"/>
      <c r="N89" s="266"/>
    </row>
    <row r="90" spans="1:14" s="7" customFormat="1" x14ac:dyDescent="0.35">
      <c r="A90" s="206"/>
      <c r="B90" s="268" t="s">
        <v>264</v>
      </c>
      <c r="C90" s="206"/>
      <c r="D90" s="206"/>
      <c r="E90" s="206"/>
      <c r="F90" s="206"/>
      <c r="G90" s="296"/>
      <c r="H90" s="296"/>
      <c r="I90" s="296"/>
      <c r="J90" s="296"/>
      <c r="K90" s="296"/>
      <c r="L90" s="296"/>
      <c r="M90" s="206"/>
      <c r="N90" s="206"/>
    </row>
    <row r="91" spans="1:14" s="7" customFormat="1" ht="30.75" customHeight="1" x14ac:dyDescent="0.35">
      <c r="A91" s="206"/>
      <c r="B91" s="268" t="s">
        <v>265</v>
      </c>
      <c r="C91" s="206" t="s">
        <v>139</v>
      </c>
      <c r="D91" s="206"/>
      <c r="E91" s="206"/>
      <c r="F91" s="206"/>
      <c r="G91" s="296">
        <f>'1 направление'!G131+'2 направление'!G142+'3 направление'!G86</f>
        <v>28769.383000000002</v>
      </c>
      <c r="H91" s="296">
        <f>'1 направление'!H131+'2 направление'!H142+'3 направление'!H86</f>
        <v>36823.845999999998</v>
      </c>
      <c r="I91" s="296">
        <f>'1 направление'!I131+'2 направление'!I142+'3 направление'!I86</f>
        <v>30445.953999999998</v>
      </c>
      <c r="J91" s="296">
        <f>'1 направление'!J131+'2 направление'!J142+'3 направление'!J86</f>
        <v>22569.7</v>
      </c>
      <c r="K91" s="296">
        <f>'1 направление'!K131+'2 направление'!K142+'3 направление'!K86</f>
        <v>16258.6</v>
      </c>
      <c r="L91" s="296">
        <f>J91+I91+H91+G91+K91</f>
        <v>134867.48300000001</v>
      </c>
      <c r="M91" s="206"/>
      <c r="N91" s="206"/>
    </row>
    <row r="92" spans="1:14" s="7" customFormat="1" ht="30.75" customHeight="1" x14ac:dyDescent="0.35">
      <c r="A92" s="206"/>
      <c r="B92" s="268" t="s">
        <v>266</v>
      </c>
      <c r="C92" s="206" t="s">
        <v>139</v>
      </c>
      <c r="D92" s="206"/>
      <c r="E92" s="206"/>
      <c r="F92" s="206"/>
      <c r="G92" s="296">
        <f>'1 направление'!G132+'2 направление'!G143+'3 направление'!G87</f>
        <v>7408.4830000000002</v>
      </c>
      <c r="H92" s="296">
        <f>'1 направление'!H132+'2 направление'!H143+'3 направление'!H87</f>
        <v>9943.2666344499994</v>
      </c>
      <c r="I92" s="296">
        <f>'1 направление'!I132+'2 направление'!I143+'3 направление'!I87</f>
        <v>9797.4862596151015</v>
      </c>
      <c r="J92" s="296">
        <f>'1 направление'!J132+'2 направление'!J143+'3 направление'!J87</f>
        <v>10980.307727788158</v>
      </c>
      <c r="K92" s="296">
        <f>'1 направление'!K132+'2 направление'!K143+'3 направление'!K87</f>
        <v>10341.74649873333</v>
      </c>
      <c r="L92" s="296">
        <v>48471.199999999997</v>
      </c>
      <c r="M92" s="206"/>
      <c r="N92" s="206"/>
    </row>
    <row r="93" spans="1:14" s="7" customFormat="1" ht="30.75" customHeight="1" x14ac:dyDescent="0.35">
      <c r="A93" s="206"/>
      <c r="B93" s="268" t="s">
        <v>267</v>
      </c>
      <c r="C93" s="206" t="s">
        <v>139</v>
      </c>
      <c r="D93" s="206"/>
      <c r="E93" s="206"/>
      <c r="F93" s="206"/>
      <c r="G93" s="296">
        <f>'1 направление'!G133+'2 направление'!G144+'3 направление'!G88</f>
        <v>128988.8</v>
      </c>
      <c r="H93" s="296">
        <f>'1 направление'!H133+'2 направление'!H144+'3 направление'!H88</f>
        <v>116654.1</v>
      </c>
      <c r="I93" s="296">
        <f>'1 направление'!I133+'2 направление'!I144+'3 направление'!I88</f>
        <v>90495.2</v>
      </c>
      <c r="J93" s="296">
        <f>'1 направление'!J133+'2 направление'!J144+'3 направление'!J88</f>
        <v>93002.1</v>
      </c>
      <c r="K93" s="296">
        <f>'1 направление'!K133+'2 направление'!K144+'3 направление'!K88</f>
        <v>98202</v>
      </c>
      <c r="L93" s="296">
        <f>J93+I93+H93+G93+K93</f>
        <v>527342.19999999995</v>
      </c>
      <c r="M93" s="206"/>
      <c r="N93" s="206"/>
    </row>
    <row r="94" spans="1:14" s="7" customFormat="1" ht="29.5" customHeight="1" x14ac:dyDescent="0.35">
      <c r="A94" s="19"/>
      <c r="B94" s="20"/>
      <c r="C94" s="21"/>
      <c r="D94" s="22"/>
      <c r="E94" s="22"/>
      <c r="F94" s="22"/>
      <c r="G94" s="22"/>
      <c r="H94" s="22"/>
      <c r="I94" s="22"/>
      <c r="J94" s="22"/>
      <c r="K94" s="22"/>
      <c r="L94" s="22"/>
      <c r="M94" s="22"/>
      <c r="N94" s="23"/>
    </row>
    <row r="95" spans="1:14" ht="20.25" customHeight="1" x14ac:dyDescent="0.35">
      <c r="L95" s="7"/>
      <c r="M95" s="7"/>
    </row>
    <row r="96" spans="1:14" ht="30" customHeight="1" x14ac:dyDescent="0.35">
      <c r="B96" s="301" t="s">
        <v>453</v>
      </c>
    </row>
    <row r="97" spans="2:28" ht="20.25" customHeight="1" x14ac:dyDescent="0.35">
      <c r="B97" s="83" t="s">
        <v>381</v>
      </c>
      <c r="C97" s="83"/>
      <c r="D97" s="83"/>
      <c r="E97" s="83"/>
      <c r="F97" s="83"/>
      <c r="G97" s="6"/>
      <c r="H97" s="6"/>
      <c r="I97" s="6"/>
      <c r="J97" s="6"/>
      <c r="K97" s="6"/>
      <c r="L97" s="6"/>
      <c r="M97" s="6"/>
      <c r="N97" s="6"/>
    </row>
    <row r="98" spans="2:28" ht="18" x14ac:dyDescent="0.35">
      <c r="B98" s="83" t="s">
        <v>382</v>
      </c>
      <c r="P98" s="346"/>
      <c r="Q98" s="346"/>
      <c r="R98" s="346"/>
      <c r="S98" s="346"/>
      <c r="T98" s="346"/>
      <c r="U98" s="346"/>
      <c r="V98" s="346"/>
      <c r="W98" s="346"/>
      <c r="X98" s="346"/>
      <c r="Y98" s="346"/>
      <c r="Z98" s="346"/>
      <c r="AA98" s="346"/>
      <c r="AB98" s="346"/>
    </row>
    <row r="99" spans="2:28" ht="18" x14ac:dyDescent="0.35">
      <c r="B99" s="148" t="s">
        <v>442</v>
      </c>
      <c r="C99" s="15"/>
      <c r="D99" s="68"/>
      <c r="E99" s="15"/>
      <c r="F99" s="15"/>
      <c r="G99" s="15"/>
      <c r="P99" s="346"/>
      <c r="Q99" s="346"/>
      <c r="R99" s="346"/>
      <c r="S99" s="346"/>
      <c r="T99" s="346"/>
      <c r="U99" s="346"/>
      <c r="V99" s="346"/>
      <c r="W99" s="346"/>
      <c r="X99" s="346"/>
      <c r="Y99" s="346"/>
      <c r="Z99" s="346"/>
      <c r="AA99" s="346"/>
      <c r="AB99" s="346"/>
    </row>
    <row r="100" spans="2:28" ht="18" x14ac:dyDescent="0.35">
      <c r="B100" s="148" t="s">
        <v>470</v>
      </c>
      <c r="C100" s="15"/>
      <c r="D100" s="68"/>
      <c r="E100" s="15"/>
      <c r="F100" s="15"/>
      <c r="G100" s="15"/>
      <c r="P100" s="346"/>
      <c r="Q100" s="346"/>
      <c r="R100" s="346"/>
      <c r="S100" s="346"/>
      <c r="T100" s="346"/>
      <c r="U100" s="346"/>
      <c r="V100" s="346"/>
      <c r="W100" s="346"/>
      <c r="X100" s="346"/>
      <c r="Y100" s="346"/>
      <c r="Z100" s="346"/>
      <c r="AA100" s="346"/>
      <c r="AB100" s="346"/>
    </row>
    <row r="101" spans="2:28" ht="18" x14ac:dyDescent="0.35">
      <c r="B101" s="148" t="s">
        <v>471</v>
      </c>
      <c r="C101" s="15"/>
      <c r="D101" s="68"/>
      <c r="E101" s="15"/>
      <c r="F101" s="15"/>
      <c r="G101" s="15"/>
      <c r="P101" s="346"/>
      <c r="Q101" s="346"/>
      <c r="R101" s="346"/>
      <c r="S101" s="346"/>
      <c r="T101" s="346"/>
      <c r="U101" s="346"/>
      <c r="V101" s="346"/>
      <c r="W101" s="346"/>
      <c r="X101" s="346"/>
      <c r="Y101" s="346"/>
      <c r="Z101" s="346"/>
      <c r="AA101" s="346"/>
      <c r="AB101" s="346"/>
    </row>
    <row r="102" spans="2:28" ht="18" x14ac:dyDescent="0.35">
      <c r="B102" s="148" t="s">
        <v>383</v>
      </c>
      <c r="C102" s="15"/>
      <c r="D102" s="68"/>
      <c r="E102" s="15"/>
      <c r="F102" s="15"/>
      <c r="G102" s="15"/>
      <c r="P102" s="346"/>
      <c r="Q102" s="346"/>
      <c r="R102" s="346"/>
      <c r="S102" s="346"/>
      <c r="T102" s="346"/>
      <c r="U102" s="346"/>
      <c r="V102" s="346"/>
      <c r="W102" s="346"/>
      <c r="X102" s="346"/>
      <c r="Y102" s="346"/>
      <c r="Z102" s="346"/>
      <c r="AA102" s="346"/>
      <c r="AB102" s="346"/>
    </row>
    <row r="103" spans="2:28" ht="18" x14ac:dyDescent="0.35">
      <c r="B103" s="148" t="s">
        <v>464</v>
      </c>
      <c r="C103" s="15"/>
      <c r="D103" s="68"/>
      <c r="E103" s="15"/>
      <c r="F103" s="15"/>
      <c r="G103" s="15"/>
      <c r="P103" s="346"/>
      <c r="Q103" s="346"/>
      <c r="R103" s="346"/>
      <c r="S103" s="346"/>
      <c r="T103" s="346"/>
      <c r="U103" s="346"/>
      <c r="V103" s="346"/>
      <c r="W103" s="346"/>
      <c r="X103" s="346"/>
      <c r="Y103" s="346"/>
      <c r="Z103" s="346"/>
      <c r="AA103" s="346"/>
      <c r="AB103" s="346"/>
    </row>
    <row r="104" spans="2:28" ht="15.75" customHeight="1" x14ac:dyDescent="0.35">
      <c r="B104" s="148" t="s">
        <v>384</v>
      </c>
      <c r="C104" s="15"/>
      <c r="D104" s="68"/>
      <c r="E104" s="15"/>
      <c r="F104" s="15"/>
      <c r="G104" s="15"/>
      <c r="P104" s="346"/>
      <c r="Q104" s="346"/>
      <c r="R104" s="346"/>
      <c r="S104" s="346"/>
      <c r="T104" s="346"/>
      <c r="U104" s="346"/>
      <c r="V104" s="346"/>
      <c r="W104" s="346"/>
      <c r="X104" s="346"/>
      <c r="Y104" s="346"/>
      <c r="Z104" s="346"/>
      <c r="AA104" s="346"/>
      <c r="AB104" s="346"/>
    </row>
    <row r="105" spans="2:28" ht="15.75" customHeight="1" x14ac:dyDescent="0.35">
      <c r="B105" s="148" t="s">
        <v>389</v>
      </c>
      <c r="C105" s="15"/>
      <c r="D105" s="68"/>
      <c r="E105" s="15"/>
      <c r="F105" s="15"/>
      <c r="G105" s="15"/>
      <c r="P105" s="346"/>
      <c r="Q105" s="346"/>
      <c r="R105" s="346"/>
      <c r="S105" s="346"/>
      <c r="T105" s="346"/>
      <c r="U105" s="346"/>
      <c r="V105" s="346"/>
      <c r="W105" s="346"/>
      <c r="X105" s="346"/>
      <c r="Y105" s="346"/>
      <c r="Z105" s="346"/>
      <c r="AA105" s="346"/>
      <c r="AB105" s="346"/>
    </row>
    <row r="106" spans="2:28" ht="23.25" customHeight="1" x14ac:dyDescent="0.35">
      <c r="B106" s="148" t="s">
        <v>385</v>
      </c>
      <c r="C106" s="15"/>
      <c r="D106" s="68"/>
      <c r="E106" s="15"/>
      <c r="F106" s="15"/>
      <c r="G106" s="15"/>
      <c r="P106" s="348"/>
      <c r="Q106" s="348"/>
      <c r="R106" s="348"/>
      <c r="S106" s="112"/>
      <c r="T106" s="112"/>
      <c r="U106" s="112"/>
      <c r="V106" s="112"/>
      <c r="W106" s="112"/>
      <c r="X106" s="112"/>
      <c r="Y106" s="112"/>
      <c r="Z106" s="112"/>
      <c r="AA106" s="112"/>
      <c r="AB106" s="112"/>
    </row>
    <row r="107" spans="2:28" ht="15.75" customHeight="1" x14ac:dyDescent="0.35">
      <c r="B107" s="148" t="s">
        <v>386</v>
      </c>
      <c r="C107" s="15"/>
      <c r="D107" s="68"/>
      <c r="E107" s="15"/>
      <c r="F107" s="15"/>
      <c r="G107" s="15"/>
      <c r="P107" s="346"/>
      <c r="Q107" s="346"/>
      <c r="R107" s="346"/>
      <c r="S107" s="346"/>
      <c r="T107" s="346"/>
      <c r="U107" s="346"/>
      <c r="V107" s="346"/>
      <c r="W107" s="346"/>
      <c r="X107" s="346"/>
      <c r="Y107" s="346"/>
      <c r="Z107" s="346"/>
      <c r="AA107" s="346"/>
      <c r="AB107" s="346"/>
    </row>
    <row r="108" spans="2:28" ht="15.75" customHeight="1" x14ac:dyDescent="0.35">
      <c r="B108" s="148" t="s">
        <v>387</v>
      </c>
      <c r="C108" s="15"/>
      <c r="D108" s="68"/>
      <c r="E108" s="15"/>
      <c r="F108" s="15"/>
      <c r="G108" s="15"/>
      <c r="P108" s="346"/>
      <c r="Q108" s="346"/>
      <c r="R108" s="346"/>
      <c r="S108" s="346"/>
      <c r="T108" s="346"/>
      <c r="U108" s="346"/>
      <c r="V108" s="346"/>
      <c r="W108" s="346"/>
      <c r="X108" s="346"/>
      <c r="Y108" s="346"/>
      <c r="Z108" s="346"/>
      <c r="AA108" s="346"/>
      <c r="AB108" s="346"/>
    </row>
    <row r="109" spans="2:28" ht="15.75" customHeight="1" x14ac:dyDescent="0.35">
      <c r="B109" s="148" t="s">
        <v>390</v>
      </c>
      <c r="C109" s="15"/>
      <c r="D109" s="68"/>
      <c r="E109" s="15"/>
      <c r="F109" s="15"/>
      <c r="G109" s="15"/>
      <c r="P109" s="346"/>
      <c r="Q109" s="346"/>
      <c r="R109" s="346"/>
      <c r="S109" s="346"/>
      <c r="T109" s="346"/>
      <c r="U109" s="346"/>
      <c r="V109" s="346"/>
      <c r="W109" s="346"/>
      <c r="X109" s="346"/>
      <c r="Y109" s="346"/>
      <c r="Z109" s="346"/>
      <c r="AA109" s="346"/>
      <c r="AB109" s="346"/>
    </row>
    <row r="110" spans="2:28" ht="18" x14ac:dyDescent="0.35">
      <c r="B110" s="148" t="s">
        <v>388</v>
      </c>
      <c r="C110" s="15"/>
      <c r="D110" s="68"/>
      <c r="E110" s="15"/>
      <c r="F110" s="15"/>
      <c r="G110" s="15"/>
      <c r="P110" s="346"/>
      <c r="Q110" s="346"/>
      <c r="R110" s="346"/>
      <c r="S110" s="346"/>
      <c r="T110" s="346"/>
      <c r="U110" s="346"/>
      <c r="V110" s="346"/>
      <c r="W110" s="346"/>
      <c r="X110" s="346"/>
      <c r="Y110" s="346"/>
      <c r="Z110" s="346"/>
      <c r="AA110" s="346"/>
      <c r="AB110" s="346"/>
    </row>
    <row r="111" spans="2:28" ht="18" x14ac:dyDescent="0.35">
      <c r="B111" s="148" t="s">
        <v>440</v>
      </c>
      <c r="C111" s="15"/>
      <c r="D111" s="68"/>
      <c r="E111" s="15"/>
      <c r="F111" s="15"/>
      <c r="G111" s="15"/>
      <c r="P111" s="347"/>
      <c r="Q111" s="347"/>
      <c r="R111" s="347"/>
      <c r="S111" s="347"/>
      <c r="T111" s="347"/>
      <c r="U111" s="347"/>
      <c r="V111" s="347"/>
      <c r="W111" s="347"/>
      <c r="X111" s="347"/>
      <c r="Y111" s="347"/>
      <c r="Z111" s="347"/>
      <c r="AA111" s="347"/>
      <c r="AB111" s="347"/>
    </row>
    <row r="112" spans="2:28" ht="18" x14ac:dyDescent="0.35">
      <c r="B112" s="148" t="s">
        <v>472</v>
      </c>
      <c r="C112" s="15"/>
      <c r="D112" s="68"/>
      <c r="E112" s="15"/>
      <c r="F112" s="15"/>
      <c r="G112" s="15"/>
      <c r="P112" s="346"/>
      <c r="Q112" s="346"/>
      <c r="R112" s="346"/>
      <c r="S112" s="346"/>
      <c r="T112" s="346"/>
      <c r="U112" s="346"/>
      <c r="V112" s="346"/>
      <c r="W112" s="346"/>
      <c r="X112" s="346"/>
      <c r="Y112" s="346"/>
      <c r="Z112" s="346"/>
      <c r="AA112" s="346"/>
      <c r="AB112" s="346"/>
    </row>
    <row r="113" spans="2:28" ht="18" x14ac:dyDescent="0.35">
      <c r="B113" s="148" t="s">
        <v>441</v>
      </c>
      <c r="C113" s="15"/>
      <c r="D113" s="68"/>
      <c r="E113" s="15"/>
      <c r="F113" s="15"/>
      <c r="G113" s="15"/>
      <c r="P113" s="148"/>
      <c r="Q113" s="148"/>
      <c r="R113" s="148"/>
      <c r="S113" s="148"/>
      <c r="T113" s="148"/>
      <c r="U113" s="7"/>
      <c r="V113" s="7"/>
      <c r="W113" s="7"/>
      <c r="X113" s="7"/>
      <c r="Y113" s="7"/>
      <c r="Z113" s="7"/>
      <c r="AA113" s="7"/>
      <c r="AB113" s="7"/>
    </row>
    <row r="114" spans="2:28" ht="18" x14ac:dyDescent="0.4">
      <c r="B114" s="148" t="s">
        <v>414</v>
      </c>
      <c r="C114" s="15"/>
      <c r="D114" s="68"/>
      <c r="E114" s="15"/>
      <c r="F114" s="15"/>
      <c r="G114" s="15"/>
      <c r="P114" s="140"/>
      <c r="Q114" s="7"/>
      <c r="R114" s="83"/>
      <c r="S114" s="83"/>
      <c r="T114" s="83"/>
      <c r="U114" s="7"/>
      <c r="V114" s="7"/>
      <c r="W114" s="7"/>
      <c r="X114" s="7"/>
      <c r="Y114" s="7"/>
      <c r="Z114" s="7"/>
      <c r="AA114" s="7"/>
      <c r="AB114" s="7"/>
    </row>
    <row r="115" spans="2:28" ht="18" x14ac:dyDescent="0.4">
      <c r="B115" s="148" t="s">
        <v>415</v>
      </c>
      <c r="C115" s="15"/>
      <c r="D115" s="68"/>
      <c r="E115" s="15"/>
      <c r="F115" s="15"/>
      <c r="G115" s="15"/>
      <c r="P115" s="140"/>
      <c r="Q115" s="7"/>
      <c r="R115" s="83"/>
      <c r="S115" s="83"/>
      <c r="T115" s="83"/>
      <c r="U115" s="7"/>
      <c r="V115" s="7"/>
      <c r="W115" s="7"/>
      <c r="X115" s="7"/>
      <c r="Y115" s="7"/>
      <c r="Z115" s="7"/>
      <c r="AA115" s="7"/>
      <c r="AB115" s="7"/>
    </row>
    <row r="116" spans="2:28" ht="18" x14ac:dyDescent="0.4">
      <c r="B116" s="148" t="s">
        <v>416</v>
      </c>
      <c r="C116" s="15"/>
      <c r="D116" s="68"/>
      <c r="E116" s="15"/>
      <c r="F116" s="15"/>
      <c r="G116" s="15"/>
      <c r="P116" s="140"/>
      <c r="Q116" s="7"/>
      <c r="R116" s="83"/>
      <c r="S116" s="83"/>
      <c r="T116" s="83"/>
      <c r="U116" s="7"/>
      <c r="V116" s="7"/>
      <c r="W116" s="7"/>
      <c r="X116" s="7"/>
      <c r="Y116" s="7"/>
      <c r="Z116" s="7"/>
      <c r="AA116" s="7"/>
      <c r="AB116" s="7"/>
    </row>
    <row r="117" spans="2:28" ht="18" x14ac:dyDescent="0.35">
      <c r="B117" s="83" t="s">
        <v>391</v>
      </c>
      <c r="P117" s="346"/>
      <c r="Q117" s="346"/>
      <c r="R117" s="346"/>
      <c r="S117" s="346"/>
      <c r="T117" s="346"/>
      <c r="U117" s="7"/>
      <c r="V117" s="7"/>
      <c r="W117" s="7"/>
      <c r="X117" s="7"/>
      <c r="Y117" s="7"/>
      <c r="Z117" s="8"/>
      <c r="AA117" s="8"/>
      <c r="AB117" s="7"/>
    </row>
    <row r="118" spans="2:28" ht="18" x14ac:dyDescent="0.35">
      <c r="B118" s="83" t="s">
        <v>392</v>
      </c>
      <c r="P118" s="346"/>
      <c r="Q118" s="346"/>
      <c r="R118" s="346"/>
      <c r="S118" s="346"/>
      <c r="T118" s="346"/>
      <c r="U118" s="7"/>
      <c r="V118" s="7"/>
      <c r="W118" s="7"/>
      <c r="X118" s="7"/>
      <c r="Y118" s="7"/>
      <c r="Z118" s="8"/>
      <c r="AA118" s="8"/>
      <c r="AB118" s="7"/>
    </row>
    <row r="119" spans="2:28" ht="18" x14ac:dyDescent="0.35">
      <c r="B119" s="83" t="s">
        <v>393</v>
      </c>
      <c r="P119" s="346"/>
      <c r="Q119" s="346"/>
      <c r="R119" s="346"/>
      <c r="S119" s="346"/>
      <c r="T119" s="346"/>
      <c r="U119" s="7"/>
      <c r="V119" s="7"/>
      <c r="W119" s="7"/>
      <c r="X119" s="7"/>
      <c r="Y119" s="7"/>
      <c r="Z119" s="8"/>
      <c r="AA119" s="8"/>
      <c r="AB119" s="7"/>
    </row>
    <row r="120" spans="2:28" ht="18" x14ac:dyDescent="0.35">
      <c r="B120" s="83" t="s">
        <v>394</v>
      </c>
      <c r="P120" s="346"/>
      <c r="Q120" s="346"/>
      <c r="R120" s="346"/>
      <c r="S120" s="346"/>
      <c r="T120" s="346"/>
      <c r="U120" s="7"/>
      <c r="V120" s="7"/>
      <c r="W120" s="7"/>
      <c r="X120" s="7"/>
      <c r="Y120" s="7"/>
      <c r="Z120" s="8"/>
      <c r="AA120" s="8"/>
      <c r="AB120" s="7"/>
    </row>
    <row r="121" spans="2:28" ht="18" x14ac:dyDescent="0.35">
      <c r="B121" s="83" t="s">
        <v>452</v>
      </c>
      <c r="P121" s="346"/>
      <c r="Q121" s="346"/>
      <c r="R121" s="346"/>
      <c r="S121" s="346"/>
      <c r="T121" s="346"/>
      <c r="U121" s="7"/>
      <c r="V121" s="7"/>
      <c r="W121" s="7"/>
      <c r="X121" s="7"/>
      <c r="Y121" s="7"/>
      <c r="Z121" s="8"/>
      <c r="AA121" s="8"/>
      <c r="AB121" s="7"/>
    </row>
    <row r="122" spans="2:28" ht="18" x14ac:dyDescent="0.35">
      <c r="B122" s="83" t="s">
        <v>395</v>
      </c>
      <c r="P122" s="346"/>
      <c r="Q122" s="346"/>
      <c r="R122" s="346"/>
      <c r="S122" s="346"/>
      <c r="T122" s="346"/>
      <c r="U122" s="7"/>
      <c r="V122" s="7"/>
      <c r="W122" s="7"/>
      <c r="X122" s="7"/>
      <c r="Y122" s="7"/>
      <c r="Z122" s="8"/>
      <c r="AA122" s="8"/>
      <c r="AB122" s="7"/>
    </row>
    <row r="123" spans="2:28" ht="18" x14ac:dyDescent="0.35">
      <c r="B123" s="346" t="s">
        <v>396</v>
      </c>
      <c r="C123" s="346"/>
      <c r="D123" s="346"/>
      <c r="P123" s="346"/>
      <c r="Q123" s="346"/>
      <c r="R123" s="346"/>
      <c r="S123" s="346"/>
      <c r="T123" s="346"/>
      <c r="U123" s="7"/>
      <c r="V123" s="7"/>
      <c r="W123" s="7"/>
      <c r="X123" s="7"/>
      <c r="Y123" s="7"/>
      <c r="Z123" s="8"/>
      <c r="AA123" s="8"/>
      <c r="AB123" s="7"/>
    </row>
    <row r="124" spans="2:28" ht="18" x14ac:dyDescent="0.35">
      <c r="B124" s="346" t="s">
        <v>397</v>
      </c>
      <c r="C124" s="346"/>
      <c r="D124" s="346"/>
      <c r="P124" s="346"/>
      <c r="Q124" s="346"/>
      <c r="R124" s="346"/>
      <c r="S124" s="346"/>
      <c r="T124" s="346"/>
      <c r="U124" s="7"/>
      <c r="V124" s="7"/>
      <c r="W124" s="7"/>
      <c r="X124" s="7"/>
      <c r="Y124" s="7"/>
      <c r="Z124" s="8"/>
      <c r="AA124" s="8"/>
      <c r="AB124" s="7"/>
    </row>
    <row r="125" spans="2:28" ht="18" x14ac:dyDescent="0.35">
      <c r="B125" s="346" t="s">
        <v>398</v>
      </c>
      <c r="C125" s="346"/>
      <c r="D125" s="346"/>
      <c r="P125" s="346"/>
      <c r="Q125" s="346"/>
      <c r="R125" s="346"/>
      <c r="S125" s="346"/>
      <c r="T125" s="346"/>
      <c r="U125" s="7"/>
      <c r="V125" s="7"/>
      <c r="W125" s="7"/>
      <c r="X125" s="7"/>
      <c r="Y125" s="7"/>
      <c r="Z125" s="8"/>
      <c r="AA125" s="8"/>
      <c r="AB125" s="7"/>
    </row>
    <row r="126" spans="2:28" ht="18" x14ac:dyDescent="0.35">
      <c r="B126" s="346" t="s">
        <v>399</v>
      </c>
      <c r="C126" s="346"/>
      <c r="D126" s="346"/>
      <c r="P126" s="346"/>
      <c r="Q126" s="346"/>
      <c r="R126" s="346"/>
      <c r="S126" s="346"/>
      <c r="T126" s="346"/>
      <c r="U126" s="7"/>
      <c r="V126" s="7"/>
      <c r="W126" s="7"/>
      <c r="X126" s="7"/>
      <c r="Y126" s="7"/>
      <c r="Z126" s="8"/>
      <c r="AA126" s="8"/>
      <c r="AB126" s="7"/>
    </row>
    <row r="127" spans="2:28" ht="18" x14ac:dyDescent="0.35">
      <c r="B127" s="346" t="s">
        <v>400</v>
      </c>
      <c r="C127" s="346"/>
      <c r="D127" s="346"/>
      <c r="P127" s="346"/>
      <c r="Q127" s="346"/>
      <c r="R127" s="346"/>
      <c r="S127" s="346"/>
      <c r="T127" s="346"/>
      <c r="U127" s="7"/>
      <c r="V127" s="7"/>
      <c r="W127" s="7"/>
      <c r="X127" s="7"/>
      <c r="Y127" s="7"/>
      <c r="Z127" s="8"/>
      <c r="AA127" s="8"/>
      <c r="AB127" s="7"/>
    </row>
    <row r="128" spans="2:28" ht="18" x14ac:dyDescent="0.35">
      <c r="B128" s="346" t="s">
        <v>401</v>
      </c>
      <c r="C128" s="346"/>
      <c r="D128" s="346"/>
      <c r="P128" s="346"/>
      <c r="Q128" s="346"/>
      <c r="R128" s="346"/>
      <c r="S128" s="346"/>
      <c r="T128" s="346"/>
      <c r="U128" s="7"/>
      <c r="V128" s="7"/>
      <c r="W128" s="7"/>
      <c r="X128" s="7"/>
      <c r="Y128" s="7"/>
      <c r="Z128" s="8"/>
      <c r="AA128" s="8"/>
      <c r="AB128" s="7"/>
    </row>
    <row r="129" spans="2:28" ht="18" x14ac:dyDescent="0.35">
      <c r="B129" s="346" t="s">
        <v>402</v>
      </c>
      <c r="C129" s="346"/>
      <c r="D129" s="346"/>
      <c r="P129" s="346"/>
      <c r="Q129" s="346"/>
      <c r="R129" s="346"/>
      <c r="S129" s="346"/>
      <c r="T129" s="346"/>
      <c r="U129" s="7"/>
      <c r="V129" s="7"/>
      <c r="W129" s="7"/>
      <c r="X129" s="7"/>
      <c r="Y129" s="7"/>
      <c r="Z129" s="8"/>
      <c r="AA129" s="8"/>
      <c r="AB129" s="7"/>
    </row>
    <row r="130" spans="2:28" ht="18" x14ac:dyDescent="0.35">
      <c r="B130" s="346" t="s">
        <v>403</v>
      </c>
      <c r="C130" s="346"/>
      <c r="D130" s="346"/>
      <c r="P130" s="346"/>
      <c r="Q130" s="346"/>
      <c r="R130" s="346"/>
      <c r="S130" s="346"/>
      <c r="T130" s="346"/>
      <c r="U130" s="7"/>
      <c r="V130" s="7"/>
      <c r="W130" s="7"/>
      <c r="X130" s="7"/>
      <c r="Y130" s="7"/>
      <c r="Z130" s="8"/>
      <c r="AA130" s="8"/>
      <c r="AB130" s="7"/>
    </row>
    <row r="131" spans="2:28" ht="18" x14ac:dyDescent="0.35">
      <c r="B131" s="346" t="s">
        <v>404</v>
      </c>
      <c r="C131" s="346"/>
      <c r="D131" s="346"/>
      <c r="P131" s="346"/>
      <c r="Q131" s="346"/>
      <c r="R131" s="346"/>
      <c r="S131" s="346"/>
      <c r="T131" s="346"/>
      <c r="U131" s="7"/>
      <c r="V131" s="7"/>
      <c r="W131" s="7"/>
      <c r="X131" s="7"/>
      <c r="Y131" s="7"/>
      <c r="Z131" s="8"/>
      <c r="AA131" s="8"/>
      <c r="AB131" s="7"/>
    </row>
    <row r="132" spans="2:28" ht="18" x14ac:dyDescent="0.35">
      <c r="B132" s="346" t="s">
        <v>436</v>
      </c>
      <c r="C132" s="346"/>
      <c r="D132" s="346"/>
      <c r="P132" s="346"/>
      <c r="Q132" s="346"/>
      <c r="R132" s="346"/>
      <c r="S132" s="346"/>
      <c r="T132" s="346"/>
      <c r="U132" s="7"/>
      <c r="V132" s="7"/>
      <c r="W132" s="7"/>
      <c r="X132" s="7"/>
      <c r="Y132" s="7"/>
      <c r="Z132" s="8"/>
      <c r="AA132" s="8"/>
      <c r="AB132" s="7"/>
    </row>
    <row r="133" spans="2:28" ht="18" x14ac:dyDescent="0.35">
      <c r="B133" s="346" t="s">
        <v>405</v>
      </c>
      <c r="C133" s="346"/>
      <c r="D133" s="346"/>
      <c r="P133" s="346"/>
      <c r="Q133" s="346"/>
      <c r="R133" s="346"/>
      <c r="S133" s="346"/>
      <c r="T133" s="346"/>
      <c r="U133" s="7"/>
      <c r="V133" s="7"/>
      <c r="W133" s="7"/>
      <c r="X133" s="7"/>
      <c r="Y133" s="7"/>
      <c r="Z133" s="8"/>
      <c r="AA133" s="8"/>
      <c r="AB133" s="7"/>
    </row>
    <row r="134" spans="2:28" ht="18" x14ac:dyDescent="0.35">
      <c r="B134" s="346" t="s">
        <v>406</v>
      </c>
      <c r="C134" s="346"/>
      <c r="D134" s="346"/>
      <c r="P134" s="346"/>
      <c r="Q134" s="346"/>
      <c r="R134" s="346"/>
      <c r="S134" s="346"/>
      <c r="T134" s="346"/>
      <c r="U134" s="7"/>
      <c r="V134" s="7"/>
      <c r="W134" s="7"/>
      <c r="X134" s="7"/>
      <c r="Y134" s="7"/>
      <c r="Z134" s="8"/>
      <c r="AA134" s="8"/>
      <c r="AB134" s="7"/>
    </row>
    <row r="135" spans="2:28" ht="18" x14ac:dyDescent="0.35">
      <c r="B135" s="346" t="s">
        <v>407</v>
      </c>
      <c r="C135" s="346"/>
      <c r="D135" s="346"/>
      <c r="P135" s="346"/>
      <c r="Q135" s="346"/>
      <c r="R135" s="346"/>
      <c r="S135" s="346"/>
      <c r="T135" s="346"/>
      <c r="U135" s="7"/>
      <c r="V135" s="7"/>
      <c r="W135" s="7"/>
      <c r="X135" s="7"/>
      <c r="Y135" s="7"/>
      <c r="Z135" s="8"/>
      <c r="AA135" s="8"/>
      <c r="AB135" s="7"/>
    </row>
    <row r="136" spans="2:28" ht="18" x14ac:dyDescent="0.35">
      <c r="B136" s="346" t="s">
        <v>408</v>
      </c>
      <c r="C136" s="346"/>
      <c r="D136" s="346"/>
      <c r="P136" s="346"/>
      <c r="Q136" s="346"/>
      <c r="R136" s="346"/>
      <c r="S136" s="346"/>
      <c r="T136" s="346"/>
      <c r="U136" s="7"/>
      <c r="V136" s="7"/>
      <c r="W136" s="7"/>
      <c r="X136" s="7"/>
      <c r="Y136" s="7"/>
      <c r="Z136" s="8"/>
      <c r="AA136" s="8"/>
      <c r="AB136" s="7"/>
    </row>
    <row r="137" spans="2:28" ht="18" x14ac:dyDescent="0.35">
      <c r="B137" s="83" t="s">
        <v>409</v>
      </c>
      <c r="P137" s="83"/>
      <c r="Q137" s="83"/>
      <c r="R137" s="83"/>
      <c r="S137" s="83"/>
      <c r="T137" s="83"/>
      <c r="U137" s="7"/>
      <c r="V137" s="7"/>
      <c r="W137" s="7"/>
      <c r="X137" s="7"/>
      <c r="Y137" s="7"/>
      <c r="Z137" s="8"/>
      <c r="AA137" s="8"/>
      <c r="AB137" s="7"/>
    </row>
    <row r="138" spans="2:28" ht="18" x14ac:dyDescent="0.35">
      <c r="B138" s="346" t="s">
        <v>410</v>
      </c>
      <c r="C138" s="346"/>
      <c r="D138" s="346"/>
      <c r="P138" s="346"/>
      <c r="Q138" s="346"/>
      <c r="R138" s="346"/>
      <c r="S138" s="346"/>
      <c r="T138" s="346"/>
      <c r="U138" s="7"/>
      <c r="V138" s="7"/>
      <c r="W138" s="7"/>
      <c r="X138" s="7"/>
      <c r="Y138" s="7"/>
      <c r="Z138" s="8"/>
      <c r="AA138" s="8"/>
      <c r="AB138" s="7"/>
    </row>
    <row r="139" spans="2:28" ht="18" x14ac:dyDescent="0.35">
      <c r="B139" s="346" t="s">
        <v>411</v>
      </c>
      <c r="C139" s="346"/>
      <c r="D139" s="346"/>
      <c r="P139" s="346"/>
      <c r="Q139" s="346"/>
      <c r="R139" s="346"/>
      <c r="S139" s="346"/>
      <c r="T139" s="346"/>
      <c r="U139" s="7"/>
      <c r="V139" s="7"/>
      <c r="W139" s="7"/>
      <c r="X139" s="7"/>
      <c r="Y139" s="7"/>
      <c r="Z139" s="8"/>
      <c r="AA139" s="8"/>
      <c r="AB139" s="7"/>
    </row>
    <row r="140" spans="2:28" ht="18" x14ac:dyDescent="0.35">
      <c r="B140" s="346" t="s">
        <v>412</v>
      </c>
      <c r="C140" s="346"/>
      <c r="D140" s="346"/>
      <c r="P140" s="346"/>
      <c r="Q140" s="346"/>
      <c r="R140" s="346"/>
      <c r="S140" s="346"/>
      <c r="T140" s="346"/>
      <c r="U140" s="7"/>
      <c r="V140" s="7"/>
      <c r="W140" s="7"/>
      <c r="X140" s="7"/>
      <c r="Y140" s="7"/>
      <c r="Z140" s="8"/>
      <c r="AA140" s="8"/>
      <c r="AB140" s="7"/>
    </row>
    <row r="141" spans="2:28" ht="18" x14ac:dyDescent="0.35">
      <c r="B141" s="83" t="s">
        <v>413</v>
      </c>
      <c r="C141" s="6"/>
      <c r="P141" s="83"/>
      <c r="Q141" s="83"/>
      <c r="R141" s="83"/>
      <c r="S141" s="83"/>
      <c r="T141" s="83"/>
      <c r="U141" s="7"/>
      <c r="V141" s="7"/>
      <c r="W141" s="7"/>
      <c r="X141" s="7"/>
      <c r="Y141" s="7"/>
      <c r="Z141" s="8"/>
      <c r="AA141" s="8"/>
      <c r="AB141" s="7"/>
    </row>
    <row r="142" spans="2:28" ht="18" x14ac:dyDescent="0.35">
      <c r="B142" s="83"/>
    </row>
  </sheetData>
  <mergeCells count="109">
    <mergeCell ref="B139:D139"/>
    <mergeCell ref="B140:D140"/>
    <mergeCell ref="B133:D133"/>
    <mergeCell ref="B134:D134"/>
    <mergeCell ref="B135:D135"/>
    <mergeCell ref="B136:D136"/>
    <mergeCell ref="B138:D138"/>
    <mergeCell ref="B132:D132"/>
    <mergeCell ref="B123:D123"/>
    <mergeCell ref="B124:D124"/>
    <mergeCell ref="B125:D125"/>
    <mergeCell ref="B126:D126"/>
    <mergeCell ref="B127:D127"/>
    <mergeCell ref="B128:D128"/>
    <mergeCell ref="B129:D129"/>
    <mergeCell ref="B130:D130"/>
    <mergeCell ref="B131:D131"/>
    <mergeCell ref="B1:N1"/>
    <mergeCell ref="F11:F12"/>
    <mergeCell ref="G3:L3"/>
    <mergeCell ref="G41:K41"/>
    <mergeCell ref="G45:K45"/>
    <mergeCell ref="G46:K46"/>
    <mergeCell ref="B11:B12"/>
    <mergeCell ref="N3:N4"/>
    <mergeCell ref="F3:F4"/>
    <mergeCell ref="M3:M4"/>
    <mergeCell ref="F32:F33"/>
    <mergeCell ref="E32:E33"/>
    <mergeCell ref="E11:E12"/>
    <mergeCell ref="D11:D12"/>
    <mergeCell ref="B32:B33"/>
    <mergeCell ref="A32:A33"/>
    <mergeCell ref="P98:AB98"/>
    <mergeCell ref="P99:AB99"/>
    <mergeCell ref="A73:A74"/>
    <mergeCell ref="B73:B74"/>
    <mergeCell ref="C73:C74"/>
    <mergeCell ref="D73:D74"/>
    <mergeCell ref="A83:N83"/>
    <mergeCell ref="P104:AB104"/>
    <mergeCell ref="P105:AB105"/>
    <mergeCell ref="P119:R119"/>
    <mergeCell ref="S119:T119"/>
    <mergeCell ref="P111:AB111"/>
    <mergeCell ref="P112:AB112"/>
    <mergeCell ref="P106:R106"/>
    <mergeCell ref="A3:A4"/>
    <mergeCell ref="B3:B4"/>
    <mergeCell ref="C3:C4"/>
    <mergeCell ref="D3:D4"/>
    <mergeCell ref="E3:E4"/>
    <mergeCell ref="P107:AB107"/>
    <mergeCell ref="P108:AB108"/>
    <mergeCell ref="P109:AB109"/>
    <mergeCell ref="C32:C33"/>
    <mergeCell ref="D32:D33"/>
    <mergeCell ref="P102:AB102"/>
    <mergeCell ref="P103:AB103"/>
    <mergeCell ref="P100:AB100"/>
    <mergeCell ref="P101:AB101"/>
    <mergeCell ref="F73:F74"/>
    <mergeCell ref="E73:E74"/>
    <mergeCell ref="A11:A12"/>
    <mergeCell ref="P110:AB110"/>
    <mergeCell ref="P120:R120"/>
    <mergeCell ref="S120:T120"/>
    <mergeCell ref="P121:R121"/>
    <mergeCell ref="S121:T121"/>
    <mergeCell ref="P117:R117"/>
    <mergeCell ref="S117:T117"/>
    <mergeCell ref="P118:R118"/>
    <mergeCell ref="S118:T118"/>
    <mergeCell ref="P127:R127"/>
    <mergeCell ref="S127:T127"/>
    <mergeCell ref="P122:R122"/>
    <mergeCell ref="S122:T122"/>
    <mergeCell ref="P123:R123"/>
    <mergeCell ref="S123:T123"/>
    <mergeCell ref="P124:R124"/>
    <mergeCell ref="S124:T124"/>
    <mergeCell ref="P125:R125"/>
    <mergeCell ref="S125:T125"/>
    <mergeCell ref="P126:R126"/>
    <mergeCell ref="S126:T126"/>
    <mergeCell ref="P133:R133"/>
    <mergeCell ref="S133:T133"/>
    <mergeCell ref="P128:R128"/>
    <mergeCell ref="S128:T128"/>
    <mergeCell ref="P129:R129"/>
    <mergeCell ref="S129:T129"/>
    <mergeCell ref="P130:R130"/>
    <mergeCell ref="S130:T130"/>
    <mergeCell ref="P131:R131"/>
    <mergeCell ref="S131:T131"/>
    <mergeCell ref="P132:R132"/>
    <mergeCell ref="S132:T132"/>
    <mergeCell ref="P140:R140"/>
    <mergeCell ref="S140:T140"/>
    <mergeCell ref="P138:R138"/>
    <mergeCell ref="S138:T138"/>
    <mergeCell ref="P139:R139"/>
    <mergeCell ref="S139:T139"/>
    <mergeCell ref="P136:R136"/>
    <mergeCell ref="S136:T136"/>
    <mergeCell ref="P134:R134"/>
    <mergeCell ref="S134:T134"/>
    <mergeCell ref="P135:R135"/>
    <mergeCell ref="S135:T135"/>
  </mergeCells>
  <phoneticPr fontId="0" type="noConversion"/>
  <pageMargins left="0.39370078740157483" right="0.39370078740157483" top="0.39370078740157483" bottom="0.39370078740157483" header="3.937007874015748E-2" footer="3.937007874015748E-2"/>
  <pageSetup paperSize="9" scale="6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1 направление</vt:lpstr>
      <vt:lpstr>2 направление</vt:lpstr>
      <vt:lpstr>3 направление</vt:lpstr>
      <vt:lpstr>'1 направление'!Область_печати</vt:lpstr>
      <vt:lpstr>'2 направление'!Область_печати</vt:lpstr>
      <vt:lpstr>'3 направление'!Область_печати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Sagynbekova_K</dc:creator>
  <cp:lastModifiedBy>Асия Р. Дулатова</cp:lastModifiedBy>
  <cp:lastPrinted>2021-03-12T03:51:07Z</cp:lastPrinted>
  <dcterms:created xsi:type="dcterms:W3CDTF">2010-07-21T11:07:42Z</dcterms:created>
  <dcterms:modified xsi:type="dcterms:W3CDTF">2021-03-17T06:47:43Z</dcterms:modified>
</cp:coreProperties>
</file>