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 codeName="ЭтаКнига"/>
  <xr:revisionPtr revIDLastSave="0" documentId="13_ncr:1_{9C9CD9F8-AA83-4A51-B04E-4C1C2E43DF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4.08 (2)" sheetId="100" r:id="rId1"/>
  </sheets>
  <definedNames>
    <definedName name="_xlnm.Print_Area" localSheetId="0">'04.08 (2)'!$A$1:$P$26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00" l="1"/>
  <c r="I6" i="100"/>
  <c r="I5" i="100"/>
  <c r="F23" i="100" l="1"/>
  <c r="F21" i="100"/>
  <c r="F9" i="100"/>
  <c r="F7" i="100"/>
  <c r="F6" i="100"/>
  <c r="F5" i="100"/>
  <c r="I4" i="100"/>
  <c r="J4" i="100"/>
  <c r="F4" i="100"/>
  <c r="G4" i="100"/>
  <c r="H16" i="100" l="1"/>
  <c r="H22" i="100"/>
  <c r="H17" i="100"/>
  <c r="H15" i="100"/>
  <c r="H23" i="100"/>
  <c r="H21" i="100"/>
  <c r="H20" i="100"/>
  <c r="K19" i="100"/>
  <c r="H19" i="100"/>
  <c r="H18" i="100"/>
  <c r="H14" i="100"/>
  <c r="H13" i="100"/>
  <c r="H12" i="100"/>
  <c r="K11" i="100"/>
  <c r="H10" i="100"/>
  <c r="H8" i="100"/>
  <c r="H7" i="100"/>
  <c r="H5" i="100"/>
  <c r="H9" i="100" l="1"/>
  <c r="H6" i="100"/>
  <c r="E23" i="100"/>
  <c r="E7" i="100"/>
  <c r="E13" i="100"/>
  <c r="E18" i="100"/>
  <c r="K6" i="100"/>
  <c r="K15" i="100"/>
  <c r="K23" i="100"/>
  <c r="K8" i="100"/>
  <c r="K17" i="100"/>
  <c r="E6" i="100"/>
  <c r="E8" i="100"/>
  <c r="K10" i="100"/>
  <c r="K12" i="100"/>
  <c r="K14" i="100"/>
  <c r="E15" i="100"/>
  <c r="E17" i="100"/>
  <c r="E19" i="100"/>
  <c r="K20" i="100"/>
  <c r="E5" i="100"/>
  <c r="E9" i="100"/>
  <c r="E16" i="100"/>
  <c r="E21" i="100"/>
  <c r="E22" i="100"/>
  <c r="K4" i="100"/>
  <c r="K5" i="100"/>
  <c r="K7" i="100"/>
  <c r="K9" i="100"/>
  <c r="E11" i="100"/>
  <c r="H11" i="100"/>
  <c r="K13" i="100"/>
  <c r="K16" i="100"/>
  <c r="K18" i="100"/>
  <c r="K21" i="100"/>
  <c r="K22" i="100"/>
  <c r="E10" i="100" l="1"/>
  <c r="H4" i="100"/>
  <c r="D4" i="100"/>
  <c r="E14" i="100"/>
  <c r="E20" i="100"/>
  <c r="E12" i="100"/>
  <c r="C4" i="100"/>
  <c r="E4" i="100" l="1"/>
</calcChain>
</file>

<file path=xl/sharedStrings.xml><?xml version="1.0" encoding="utf-8"?>
<sst xmlns="http://schemas.openxmlformats.org/spreadsheetml/2006/main" count="41" uniqueCount="34">
  <si>
    <t>№</t>
  </si>
  <si>
    <t>Всего по ВКО</t>
  </si>
  <si>
    <t>Регион</t>
  </si>
  <si>
    <t>г. Усть Каменогорск</t>
  </si>
  <si>
    <t>г. Семей</t>
  </si>
  <si>
    <t>г. Риддер</t>
  </si>
  <si>
    <t>г. Курчатов</t>
  </si>
  <si>
    <t>Алтайский район</t>
  </si>
  <si>
    <t>Абайский район</t>
  </si>
  <si>
    <t>Аягозский район</t>
  </si>
  <si>
    <t xml:space="preserve">Бескарагайский район </t>
  </si>
  <si>
    <t>Бородулихинский район</t>
  </si>
  <si>
    <t>Глубоковский район</t>
  </si>
  <si>
    <t xml:space="preserve">Жарминский район </t>
  </si>
  <si>
    <t>Зайсанский район</t>
  </si>
  <si>
    <t>Катон-Карагайский район</t>
  </si>
  <si>
    <t>Кокпектинский район</t>
  </si>
  <si>
    <t>Курчумский район</t>
  </si>
  <si>
    <t>Тарбагатайский район</t>
  </si>
  <si>
    <t>Уланский район</t>
  </si>
  <si>
    <t>Урджарский район</t>
  </si>
  <si>
    <t>Шемонаихинский район</t>
  </si>
  <si>
    <t>Остаток вакцин</t>
  </si>
  <si>
    <t xml:space="preserve"> 1 комп.</t>
  </si>
  <si>
    <t>2 комп.</t>
  </si>
  <si>
    <t>Всего вакцин</t>
  </si>
  <si>
    <t>Привито</t>
  </si>
  <si>
    <t>Получено</t>
  </si>
  <si>
    <t>%-исполнения</t>
  </si>
  <si>
    <t xml:space="preserve">Всего </t>
  </si>
  <si>
    <t>1 компонент</t>
  </si>
  <si>
    <t>2 компонент</t>
  </si>
  <si>
    <t>Информация по вакцинированным в разрезе городов и районов по ВКО на 20.00 ч. 09.09.2021 года</t>
  </si>
  <si>
    <t>Привито за 09.09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</si>
</sst>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9" fontId="6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vertical="center" wrapText="1"/>
    </xf>
    <xf numFmtId="1" fontId="0" fillId="0" borderId="0" xfId="0" applyNumberFormat="1" applyAlignment="1"/>
    <xf numFmtId="0" fontId="0" fillId="0" borderId="0" xfId="0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9" fontId="7" fillId="3" borderId="3" xfId="3" applyFont="1" applyFill="1" applyBorder="1" applyAlignment="1">
      <alignment horizontal="center" vertical="center" wrapText="1"/>
    </xf>
    <xf numFmtId="9" fontId="7" fillId="4" borderId="3" xfId="3" applyFont="1" applyFill="1" applyBorder="1" applyAlignment="1">
      <alignment horizontal="center" vertical="center" wrapText="1"/>
    </xf>
    <xf numFmtId="9" fontId="7" fillId="2" borderId="3" xfId="3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center" vertical="center" wrapText="1"/>
    </xf>
    <xf numFmtId="9" fontId="7" fillId="5" borderId="3" xfId="3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2" borderId="3" xfId="1" applyFont="1" applyFill="1" applyBorder="1" applyAlignment="1">
      <alignment horizontal="left" vertical="justify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justify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</cellXfs>
  <cellStyles count="4">
    <cellStyle name="Excel Built-in Normal" xfId="1" xr:uid="{00000000-0005-0000-0000-000000000000}"/>
    <cellStyle name="Excel Built-in Normal 2" xfId="2" xr:uid="{00000000-0005-0000-0000-000001000000}"/>
    <cellStyle name="Обычный" xfId="0" builtinId="0"/>
    <cellStyle name="Процентный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3AE8D-F0DD-409A-8473-39B8B89756B9}">
  <sheetPr>
    <pageSetUpPr fitToPage="1"/>
  </sheetPr>
  <dimension ref="A1:P28"/>
  <sheetViews>
    <sheetView tabSelected="1" view="pageBreakPreview" zoomScale="85" zoomScaleNormal="40" zoomScaleSheetLayoutView="85" workbookViewId="0">
      <selection activeCell="F5" sqref="F5"/>
    </sheetView>
  </sheetViews>
  <sheetFormatPr defaultColWidth="9.109375" defaultRowHeight="14.4" x14ac:dyDescent="0.3"/>
  <cols>
    <col min="1" max="1" width="5" style="1" customWidth="1"/>
    <col min="2" max="2" width="25.5546875" style="1" customWidth="1"/>
    <col min="3" max="3" width="13.44140625" style="2" customWidth="1"/>
    <col min="4" max="4" width="10.44140625" style="2" customWidth="1"/>
    <col min="5" max="5" width="13.88671875" style="2" customWidth="1"/>
    <col min="6" max="6" width="12.5546875" style="1" customWidth="1"/>
    <col min="7" max="7" width="11.5546875" style="1" customWidth="1"/>
    <col min="8" max="8" width="14.44140625" style="1" customWidth="1"/>
    <col min="9" max="9" width="11.109375" style="1" customWidth="1"/>
    <col min="10" max="10" width="11.44140625" style="1" customWidth="1"/>
    <col min="11" max="11" width="10" style="1" customWidth="1"/>
    <col min="12" max="12" width="9.109375" style="1" customWidth="1"/>
    <col min="13" max="13" width="8.44140625" style="1" customWidth="1"/>
    <col min="14" max="14" width="9.109375" style="1" customWidth="1"/>
    <col min="15" max="15" width="8.88671875" style="1" customWidth="1"/>
    <col min="16" max="16" width="9.109375" style="1" customWidth="1"/>
    <col min="17" max="16384" width="9.109375" style="1"/>
  </cols>
  <sheetData>
    <row r="1" spans="1:16" ht="15.6" customHeight="1" x14ac:dyDescent="0.3">
      <c r="A1" s="22" t="s">
        <v>32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6" ht="75" customHeight="1" x14ac:dyDescent="0.3">
      <c r="A2" s="23" t="s">
        <v>0</v>
      </c>
      <c r="B2" s="25" t="s">
        <v>2</v>
      </c>
      <c r="C2" s="26" t="s">
        <v>29</v>
      </c>
      <c r="D2" s="26"/>
      <c r="E2" s="26"/>
      <c r="F2" s="25" t="s">
        <v>30</v>
      </c>
      <c r="G2" s="25"/>
      <c r="H2" s="25"/>
      <c r="I2" s="25" t="s">
        <v>31</v>
      </c>
      <c r="J2" s="25"/>
      <c r="K2" s="25"/>
      <c r="L2" s="25" t="s">
        <v>22</v>
      </c>
      <c r="M2" s="25"/>
      <c r="N2" s="25" t="s">
        <v>33</v>
      </c>
      <c r="O2" s="25"/>
    </row>
    <row r="3" spans="1:16" ht="46.8" x14ac:dyDescent="0.3">
      <c r="A3" s="24"/>
      <c r="B3" s="25"/>
      <c r="C3" s="3" t="s">
        <v>25</v>
      </c>
      <c r="D3" s="3" t="s">
        <v>26</v>
      </c>
      <c r="E3" s="21" t="s">
        <v>28</v>
      </c>
      <c r="F3" s="3" t="s">
        <v>27</v>
      </c>
      <c r="G3" s="3" t="s">
        <v>26</v>
      </c>
      <c r="H3" s="21" t="s">
        <v>28</v>
      </c>
      <c r="I3" s="3" t="s">
        <v>27</v>
      </c>
      <c r="J3" s="3" t="s">
        <v>26</v>
      </c>
      <c r="K3" s="21" t="s">
        <v>28</v>
      </c>
      <c r="L3" s="3" t="s">
        <v>23</v>
      </c>
      <c r="M3" s="3" t="s">
        <v>24</v>
      </c>
      <c r="N3" s="3" t="s">
        <v>23</v>
      </c>
      <c r="O3" s="3" t="s">
        <v>24</v>
      </c>
    </row>
    <row r="4" spans="1:16" ht="54.75" customHeight="1" x14ac:dyDescent="0.3">
      <c r="A4" s="8">
        <v>1</v>
      </c>
      <c r="B4" s="9" t="s">
        <v>1</v>
      </c>
      <c r="C4" s="8">
        <f t="shared" ref="C4" si="0">F4+I4</f>
        <v>1169317</v>
      </c>
      <c r="D4" s="8">
        <f t="shared" ref="D4" si="1">G4+J4</f>
        <v>1088102</v>
      </c>
      <c r="E4" s="11">
        <f>D4/C4</f>
        <v>0.93054492494336438</v>
      </c>
      <c r="F4" s="8">
        <f>SUM(F5:F23)</f>
        <v>623227</v>
      </c>
      <c r="G4" s="8">
        <f>SUM(G5:G23)</f>
        <v>607732</v>
      </c>
      <c r="H4" s="10">
        <f>G4/F4</f>
        <v>0.97513746997482453</v>
      </c>
      <c r="I4" s="8">
        <f>SUM(I5:I23)</f>
        <v>546090</v>
      </c>
      <c r="J4" s="8">
        <f>SUM(J5:J23)</f>
        <v>480370</v>
      </c>
      <c r="K4" s="10">
        <f>J4/I4</f>
        <v>0.87965353696277171</v>
      </c>
      <c r="L4" s="8">
        <v>15495</v>
      </c>
      <c r="M4" s="8">
        <v>65720</v>
      </c>
      <c r="N4" s="8">
        <v>6458</v>
      </c>
      <c r="O4" s="8">
        <v>3493</v>
      </c>
      <c r="P4" s="4"/>
    </row>
    <row r="5" spans="1:16" ht="54.75" customHeight="1" x14ac:dyDescent="0.3">
      <c r="A5" s="13">
        <v>1</v>
      </c>
      <c r="B5" s="14" t="s">
        <v>3</v>
      </c>
      <c r="C5" s="15">
        <v>240790</v>
      </c>
      <c r="D5" s="13">
        <v>221715</v>
      </c>
      <c r="E5" s="10">
        <f t="shared" ref="E5:E23" si="2">D5/C5</f>
        <v>0.92078159392001324</v>
      </c>
      <c r="F5" s="13">
        <f>159246-300+4020</f>
        <v>162966</v>
      </c>
      <c r="G5" s="13">
        <v>159235</v>
      </c>
      <c r="H5" s="16">
        <f t="shared" ref="H5:H23" si="3">G5/F5</f>
        <v>0.97710565394008564</v>
      </c>
      <c r="I5" s="13">
        <f>140386-300+4020</f>
        <v>144106</v>
      </c>
      <c r="J5" s="13">
        <v>133469</v>
      </c>
      <c r="K5" s="12">
        <f t="shared" ref="K5:K23" si="4">J5/I5</f>
        <v>0.92618627954422439</v>
      </c>
      <c r="L5" s="13">
        <v>3731</v>
      </c>
      <c r="M5" s="13">
        <v>10637</v>
      </c>
      <c r="N5" s="13">
        <v>1118</v>
      </c>
      <c r="O5" s="13">
        <v>1304</v>
      </c>
      <c r="P5" s="4"/>
    </row>
    <row r="6" spans="1:16" ht="54.75" customHeight="1" x14ac:dyDescent="0.3">
      <c r="A6" s="17">
        <v>2</v>
      </c>
      <c r="B6" s="14" t="s">
        <v>4</v>
      </c>
      <c r="C6" s="15">
        <v>222420</v>
      </c>
      <c r="D6" s="13">
        <v>197275</v>
      </c>
      <c r="E6" s="10">
        <f t="shared" si="2"/>
        <v>0.88694811617660285</v>
      </c>
      <c r="F6" s="13">
        <f>142206+300+600+4500+900+5500</f>
        <v>154006</v>
      </c>
      <c r="G6" s="13">
        <v>149656</v>
      </c>
      <c r="H6" s="16">
        <f t="shared" si="3"/>
        <v>0.97175434723322462</v>
      </c>
      <c r="I6" s="13">
        <f>127481+300+600+4500+900+1500</f>
        <v>135281</v>
      </c>
      <c r="J6" s="13">
        <v>119395</v>
      </c>
      <c r="K6" s="12">
        <f t="shared" si="4"/>
        <v>0.88257035356036695</v>
      </c>
      <c r="L6" s="13">
        <v>4350</v>
      </c>
      <c r="M6" s="13">
        <v>15886</v>
      </c>
      <c r="N6" s="13">
        <v>1648</v>
      </c>
      <c r="O6" s="13">
        <v>735</v>
      </c>
      <c r="P6" s="4"/>
    </row>
    <row r="7" spans="1:16" ht="54.75" customHeight="1" x14ac:dyDescent="0.3">
      <c r="A7" s="17">
        <v>3</v>
      </c>
      <c r="B7" s="14" t="s">
        <v>5</v>
      </c>
      <c r="C7" s="15">
        <v>29055</v>
      </c>
      <c r="D7" s="13">
        <v>25713</v>
      </c>
      <c r="E7" s="10">
        <f t="shared" si="2"/>
        <v>0.88497676819824467</v>
      </c>
      <c r="F7" s="13">
        <f>22784+3000+510</f>
        <v>26294</v>
      </c>
      <c r="G7" s="13">
        <v>23303</v>
      </c>
      <c r="H7" s="16">
        <f t="shared" si="3"/>
        <v>0.88624781318932078</v>
      </c>
      <c r="I7" s="13">
        <v>17072</v>
      </c>
      <c r="J7" s="13">
        <v>15638</v>
      </c>
      <c r="K7" s="12">
        <f t="shared" si="4"/>
        <v>0.91600281162136832</v>
      </c>
      <c r="L7" s="13">
        <v>2991</v>
      </c>
      <c r="M7" s="13">
        <v>1434</v>
      </c>
      <c r="N7" s="13">
        <v>510</v>
      </c>
      <c r="O7" s="13">
        <v>3</v>
      </c>
      <c r="P7" s="4"/>
    </row>
    <row r="8" spans="1:16" ht="54.75" customHeight="1" x14ac:dyDescent="0.3">
      <c r="A8" s="17">
        <v>4</v>
      </c>
      <c r="B8" s="18" t="s">
        <v>6</v>
      </c>
      <c r="C8" s="15">
        <v>8825</v>
      </c>
      <c r="D8" s="13">
        <v>6834</v>
      </c>
      <c r="E8" s="10">
        <f t="shared" si="2"/>
        <v>0.77439093484419264</v>
      </c>
      <c r="F8" s="13">
        <v>4780</v>
      </c>
      <c r="G8" s="13">
        <v>4533</v>
      </c>
      <c r="H8" s="16">
        <f t="shared" si="3"/>
        <v>0.94832635983263602</v>
      </c>
      <c r="I8" s="13">
        <v>4380</v>
      </c>
      <c r="J8" s="13">
        <v>3757</v>
      </c>
      <c r="K8" s="12">
        <f t="shared" si="4"/>
        <v>0.85776255707762561</v>
      </c>
      <c r="L8" s="13">
        <v>247</v>
      </c>
      <c r="M8" s="13">
        <v>623</v>
      </c>
      <c r="N8" s="13">
        <v>102</v>
      </c>
      <c r="O8" s="13">
        <v>10</v>
      </c>
      <c r="P8" s="4"/>
    </row>
    <row r="9" spans="1:16" ht="54.75" customHeight="1" x14ac:dyDescent="0.3">
      <c r="A9" s="17">
        <v>5</v>
      </c>
      <c r="B9" s="19" t="s">
        <v>7</v>
      </c>
      <c r="C9" s="15">
        <v>32205</v>
      </c>
      <c r="D9" s="13">
        <v>30593</v>
      </c>
      <c r="E9" s="10">
        <f t="shared" si="2"/>
        <v>0.94994566061170627</v>
      </c>
      <c r="F9" s="13">
        <f>26392+3000</f>
        <v>29392</v>
      </c>
      <c r="G9" s="13">
        <v>28131</v>
      </c>
      <c r="H9" s="16">
        <f t="shared" si="3"/>
        <v>0.95709716929776811</v>
      </c>
      <c r="I9" s="13">
        <v>21992</v>
      </c>
      <c r="J9" s="13">
        <v>18750</v>
      </c>
      <c r="K9" s="12">
        <f t="shared" si="4"/>
        <v>0.85258275736631506</v>
      </c>
      <c r="L9" s="13">
        <v>1261</v>
      </c>
      <c r="M9" s="13">
        <v>3242</v>
      </c>
      <c r="N9" s="13">
        <v>662</v>
      </c>
      <c r="O9" s="13">
        <v>10</v>
      </c>
      <c r="P9" s="4"/>
    </row>
    <row r="10" spans="1:16" ht="54.75" customHeight="1" x14ac:dyDescent="0.3">
      <c r="A10" s="17">
        <v>6</v>
      </c>
      <c r="B10" s="19" t="s">
        <v>8</v>
      </c>
      <c r="C10" s="15">
        <v>10315</v>
      </c>
      <c r="D10" s="13">
        <v>9464</v>
      </c>
      <c r="E10" s="10">
        <f t="shared" si="2"/>
        <v>0.91749878817256425</v>
      </c>
      <c r="F10" s="13">
        <v>6632</v>
      </c>
      <c r="G10" s="13">
        <v>6411</v>
      </c>
      <c r="H10" s="16">
        <f t="shared" si="3"/>
        <v>0.96667671893848006</v>
      </c>
      <c r="I10" s="13">
        <v>6632</v>
      </c>
      <c r="J10" s="13">
        <v>5801</v>
      </c>
      <c r="K10" s="12">
        <f t="shared" si="4"/>
        <v>0.87469843184559715</v>
      </c>
      <c r="L10" s="13">
        <v>221</v>
      </c>
      <c r="M10" s="13">
        <v>831</v>
      </c>
      <c r="N10" s="13">
        <v>4</v>
      </c>
      <c r="O10" s="13">
        <v>49</v>
      </c>
      <c r="P10" s="4"/>
    </row>
    <row r="11" spans="1:16" ht="54.75" customHeight="1" x14ac:dyDescent="0.3">
      <c r="A11" s="17">
        <v>7</v>
      </c>
      <c r="B11" s="19" t="s">
        <v>9</v>
      </c>
      <c r="C11" s="15">
        <v>46615</v>
      </c>
      <c r="D11" s="13">
        <v>42720</v>
      </c>
      <c r="E11" s="10">
        <f t="shared" si="2"/>
        <v>0.91644320497693876</v>
      </c>
      <c r="F11" s="13">
        <v>34679</v>
      </c>
      <c r="G11" s="13">
        <v>34246</v>
      </c>
      <c r="H11" s="16">
        <f t="shared" si="3"/>
        <v>0.98751405749877452</v>
      </c>
      <c r="I11" s="13">
        <v>31054</v>
      </c>
      <c r="J11" s="13">
        <v>27019</v>
      </c>
      <c r="K11" s="12">
        <f t="shared" si="4"/>
        <v>0.87006504798093642</v>
      </c>
      <c r="L11" s="13">
        <v>433</v>
      </c>
      <c r="M11" s="13">
        <v>4035</v>
      </c>
      <c r="N11" s="13">
        <v>385</v>
      </c>
      <c r="O11" s="13">
        <v>151</v>
      </c>
      <c r="P11" s="4"/>
    </row>
    <row r="12" spans="1:16" ht="54.75" customHeight="1" x14ac:dyDescent="0.3">
      <c r="A12" s="17">
        <v>8</v>
      </c>
      <c r="B12" s="19" t="s">
        <v>10</v>
      </c>
      <c r="C12" s="15">
        <v>16190</v>
      </c>
      <c r="D12" s="13">
        <v>14697</v>
      </c>
      <c r="E12" s="10">
        <f t="shared" si="2"/>
        <v>0.90778258184064242</v>
      </c>
      <c r="F12" s="13">
        <v>10482</v>
      </c>
      <c r="G12" s="13">
        <v>10449</v>
      </c>
      <c r="H12" s="16">
        <f t="shared" si="3"/>
        <v>0.99685174585002867</v>
      </c>
      <c r="I12" s="13">
        <v>10472</v>
      </c>
      <c r="J12" s="13">
        <v>9796</v>
      </c>
      <c r="K12" s="12">
        <f t="shared" si="4"/>
        <v>0.93544690603514136</v>
      </c>
      <c r="L12" s="13">
        <v>33</v>
      </c>
      <c r="M12" s="13">
        <v>676</v>
      </c>
      <c r="N12" s="13">
        <v>20</v>
      </c>
      <c r="O12" s="13">
        <v>82</v>
      </c>
      <c r="P12" s="4"/>
    </row>
    <row r="13" spans="1:16" ht="54.75" customHeight="1" x14ac:dyDescent="0.3">
      <c r="A13" s="17">
        <v>9</v>
      </c>
      <c r="B13" s="19" t="s">
        <v>11</v>
      </c>
      <c r="C13" s="15">
        <v>21105</v>
      </c>
      <c r="D13" s="13">
        <v>18221</v>
      </c>
      <c r="E13" s="10">
        <f t="shared" si="2"/>
        <v>0.86334991708126041</v>
      </c>
      <c r="F13" s="13">
        <v>14571</v>
      </c>
      <c r="G13" s="13">
        <v>13464</v>
      </c>
      <c r="H13" s="16">
        <f t="shared" si="3"/>
        <v>0.92402717726991968</v>
      </c>
      <c r="I13" s="13">
        <v>12591</v>
      </c>
      <c r="J13" s="13">
        <v>11092</v>
      </c>
      <c r="K13" s="12">
        <f t="shared" si="4"/>
        <v>0.88094670796600749</v>
      </c>
      <c r="L13" s="13">
        <v>1107</v>
      </c>
      <c r="M13" s="13">
        <v>1499</v>
      </c>
      <c r="N13" s="13">
        <v>102</v>
      </c>
      <c r="O13" s="13">
        <v>81</v>
      </c>
      <c r="P13" s="4"/>
    </row>
    <row r="14" spans="1:16" ht="54.75" customHeight="1" x14ac:dyDescent="0.3">
      <c r="A14" s="17">
        <v>10</v>
      </c>
      <c r="B14" s="19" t="s">
        <v>12</v>
      </c>
      <c r="C14" s="15">
        <v>28610</v>
      </c>
      <c r="D14" s="13">
        <v>26735</v>
      </c>
      <c r="E14" s="10">
        <f t="shared" si="2"/>
        <v>0.93446347430968191</v>
      </c>
      <c r="F14" s="13">
        <v>21912</v>
      </c>
      <c r="G14" s="13">
        <v>21633</v>
      </c>
      <c r="H14" s="16">
        <f t="shared" si="3"/>
        <v>0.98726725082146771</v>
      </c>
      <c r="I14" s="13">
        <v>18147</v>
      </c>
      <c r="J14" s="13">
        <v>16674</v>
      </c>
      <c r="K14" s="12">
        <f t="shared" si="4"/>
        <v>0.91882955860472804</v>
      </c>
      <c r="L14" s="13">
        <v>279</v>
      </c>
      <c r="M14" s="13">
        <v>1473</v>
      </c>
      <c r="N14" s="13">
        <v>176</v>
      </c>
      <c r="O14" s="13">
        <v>0</v>
      </c>
      <c r="P14" s="4"/>
    </row>
    <row r="15" spans="1:16" ht="54.75" customHeight="1" x14ac:dyDescent="0.3">
      <c r="A15" s="17">
        <v>11</v>
      </c>
      <c r="B15" s="19" t="s">
        <v>13</v>
      </c>
      <c r="C15" s="15">
        <v>27595</v>
      </c>
      <c r="D15" s="13">
        <v>25721</v>
      </c>
      <c r="E15" s="10">
        <f t="shared" si="2"/>
        <v>0.93208914658452613</v>
      </c>
      <c r="F15" s="13">
        <v>19566</v>
      </c>
      <c r="G15" s="13">
        <v>19202</v>
      </c>
      <c r="H15" s="16">
        <f t="shared" si="3"/>
        <v>0.98139629970356745</v>
      </c>
      <c r="I15" s="13">
        <v>18656</v>
      </c>
      <c r="J15" s="13">
        <v>14977</v>
      </c>
      <c r="K15" s="12">
        <f t="shared" si="4"/>
        <v>0.80279802744425388</v>
      </c>
      <c r="L15" s="13">
        <v>364</v>
      </c>
      <c r="M15" s="13">
        <v>3679</v>
      </c>
      <c r="N15" s="13">
        <v>261</v>
      </c>
      <c r="O15" s="13">
        <v>135</v>
      </c>
      <c r="P15" s="4"/>
    </row>
    <row r="16" spans="1:16" ht="54.75" customHeight="1" x14ac:dyDescent="0.3">
      <c r="A16" s="17">
        <v>12</v>
      </c>
      <c r="B16" s="19" t="s">
        <v>14</v>
      </c>
      <c r="C16" s="15">
        <v>26970</v>
      </c>
      <c r="D16" s="13">
        <v>26156</v>
      </c>
      <c r="E16" s="10">
        <f t="shared" si="2"/>
        <v>0.96981831664812757</v>
      </c>
      <c r="F16" s="13">
        <v>16772</v>
      </c>
      <c r="G16" s="13">
        <v>16915</v>
      </c>
      <c r="H16" s="16">
        <f t="shared" si="3"/>
        <v>1.0085261149534939</v>
      </c>
      <c r="I16" s="13">
        <v>17092</v>
      </c>
      <c r="J16" s="13">
        <v>14860</v>
      </c>
      <c r="K16" s="12">
        <f t="shared" si="4"/>
        <v>0.86941259068570087</v>
      </c>
      <c r="L16" s="13">
        <v>-143</v>
      </c>
      <c r="M16" s="13">
        <v>2232</v>
      </c>
      <c r="N16" s="13">
        <v>93</v>
      </c>
      <c r="O16" s="13">
        <v>94</v>
      </c>
      <c r="P16" s="4"/>
    </row>
    <row r="17" spans="1:16" ht="54.75" customHeight="1" x14ac:dyDescent="0.3">
      <c r="A17" s="17">
        <v>13</v>
      </c>
      <c r="B17" s="19" t="s">
        <v>15</v>
      </c>
      <c r="C17" s="15">
        <v>14700</v>
      </c>
      <c r="D17" s="13">
        <v>13728</v>
      </c>
      <c r="E17" s="10">
        <f t="shared" si="2"/>
        <v>0.93387755102040815</v>
      </c>
      <c r="F17" s="13">
        <v>10854</v>
      </c>
      <c r="G17" s="13">
        <v>10492</v>
      </c>
      <c r="H17" s="16">
        <f t="shared" si="3"/>
        <v>0.96664824028008112</v>
      </c>
      <c r="I17" s="13">
        <v>10829</v>
      </c>
      <c r="J17" s="13">
        <v>8417</v>
      </c>
      <c r="K17" s="12">
        <f t="shared" si="4"/>
        <v>0.77726475205466805</v>
      </c>
      <c r="L17" s="13">
        <v>362</v>
      </c>
      <c r="M17" s="13">
        <v>2412</v>
      </c>
      <c r="N17" s="13">
        <v>19</v>
      </c>
      <c r="O17" s="13">
        <v>128</v>
      </c>
      <c r="P17" s="4"/>
    </row>
    <row r="18" spans="1:16" ht="55.2" customHeight="1" x14ac:dyDescent="0.3">
      <c r="A18" s="17">
        <v>14</v>
      </c>
      <c r="B18" s="19" t="s">
        <v>16</v>
      </c>
      <c r="C18" s="15">
        <v>16230</v>
      </c>
      <c r="D18" s="13">
        <v>15584</v>
      </c>
      <c r="E18" s="10">
        <f t="shared" si="2"/>
        <v>0.96019716574245229</v>
      </c>
      <c r="F18" s="13">
        <v>12903</v>
      </c>
      <c r="G18" s="13">
        <v>12728</v>
      </c>
      <c r="H18" s="16">
        <f t="shared" si="3"/>
        <v>0.98643726265209641</v>
      </c>
      <c r="I18" s="13">
        <v>12468</v>
      </c>
      <c r="J18" s="13">
        <v>10128</v>
      </c>
      <c r="K18" s="12">
        <f t="shared" si="4"/>
        <v>0.81231953801732437</v>
      </c>
      <c r="L18" s="13">
        <v>175</v>
      </c>
      <c r="M18" s="13">
        <v>2340</v>
      </c>
      <c r="N18" s="13">
        <v>142</v>
      </c>
      <c r="O18" s="13">
        <v>150</v>
      </c>
      <c r="P18" s="4"/>
    </row>
    <row r="19" spans="1:16" ht="54.75" customHeight="1" x14ac:dyDescent="0.3">
      <c r="A19" s="17">
        <v>15</v>
      </c>
      <c r="B19" s="19" t="s">
        <v>17</v>
      </c>
      <c r="C19" s="15">
        <v>14670</v>
      </c>
      <c r="D19" s="13">
        <v>12887</v>
      </c>
      <c r="E19" s="10">
        <f t="shared" si="2"/>
        <v>0.87845944103612816</v>
      </c>
      <c r="F19" s="13">
        <v>11372</v>
      </c>
      <c r="G19" s="13">
        <v>11383</v>
      </c>
      <c r="H19" s="16">
        <f t="shared" si="3"/>
        <v>1.0009672880759761</v>
      </c>
      <c r="I19" s="13">
        <v>9612</v>
      </c>
      <c r="J19" s="13">
        <v>7967</v>
      </c>
      <c r="K19" s="12">
        <f t="shared" si="4"/>
        <v>0.82885975863503958</v>
      </c>
      <c r="L19" s="13">
        <v>-11</v>
      </c>
      <c r="M19" s="13">
        <v>1645</v>
      </c>
      <c r="N19" s="13">
        <v>187</v>
      </c>
      <c r="O19" s="13">
        <v>82</v>
      </c>
      <c r="P19" s="4"/>
    </row>
    <row r="20" spans="1:16" ht="54.75" customHeight="1" x14ac:dyDescent="0.3">
      <c r="A20" s="17">
        <v>16</v>
      </c>
      <c r="B20" s="19" t="s">
        <v>18</v>
      </c>
      <c r="C20" s="15">
        <v>18440</v>
      </c>
      <c r="D20" s="13">
        <v>16754</v>
      </c>
      <c r="E20" s="10">
        <f t="shared" si="2"/>
        <v>0.90856832971800439</v>
      </c>
      <c r="F20" s="13">
        <v>18022</v>
      </c>
      <c r="G20" s="13">
        <v>18796</v>
      </c>
      <c r="H20" s="16">
        <f t="shared" si="3"/>
        <v>1.0429475086005993</v>
      </c>
      <c r="I20" s="13">
        <v>15522</v>
      </c>
      <c r="J20" s="13">
        <v>11532</v>
      </c>
      <c r="K20" s="12">
        <f t="shared" si="4"/>
        <v>0.74294549671434096</v>
      </c>
      <c r="L20" s="13">
        <v>-774</v>
      </c>
      <c r="M20" s="13">
        <v>3990</v>
      </c>
      <c r="N20" s="13">
        <v>391</v>
      </c>
      <c r="O20" s="13">
        <v>49</v>
      </c>
      <c r="P20" s="4"/>
    </row>
    <row r="21" spans="1:16" ht="54.75" customHeight="1" x14ac:dyDescent="0.3">
      <c r="A21" s="17">
        <v>17</v>
      </c>
      <c r="B21" s="19" t="s">
        <v>19</v>
      </c>
      <c r="C21" s="15">
        <v>19555</v>
      </c>
      <c r="D21" s="13">
        <v>16730</v>
      </c>
      <c r="E21" s="10">
        <f t="shared" si="2"/>
        <v>0.85553566862694963</v>
      </c>
      <c r="F21" s="13">
        <f>14818-900</f>
        <v>13918</v>
      </c>
      <c r="G21" s="13">
        <v>13429</v>
      </c>
      <c r="H21" s="16">
        <f t="shared" si="3"/>
        <v>0.96486564161517463</v>
      </c>
      <c r="I21" s="13">
        <f>13903-900</f>
        <v>13003</v>
      </c>
      <c r="J21" s="13">
        <v>10385</v>
      </c>
      <c r="K21" s="12">
        <f t="shared" si="4"/>
        <v>0.79866184726601552</v>
      </c>
      <c r="L21" s="13">
        <v>489</v>
      </c>
      <c r="M21" s="13">
        <v>2618</v>
      </c>
      <c r="N21" s="13">
        <v>190</v>
      </c>
      <c r="O21" s="13">
        <v>131</v>
      </c>
      <c r="P21" s="4"/>
    </row>
    <row r="22" spans="1:16" ht="54.75" customHeight="1" x14ac:dyDescent="0.3">
      <c r="A22" s="17">
        <v>18</v>
      </c>
      <c r="B22" s="19" t="s">
        <v>20</v>
      </c>
      <c r="C22" s="15">
        <v>45975</v>
      </c>
      <c r="D22" s="13">
        <v>42087</v>
      </c>
      <c r="E22" s="10">
        <f t="shared" si="2"/>
        <v>0.91543230016313215</v>
      </c>
      <c r="F22" s="13">
        <v>34646</v>
      </c>
      <c r="G22" s="13">
        <v>34192</v>
      </c>
      <c r="H22" s="16">
        <f t="shared" si="3"/>
        <v>0.98689603417421923</v>
      </c>
      <c r="I22" s="13">
        <v>31351</v>
      </c>
      <c r="J22" s="13">
        <v>26248</v>
      </c>
      <c r="K22" s="12">
        <f t="shared" si="4"/>
        <v>0.8372300724059839</v>
      </c>
      <c r="L22" s="13">
        <v>454</v>
      </c>
      <c r="M22" s="13">
        <v>5103</v>
      </c>
      <c r="N22" s="13">
        <v>398</v>
      </c>
      <c r="O22" s="13">
        <v>298</v>
      </c>
      <c r="P22" s="4"/>
    </row>
    <row r="23" spans="1:16" ht="54.75" customHeight="1" x14ac:dyDescent="0.3">
      <c r="A23" s="17">
        <v>19</v>
      </c>
      <c r="B23" s="19" t="s">
        <v>21</v>
      </c>
      <c r="C23" s="15">
        <v>26425</v>
      </c>
      <c r="D23" s="13">
        <v>23497</v>
      </c>
      <c r="E23" s="10">
        <f t="shared" si="2"/>
        <v>0.88919583727530749</v>
      </c>
      <c r="F23" s="13">
        <f>19970-510</f>
        <v>19460</v>
      </c>
      <c r="G23" s="13">
        <v>19534</v>
      </c>
      <c r="H23" s="16">
        <f t="shared" si="3"/>
        <v>1.0038026721479958</v>
      </c>
      <c r="I23" s="13">
        <v>15830</v>
      </c>
      <c r="J23" s="13">
        <v>14465</v>
      </c>
      <c r="K23" s="12">
        <f t="shared" si="4"/>
        <v>0.91377132027795327</v>
      </c>
      <c r="L23" s="13">
        <v>-74</v>
      </c>
      <c r="M23" s="13">
        <v>1365</v>
      </c>
      <c r="N23" s="13">
        <v>50</v>
      </c>
      <c r="O23" s="13">
        <v>1</v>
      </c>
      <c r="P23" s="4"/>
    </row>
    <row r="25" spans="1:16" ht="17.399999999999999" x14ac:dyDescent="0.3">
      <c r="G25" s="20"/>
      <c r="J25" s="20"/>
      <c r="L25" s="6"/>
      <c r="N25" s="6"/>
      <c r="O25" s="7"/>
    </row>
    <row r="27" spans="1:16" ht="15.6" x14ac:dyDescent="0.3">
      <c r="N27" s="6"/>
    </row>
    <row r="28" spans="1:16" x14ac:dyDescent="0.3">
      <c r="J28" s="5"/>
    </row>
  </sheetData>
  <mergeCells count="8">
    <mergeCell ref="A1:O1"/>
    <mergeCell ref="A2:A3"/>
    <mergeCell ref="B2:B3"/>
    <mergeCell ref="C2:E2"/>
    <mergeCell ref="F2:H2"/>
    <mergeCell ref="I2:K2"/>
    <mergeCell ref="L2:M2"/>
    <mergeCell ref="N2:O2"/>
  </mergeCells>
  <conditionalFormatting sqref="K4:K23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E4:E23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4:H23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7:H23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04.08 (2)</vt:lpstr>
      <vt:lpstr>'04.08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2021-09-10T02:50:22Z</dcterms:modified>
</cp:coreProperties>
</file>