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45" windowWidth="9975" windowHeight="8040" tabRatio="505"/>
  </bookViews>
  <sheets>
    <sheet name="конкурс" sheetId="3" r:id="rId1"/>
    <sheet name="аукцион" sheetId="4" r:id="rId2"/>
  </sheets>
  <definedNames>
    <definedName name="_xlnm.Print_Area" localSheetId="1">аукцион!$A$1:$J$40</definedName>
    <definedName name="_xlnm.Print_Area" localSheetId="0">конкурс!$A$1:$I$36</definedName>
  </definedNames>
  <calcPr calcId="125725" refMode="R1C1"/>
</workbook>
</file>

<file path=xl/calcChain.xml><?xml version="1.0" encoding="utf-8"?>
<calcChain xmlns="http://schemas.openxmlformats.org/spreadsheetml/2006/main">
  <c r="D37" i="4"/>
  <c r="E37"/>
  <c r="F37"/>
  <c r="G37"/>
  <c r="H37"/>
  <c r="I37"/>
  <c r="C37"/>
  <c r="D33" i="3"/>
  <c r="E33"/>
  <c r="F33"/>
  <c r="G33"/>
  <c r="H33"/>
  <c r="C33"/>
  <c r="D11"/>
  <c r="E11"/>
  <c r="F11"/>
  <c r="G11"/>
  <c r="H11"/>
  <c r="C11"/>
  <c r="D19"/>
  <c r="E19"/>
  <c r="F19"/>
  <c r="G19"/>
  <c r="H19"/>
  <c r="C19"/>
  <c r="D30" i="4" l="1"/>
  <c r="D39"/>
  <c r="E39"/>
  <c r="F39"/>
  <c r="G39"/>
  <c r="H39"/>
  <c r="I39"/>
  <c r="C39"/>
  <c r="D31" i="3"/>
  <c r="E31"/>
  <c r="F31"/>
  <c r="G31"/>
  <c r="H31"/>
  <c r="C31"/>
  <c r="D35"/>
  <c r="E35"/>
  <c r="F35"/>
  <c r="G35"/>
  <c r="H35"/>
  <c r="C35"/>
  <c r="D14" i="4"/>
  <c r="E14"/>
  <c r="F14"/>
  <c r="G14"/>
  <c r="H14"/>
  <c r="I14"/>
  <c r="C14"/>
  <c r="D12"/>
  <c r="E12"/>
  <c r="F12"/>
  <c r="G12"/>
  <c r="H12"/>
  <c r="I12"/>
  <c r="C12"/>
  <c r="D14" i="3"/>
  <c r="E14"/>
  <c r="F14"/>
  <c r="G14"/>
  <c r="H14"/>
  <c r="C14"/>
  <c r="C24" i="4" l="1"/>
  <c r="E30"/>
  <c r="F30"/>
  <c r="G30"/>
  <c r="H30"/>
  <c r="I30"/>
  <c r="C30"/>
  <c r="D24" i="3"/>
  <c r="E24"/>
  <c r="F24"/>
  <c r="G24"/>
  <c r="H24"/>
  <c r="C24"/>
  <c r="E10" i="4"/>
  <c r="D35"/>
  <c r="D24" l="1"/>
  <c r="E24"/>
  <c r="F24"/>
  <c r="G24"/>
  <c r="H24"/>
  <c r="I24"/>
  <c r="G35" l="1"/>
  <c r="D27" i="3" l="1"/>
  <c r="E27"/>
  <c r="F27"/>
  <c r="G27"/>
  <c r="H27"/>
  <c r="C27"/>
  <c r="E35" i="4"/>
  <c r="F35"/>
  <c r="H35"/>
  <c r="I35"/>
  <c r="C35"/>
  <c r="E40" l="1"/>
  <c r="C10"/>
  <c r="C40" s="1"/>
  <c r="C36" i="3" l="1"/>
  <c r="D10" i="4"/>
  <c r="F10"/>
  <c r="G10"/>
  <c r="G40" s="1"/>
  <c r="H10"/>
  <c r="I10"/>
  <c r="E36" i="3" l="1"/>
  <c r="D36" l="1"/>
  <c r="F36"/>
  <c r="G36"/>
  <c r="H36"/>
  <c r="D40" i="4"/>
  <c r="F40"/>
  <c r="H40" l="1"/>
  <c r="I40"/>
</calcChain>
</file>

<file path=xl/sharedStrings.xml><?xml version="1.0" encoding="utf-8"?>
<sst xmlns="http://schemas.openxmlformats.org/spreadsheetml/2006/main" count="69" uniqueCount="31">
  <si>
    <t>№</t>
  </si>
  <si>
    <t>Қала және 
аудан атауы</t>
  </si>
  <si>
    <t>саны</t>
  </si>
  <si>
    <t>көлемі, га</t>
  </si>
  <si>
    <t>Қаражаты</t>
  </si>
  <si>
    <t>Атырау қаласы</t>
  </si>
  <si>
    <t>Аукцион арқылы 
өткізілген жерлер</t>
  </si>
  <si>
    <t>Өткізілген 
аукцион 
саны</t>
  </si>
  <si>
    <t xml:space="preserve">Жылыой </t>
  </si>
  <si>
    <t>Мақат</t>
  </si>
  <si>
    <t xml:space="preserve">Исатай </t>
  </si>
  <si>
    <t>Индер</t>
  </si>
  <si>
    <t>Махамбет</t>
  </si>
  <si>
    <t>Қызылқоға</t>
  </si>
  <si>
    <t>Құрманғазы</t>
  </si>
  <si>
    <t>Барлығы</t>
  </si>
  <si>
    <t>Жер пайдаланушылар</t>
  </si>
  <si>
    <t>заңды тұлға</t>
  </si>
  <si>
    <t>жеке тұлға</t>
  </si>
  <si>
    <t>бастапқы 
бағасы, тг</t>
  </si>
  <si>
    <t>сатылған
бағасы, тг</t>
  </si>
  <si>
    <t>Өткізілген 
конкурс
саны</t>
  </si>
  <si>
    <t>Конкурс арқылы 
өткізілген жерлер</t>
  </si>
  <si>
    <t>Ескертпе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</si>
  <si>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</si>
  <si>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шаруа қожалықтар саны</t>
  </si>
  <si>
    <t>Қатысушылар түспеуіне байланысты аукцион өткізілмеген болып есептелді</t>
  </si>
  <si>
    <t>2020 жылдың жағдайы бойынша кәсіпкерлік мақсаттағы жер учаскелерінің аукцион арқылы табысталуы бойынша ақпарат</t>
  </si>
  <si>
    <t>электр</t>
  </si>
  <si>
    <t>Қағаз түрінде өтті</t>
  </si>
  <si>
    <t>2020 жылдың қорытынды жағдайы бойынша ауылшаруашылығы мақсатындағы жер учаскелерінің конкурс арқылы табысталуы туралы ақпарат</t>
  </si>
</sst>
</file>

<file path=xl/styles.xml><?xml version="1.0" encoding="utf-8"?>
<styleSheet xmlns="http://schemas.openxmlformats.org/spreadsheetml/2006/main">
  <numFmts count="7">
    <numFmt numFmtId="164" formatCode="#,##0.00000"/>
    <numFmt numFmtId="165" formatCode="0.000"/>
    <numFmt numFmtId="166" formatCode="0.0000"/>
    <numFmt numFmtId="167" formatCode="0.00000"/>
    <numFmt numFmtId="168" formatCode="#,##0.0"/>
    <numFmt numFmtId="169" formatCode="0.0"/>
    <numFmt numFmtId="172" formatCode="0.000000"/>
  </numFmts>
  <fonts count="1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Fill="1"/>
    <xf numFmtId="0" fontId="2" fillId="0" borderId="1" xfId="0" applyFont="1" applyFill="1" applyBorder="1"/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2" fillId="2" borderId="1" xfId="0" applyFont="1" applyFill="1" applyBorder="1"/>
    <xf numFmtId="164" fontId="7" fillId="0" borderId="0" xfId="0" applyNumberFormat="1" applyFont="1" applyBorder="1"/>
    <xf numFmtId="0" fontId="10" fillId="0" borderId="0" xfId="0" applyFont="1" applyFill="1"/>
    <xf numFmtId="0" fontId="2" fillId="3" borderId="1" xfId="0" applyFont="1" applyFill="1" applyBorder="1" applyAlignment="1">
      <alignment horizontal="center" vertical="center"/>
    </xf>
    <xf numFmtId="0" fontId="7" fillId="3" borderId="1" xfId="0" applyFont="1" applyFill="1" applyBorder="1"/>
    <xf numFmtId="0" fontId="8" fillId="3" borderId="1" xfId="0" applyFont="1" applyFill="1" applyBorder="1"/>
    <xf numFmtId="0" fontId="1" fillId="0" borderId="0" xfId="0" applyFont="1" applyFill="1"/>
    <xf numFmtId="0" fontId="2" fillId="0" borderId="0" xfId="0" applyFont="1" applyFill="1"/>
    <xf numFmtId="0" fontId="12" fillId="0" borderId="0" xfId="0" applyFont="1" applyFill="1"/>
    <xf numFmtId="167" fontId="7" fillId="3" borderId="1" xfId="0" applyNumberFormat="1" applyFont="1" applyFill="1" applyBorder="1"/>
    <xf numFmtId="1" fontId="0" fillId="0" borderId="0" xfId="0" applyNumberFormat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0" fontId="0" fillId="4" borderId="0" xfId="0" applyFill="1"/>
    <xf numFmtId="0" fontId="1" fillId="4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5" fillId="2" borderId="1" xfId="0" applyFont="1" applyFill="1" applyBorder="1"/>
    <xf numFmtId="166" fontId="1" fillId="2" borderId="1" xfId="0" applyNumberFormat="1" applyFont="1" applyFill="1" applyBorder="1" applyAlignment="1">
      <alignment horizontal="right" vertical="top" wrapText="1"/>
    </xf>
    <xf numFmtId="2" fontId="1" fillId="2" borderId="1" xfId="0" applyNumberFormat="1" applyFont="1" applyFill="1" applyBorder="1" applyAlignment="1">
      <alignment horizontal="right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0" fontId="5" fillId="5" borderId="1" xfId="0" applyFont="1" applyFill="1" applyBorder="1"/>
    <xf numFmtId="0" fontId="11" fillId="5" borderId="1" xfId="0" applyFont="1" applyFill="1" applyBorder="1"/>
    <xf numFmtId="0" fontId="9" fillId="5" borderId="1" xfId="0" applyFont="1" applyFill="1" applyBorder="1" applyAlignment="1">
      <alignment horizontal="left" vertical="center" wrapText="1"/>
    </xf>
    <xf numFmtId="166" fontId="2" fillId="5" borderId="1" xfId="0" applyNumberFormat="1" applyFont="1" applyFill="1" applyBorder="1"/>
    <xf numFmtId="0" fontId="1" fillId="4" borderId="0" xfId="0" applyFont="1" applyFill="1"/>
    <xf numFmtId="0" fontId="1" fillId="4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vertical="center" wrapText="1"/>
    </xf>
    <xf numFmtId="0" fontId="1" fillId="0" borderId="1" xfId="0" applyFont="1" applyFill="1" applyBorder="1"/>
    <xf numFmtId="166" fontId="1" fillId="0" borderId="1" xfId="0" applyNumberFormat="1" applyFont="1" applyFill="1" applyBorder="1" applyAlignment="1">
      <alignment horizontal="right" vertical="top" wrapText="1"/>
    </xf>
    <xf numFmtId="1" fontId="1" fillId="0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/>
    <xf numFmtId="166" fontId="13" fillId="0" borderId="1" xfId="0" applyNumberFormat="1" applyFont="1" applyFill="1" applyBorder="1"/>
    <xf numFmtId="3" fontId="13" fillId="0" borderId="1" xfId="0" applyNumberFormat="1" applyFont="1" applyFill="1" applyBorder="1"/>
    <xf numFmtId="0" fontId="5" fillId="0" borderId="1" xfId="0" applyFont="1" applyFill="1" applyBorder="1"/>
    <xf numFmtId="166" fontId="1" fillId="0" borderId="1" xfId="0" applyNumberFormat="1" applyFont="1" applyFill="1" applyBorder="1"/>
    <xf numFmtId="3" fontId="3" fillId="0" borderId="1" xfId="0" applyNumberFormat="1" applyFont="1" applyFill="1" applyBorder="1"/>
    <xf numFmtId="172" fontId="1" fillId="0" borderId="1" xfId="0" applyNumberFormat="1" applyFont="1" applyFill="1" applyBorder="1"/>
    <xf numFmtId="165" fontId="1" fillId="0" borderId="1" xfId="0" applyNumberFormat="1" applyFont="1" applyFill="1" applyBorder="1"/>
    <xf numFmtId="0" fontId="1" fillId="0" borderId="1" xfId="0" applyFont="1" applyFill="1" applyBorder="1" applyAlignment="1">
      <alignment horizontal="right" vertical="top" wrapText="1"/>
    </xf>
    <xf numFmtId="3" fontId="1" fillId="0" borderId="1" xfId="0" applyNumberFormat="1" applyFont="1" applyFill="1" applyBorder="1" applyAlignment="1">
      <alignment horizontal="right" vertical="top" wrapText="1"/>
    </xf>
    <xf numFmtId="168" fontId="1" fillId="0" borderId="1" xfId="0" applyNumberFormat="1" applyFont="1" applyFill="1" applyBorder="1"/>
    <xf numFmtId="0" fontId="1" fillId="0" borderId="1" xfId="0" applyFont="1" applyFill="1" applyBorder="1" applyAlignment="1">
      <alignment horizontal="right"/>
    </xf>
    <xf numFmtId="2" fontId="1" fillId="0" borderId="1" xfId="0" applyNumberFormat="1" applyFont="1" applyFill="1" applyBorder="1"/>
    <xf numFmtId="3" fontId="1" fillId="0" borderId="7" xfId="0" applyNumberFormat="1" applyFont="1" applyFill="1" applyBorder="1"/>
    <xf numFmtId="165" fontId="1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right" vertical="top"/>
    </xf>
    <xf numFmtId="3" fontId="1" fillId="0" borderId="1" xfId="0" applyNumberFormat="1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2" fontId="2" fillId="5" borderId="1" xfId="0" applyNumberFormat="1" applyFont="1" applyFill="1" applyBorder="1"/>
    <xf numFmtId="166" fontId="2" fillId="3" borderId="1" xfId="0" applyNumberFormat="1" applyFont="1" applyFill="1" applyBorder="1" applyAlignment="1">
      <alignment horizontal="center" vertical="center"/>
    </xf>
    <xf numFmtId="2" fontId="7" fillId="3" borderId="1" xfId="0" applyNumberFormat="1" applyFont="1" applyFill="1" applyBorder="1"/>
    <xf numFmtId="169" fontId="2" fillId="5" borderId="1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/>
    </xf>
    <xf numFmtId="166" fontId="1" fillId="0" borderId="1" xfId="0" applyNumberFormat="1" applyFont="1" applyFill="1" applyBorder="1" applyAlignment="1">
      <alignment vertical="top"/>
    </xf>
    <xf numFmtId="3" fontId="3" fillId="0" borderId="1" xfId="0" applyNumberFormat="1" applyFont="1" applyFill="1" applyBorder="1" applyAlignment="1">
      <alignment vertical="top"/>
    </xf>
    <xf numFmtId="168" fontId="3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center" vertical="top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"/>
  <sheetViews>
    <sheetView tabSelected="1" view="pageBreakPreview" zoomScale="50" zoomScaleNormal="70" zoomScaleSheetLayoutView="50" workbookViewId="0">
      <selection activeCell="P15" sqref="P15"/>
    </sheetView>
  </sheetViews>
  <sheetFormatPr defaultRowHeight="15"/>
  <cols>
    <col min="1" max="1" width="5.42578125" customWidth="1"/>
    <col min="2" max="2" width="24.85546875" customWidth="1"/>
    <col min="3" max="3" width="15.5703125" customWidth="1"/>
    <col min="4" max="4" width="10.5703125" customWidth="1"/>
    <col min="5" max="5" width="15.7109375" style="24" hidden="1" customWidth="1"/>
    <col min="6" max="6" width="19.28515625" customWidth="1"/>
    <col min="7" max="7" width="9.28515625" customWidth="1"/>
    <col min="8" max="8" width="9.7109375" customWidth="1"/>
    <col min="9" max="9" width="39" customWidth="1"/>
    <col min="10" max="10" width="7.8554687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1"/>
    </row>
    <row r="2" spans="1:9" ht="18.75">
      <c r="A2" s="1"/>
      <c r="B2" s="86" t="s">
        <v>30</v>
      </c>
      <c r="C2" s="86"/>
      <c r="D2" s="86"/>
      <c r="E2" s="86"/>
      <c r="F2" s="86"/>
      <c r="G2" s="86"/>
      <c r="H2" s="86"/>
      <c r="I2" s="86"/>
    </row>
    <row r="3" spans="1:9">
      <c r="A3" s="1"/>
      <c r="B3" s="1"/>
      <c r="C3" s="1"/>
      <c r="D3" s="1"/>
      <c r="E3" s="1"/>
      <c r="F3" s="1"/>
      <c r="G3" s="1"/>
      <c r="H3" s="1"/>
      <c r="I3" s="1"/>
    </row>
    <row r="4" spans="1:9">
      <c r="A4" s="1"/>
      <c r="B4" s="1"/>
      <c r="C4" s="1"/>
      <c r="D4" s="1"/>
      <c r="E4" s="1"/>
      <c r="F4" s="1"/>
      <c r="G4" s="1"/>
      <c r="H4" s="1"/>
      <c r="I4" s="1"/>
    </row>
    <row r="5" spans="1:9" ht="59.25" customHeight="1">
      <c r="A5" s="87" t="s">
        <v>0</v>
      </c>
      <c r="B5" s="89" t="s">
        <v>1</v>
      </c>
      <c r="C5" s="89" t="s">
        <v>21</v>
      </c>
      <c r="D5" s="91" t="s">
        <v>22</v>
      </c>
      <c r="E5" s="92"/>
      <c r="F5" s="93"/>
      <c r="G5" s="91" t="s">
        <v>16</v>
      </c>
      <c r="H5" s="93"/>
      <c r="I5" s="87" t="s">
        <v>23</v>
      </c>
    </row>
    <row r="6" spans="1:9" ht="66" customHeight="1">
      <c r="A6" s="88"/>
      <c r="B6" s="90"/>
      <c r="C6" s="90"/>
      <c r="D6" s="7" t="s">
        <v>2</v>
      </c>
      <c r="E6" s="25" t="s">
        <v>25</v>
      </c>
      <c r="F6" s="7" t="s">
        <v>3</v>
      </c>
      <c r="G6" s="8" t="s">
        <v>18</v>
      </c>
      <c r="H6" s="8" t="s">
        <v>17</v>
      </c>
      <c r="I6" s="88"/>
    </row>
    <row r="7" spans="1:9" s="1" customFormat="1" ht="18.75">
      <c r="A7" s="5">
        <v>1</v>
      </c>
      <c r="B7" s="2" t="s">
        <v>8</v>
      </c>
      <c r="C7" s="7">
        <v>1</v>
      </c>
      <c r="D7" s="7">
        <v>14</v>
      </c>
      <c r="E7" s="7"/>
      <c r="F7" s="7">
        <v>20600</v>
      </c>
      <c r="G7" s="7">
        <v>13</v>
      </c>
      <c r="H7" s="7">
        <v>0</v>
      </c>
      <c r="I7" s="51"/>
    </row>
    <row r="8" spans="1:9" s="1" customFormat="1" ht="20.25" customHeight="1">
      <c r="A8" s="27"/>
      <c r="B8" s="11"/>
      <c r="C8" s="9">
        <v>1</v>
      </c>
      <c r="D8" s="9">
        <v>42</v>
      </c>
      <c r="E8" s="9"/>
      <c r="F8" s="9">
        <v>63153</v>
      </c>
      <c r="G8" s="9">
        <v>38</v>
      </c>
      <c r="H8" s="9">
        <v>0</v>
      </c>
      <c r="I8" s="28"/>
    </row>
    <row r="9" spans="1:9" s="1" customFormat="1" ht="20.25" customHeight="1">
      <c r="A9" s="27"/>
      <c r="B9" s="11"/>
      <c r="C9" s="9">
        <v>1</v>
      </c>
      <c r="D9" s="9">
        <v>32</v>
      </c>
      <c r="E9" s="9"/>
      <c r="F9" s="9">
        <v>28952</v>
      </c>
      <c r="G9" s="9"/>
      <c r="H9" s="9"/>
      <c r="I9" s="28"/>
    </row>
    <row r="10" spans="1:9" s="1" customFormat="1" ht="20.25" customHeight="1">
      <c r="A10" s="27"/>
      <c r="B10" s="11"/>
      <c r="C10" s="9">
        <v>1</v>
      </c>
      <c r="D10" s="9">
        <v>26</v>
      </c>
      <c r="E10" s="9"/>
      <c r="F10" s="9">
        <v>22673</v>
      </c>
      <c r="G10" s="9"/>
      <c r="H10" s="9"/>
      <c r="I10" s="28"/>
    </row>
    <row r="11" spans="1:9" s="13" customFormat="1" ht="18.75">
      <c r="A11" s="33"/>
      <c r="B11" s="34"/>
      <c r="C11" s="31">
        <f>C7+C8+C9+C10</f>
        <v>4</v>
      </c>
      <c r="D11" s="31">
        <f t="shared" ref="D11:H11" si="0">D7+D8+D9+D10</f>
        <v>114</v>
      </c>
      <c r="E11" s="31">
        <f t="shared" si="0"/>
        <v>0</v>
      </c>
      <c r="F11" s="31">
        <f t="shared" si="0"/>
        <v>135378</v>
      </c>
      <c r="G11" s="31">
        <f t="shared" si="0"/>
        <v>51</v>
      </c>
      <c r="H11" s="31">
        <f t="shared" si="0"/>
        <v>0</v>
      </c>
      <c r="I11" s="36"/>
    </row>
    <row r="12" spans="1:9" s="1" customFormat="1" ht="18.75">
      <c r="A12" s="41">
        <v>2</v>
      </c>
      <c r="B12" s="6" t="s">
        <v>9</v>
      </c>
      <c r="C12" s="7">
        <v>1</v>
      </c>
      <c r="D12" s="7">
        <v>5</v>
      </c>
      <c r="E12" s="7"/>
      <c r="F12" s="7">
        <v>4843.3999999999996</v>
      </c>
      <c r="G12" s="8">
        <v>4</v>
      </c>
      <c r="H12" s="8">
        <v>0</v>
      </c>
      <c r="I12" s="51"/>
    </row>
    <row r="13" spans="1:9" s="1" customFormat="1" ht="18.75">
      <c r="A13" s="70"/>
      <c r="B13" s="6"/>
      <c r="C13" s="7">
        <v>1</v>
      </c>
      <c r="D13" s="7">
        <v>1</v>
      </c>
      <c r="E13" s="7"/>
      <c r="F13" s="7">
        <v>500</v>
      </c>
      <c r="G13" s="8">
        <v>1</v>
      </c>
      <c r="H13" s="8">
        <v>0</v>
      </c>
      <c r="I13" s="51"/>
    </row>
    <row r="14" spans="1:9" s="1" customFormat="1" ht="18.75">
      <c r="A14" s="31"/>
      <c r="B14" s="32"/>
      <c r="C14" s="31">
        <f>C12+C13</f>
        <v>2</v>
      </c>
      <c r="D14" s="31">
        <f t="shared" ref="D14:H14" si="1">D12+D13</f>
        <v>6</v>
      </c>
      <c r="E14" s="31">
        <f t="shared" si="1"/>
        <v>0</v>
      </c>
      <c r="F14" s="31">
        <f t="shared" si="1"/>
        <v>5343.4</v>
      </c>
      <c r="G14" s="31">
        <f t="shared" si="1"/>
        <v>5</v>
      </c>
      <c r="H14" s="31">
        <f t="shared" si="1"/>
        <v>0</v>
      </c>
      <c r="I14" s="31"/>
    </row>
    <row r="15" spans="1:9" s="1" customFormat="1" ht="18.75">
      <c r="A15" s="5">
        <v>3</v>
      </c>
      <c r="B15" s="2" t="s">
        <v>10</v>
      </c>
      <c r="C15" s="7">
        <v>1</v>
      </c>
      <c r="D15" s="7">
        <v>9</v>
      </c>
      <c r="E15" s="7"/>
      <c r="F15" s="7">
        <v>3700</v>
      </c>
      <c r="G15" s="7">
        <v>9</v>
      </c>
      <c r="H15" s="7">
        <v>0</v>
      </c>
      <c r="I15" s="51"/>
    </row>
    <row r="16" spans="1:9" s="1" customFormat="1" ht="18.75">
      <c r="A16" s="27"/>
      <c r="B16" s="11"/>
      <c r="C16" s="9">
        <v>1</v>
      </c>
      <c r="D16" s="9">
        <v>7</v>
      </c>
      <c r="E16" s="9"/>
      <c r="F16" s="9">
        <v>3550</v>
      </c>
      <c r="G16" s="9">
        <v>7</v>
      </c>
      <c r="H16" s="9">
        <v>0</v>
      </c>
      <c r="I16" s="28"/>
    </row>
    <row r="17" spans="1:9" s="1" customFormat="1" ht="18.75">
      <c r="A17" s="27"/>
      <c r="B17" s="11"/>
      <c r="C17" s="9">
        <v>1</v>
      </c>
      <c r="D17" s="9">
        <v>4</v>
      </c>
      <c r="E17" s="9"/>
      <c r="F17" s="9">
        <v>2790</v>
      </c>
      <c r="G17" s="9">
        <v>3</v>
      </c>
      <c r="H17" s="9">
        <v>0</v>
      </c>
      <c r="I17" s="28"/>
    </row>
    <row r="18" spans="1:9" s="1" customFormat="1" ht="18.75">
      <c r="A18" s="27"/>
      <c r="B18" s="11"/>
      <c r="C18" s="9">
        <v>1</v>
      </c>
      <c r="D18" s="9">
        <v>23</v>
      </c>
      <c r="E18" s="9"/>
      <c r="F18" s="9">
        <v>9115</v>
      </c>
      <c r="G18" s="9">
        <v>20</v>
      </c>
      <c r="H18" s="9">
        <v>0</v>
      </c>
      <c r="I18" s="28"/>
    </row>
    <row r="19" spans="1:9" s="1" customFormat="1" ht="18.75">
      <c r="A19" s="33"/>
      <c r="B19" s="34"/>
      <c r="C19" s="31">
        <f>SUM(C15:C18)</f>
        <v>4</v>
      </c>
      <c r="D19" s="31">
        <f t="shared" ref="D19:H19" si="2">SUM(D15:D18)</f>
        <v>43</v>
      </c>
      <c r="E19" s="31">
        <f t="shared" si="2"/>
        <v>0</v>
      </c>
      <c r="F19" s="31">
        <f t="shared" si="2"/>
        <v>19155</v>
      </c>
      <c r="G19" s="31">
        <f t="shared" si="2"/>
        <v>39</v>
      </c>
      <c r="H19" s="31">
        <f t="shared" si="2"/>
        <v>0</v>
      </c>
      <c r="I19" s="31"/>
    </row>
    <row r="20" spans="1:9" s="24" customFormat="1" ht="18.75">
      <c r="A20" s="5">
        <v>4</v>
      </c>
      <c r="B20" s="2" t="s">
        <v>11</v>
      </c>
      <c r="C20" s="7">
        <v>1</v>
      </c>
      <c r="D20" s="7">
        <v>19</v>
      </c>
      <c r="E20" s="40"/>
      <c r="F20" s="7">
        <v>13775</v>
      </c>
      <c r="G20" s="7">
        <v>19</v>
      </c>
      <c r="H20" s="7">
        <v>0</v>
      </c>
      <c r="I20" s="51"/>
    </row>
    <row r="21" spans="1:9" s="1" customFormat="1" ht="18.75">
      <c r="A21" s="5"/>
      <c r="B21" s="2"/>
      <c r="C21" s="7">
        <v>1</v>
      </c>
      <c r="D21" s="7">
        <v>4</v>
      </c>
      <c r="E21" s="7"/>
      <c r="F21" s="7">
        <v>2950</v>
      </c>
      <c r="G21" s="7">
        <v>4</v>
      </c>
      <c r="H21" s="7">
        <v>0</v>
      </c>
      <c r="I21" s="51"/>
    </row>
    <row r="22" spans="1:9" s="1" customFormat="1" ht="18.75">
      <c r="A22" s="5"/>
      <c r="B22" s="2"/>
      <c r="C22" s="7">
        <v>1</v>
      </c>
      <c r="D22" s="7">
        <v>18</v>
      </c>
      <c r="E22" s="7"/>
      <c r="F22" s="7">
        <v>18963</v>
      </c>
      <c r="G22" s="7">
        <v>18</v>
      </c>
      <c r="H22" s="7">
        <v>0</v>
      </c>
      <c r="I22" s="51"/>
    </row>
    <row r="23" spans="1:9" s="1" customFormat="1" ht="18.75">
      <c r="A23" s="5"/>
      <c r="B23" s="2"/>
      <c r="C23" s="7">
        <v>1</v>
      </c>
      <c r="D23" s="7">
        <v>7</v>
      </c>
      <c r="E23" s="7"/>
      <c r="F23" s="7">
        <v>10703</v>
      </c>
      <c r="G23" s="7">
        <v>7</v>
      </c>
      <c r="H23" s="7">
        <v>0</v>
      </c>
      <c r="I23" s="51"/>
    </row>
    <row r="24" spans="1:9" s="1" customFormat="1" ht="18.75">
      <c r="A24" s="33"/>
      <c r="B24" s="34"/>
      <c r="C24" s="31">
        <f>C20+C21+C22+C23</f>
        <v>4</v>
      </c>
      <c r="D24" s="31">
        <f t="shared" ref="D24:H24" si="3">D20+D21+D22+D23</f>
        <v>48</v>
      </c>
      <c r="E24" s="31">
        <f t="shared" si="3"/>
        <v>0</v>
      </c>
      <c r="F24" s="31">
        <f t="shared" si="3"/>
        <v>46391</v>
      </c>
      <c r="G24" s="31">
        <f t="shared" si="3"/>
        <v>48</v>
      </c>
      <c r="H24" s="31">
        <f t="shared" si="3"/>
        <v>0</v>
      </c>
      <c r="I24" s="35"/>
    </row>
    <row r="25" spans="1:9" s="1" customFormat="1" ht="18.75">
      <c r="A25" s="5">
        <v>5</v>
      </c>
      <c r="B25" s="2" t="s">
        <v>13</v>
      </c>
      <c r="C25" s="7">
        <v>1</v>
      </c>
      <c r="D25" s="7">
        <v>65</v>
      </c>
      <c r="E25" s="7"/>
      <c r="F25" s="7">
        <v>74300</v>
      </c>
      <c r="G25" s="7">
        <v>63</v>
      </c>
      <c r="H25" s="7">
        <v>0</v>
      </c>
      <c r="I25" s="51"/>
    </row>
    <row r="26" spans="1:9" s="1" customFormat="1" ht="18.75">
      <c r="A26" s="27"/>
      <c r="B26" s="11"/>
      <c r="C26" s="9">
        <v>1</v>
      </c>
      <c r="D26" s="9">
        <v>7</v>
      </c>
      <c r="E26" s="9"/>
      <c r="F26" s="9">
        <v>7000</v>
      </c>
      <c r="G26" s="9">
        <v>7</v>
      </c>
      <c r="H26" s="9">
        <v>0</v>
      </c>
      <c r="I26" s="28"/>
    </row>
    <row r="27" spans="1:9" s="1" customFormat="1" ht="18.75">
      <c r="A27" s="33"/>
      <c r="B27" s="34"/>
      <c r="C27" s="31">
        <f>C25+C26</f>
        <v>2</v>
      </c>
      <c r="D27" s="31">
        <f t="shared" ref="D27:H27" si="4">D25+D26</f>
        <v>72</v>
      </c>
      <c r="E27" s="31">
        <f t="shared" si="4"/>
        <v>0</v>
      </c>
      <c r="F27" s="31">
        <f t="shared" si="4"/>
        <v>81300</v>
      </c>
      <c r="G27" s="31">
        <f t="shared" si="4"/>
        <v>70</v>
      </c>
      <c r="H27" s="31">
        <f t="shared" si="4"/>
        <v>0</v>
      </c>
      <c r="I27" s="36"/>
    </row>
    <row r="28" spans="1:9" s="1" customFormat="1" ht="18.75">
      <c r="A28" s="5">
        <v>6</v>
      </c>
      <c r="B28" s="2" t="s">
        <v>12</v>
      </c>
      <c r="C28" s="7">
        <v>1</v>
      </c>
      <c r="D28" s="7">
        <v>23</v>
      </c>
      <c r="E28" s="7"/>
      <c r="F28" s="7">
        <v>6896</v>
      </c>
      <c r="G28" s="7">
        <v>22</v>
      </c>
      <c r="H28" s="7">
        <v>1</v>
      </c>
      <c r="I28" s="51"/>
    </row>
    <row r="29" spans="1:9" s="1" customFormat="1" ht="18.75">
      <c r="A29" s="5"/>
      <c r="B29" s="2"/>
      <c r="C29" s="7">
        <v>1</v>
      </c>
      <c r="D29" s="7">
        <v>20</v>
      </c>
      <c r="E29" s="7"/>
      <c r="F29" s="7">
        <v>7700.7</v>
      </c>
      <c r="G29" s="7">
        <v>20</v>
      </c>
      <c r="H29" s="7">
        <v>0</v>
      </c>
      <c r="I29" s="51"/>
    </row>
    <row r="30" spans="1:9" s="1" customFormat="1" ht="18.75">
      <c r="A30" s="27"/>
      <c r="B30" s="11"/>
      <c r="C30" s="9">
        <v>1</v>
      </c>
      <c r="D30" s="9">
        <v>19</v>
      </c>
      <c r="E30" s="9"/>
      <c r="F30" s="9">
        <v>3558.6</v>
      </c>
      <c r="G30" s="9">
        <v>18</v>
      </c>
      <c r="H30" s="9">
        <v>1</v>
      </c>
      <c r="I30" s="28"/>
    </row>
    <row r="31" spans="1:9" s="13" customFormat="1" ht="18.75">
      <c r="A31" s="33"/>
      <c r="B31" s="34"/>
      <c r="C31" s="31">
        <f>C28+C29+C30</f>
        <v>3</v>
      </c>
      <c r="D31" s="31">
        <f t="shared" ref="D31:H31" si="5">D28+D29+D30</f>
        <v>62</v>
      </c>
      <c r="E31" s="31">
        <f t="shared" si="5"/>
        <v>0</v>
      </c>
      <c r="F31" s="31">
        <f t="shared" si="5"/>
        <v>18155.3</v>
      </c>
      <c r="G31" s="31">
        <f t="shared" si="5"/>
        <v>60</v>
      </c>
      <c r="H31" s="31">
        <f t="shared" si="5"/>
        <v>2</v>
      </c>
      <c r="I31" s="36"/>
    </row>
    <row r="32" spans="1:9" s="1" customFormat="1" ht="18.75">
      <c r="A32" s="5">
        <v>7</v>
      </c>
      <c r="B32" s="2" t="s">
        <v>14</v>
      </c>
      <c r="C32" s="7">
        <v>1</v>
      </c>
      <c r="D32" s="7">
        <v>31</v>
      </c>
      <c r="E32" s="7"/>
      <c r="F32" s="7">
        <v>7484</v>
      </c>
      <c r="G32" s="7">
        <v>30</v>
      </c>
      <c r="H32" s="7">
        <v>0</v>
      </c>
      <c r="I32" s="66"/>
    </row>
    <row r="33" spans="1:9" s="1" customFormat="1" ht="18.75">
      <c r="A33" s="33"/>
      <c r="B33" s="34"/>
      <c r="C33" s="31">
        <f>C32</f>
        <v>1</v>
      </c>
      <c r="D33" s="31">
        <f t="shared" ref="D33:H33" si="6">D32</f>
        <v>31</v>
      </c>
      <c r="E33" s="31">
        <f t="shared" si="6"/>
        <v>0</v>
      </c>
      <c r="F33" s="31">
        <f t="shared" si="6"/>
        <v>7484</v>
      </c>
      <c r="G33" s="31">
        <f t="shared" si="6"/>
        <v>30</v>
      </c>
      <c r="H33" s="31">
        <f t="shared" si="6"/>
        <v>0</v>
      </c>
      <c r="I33" s="37"/>
    </row>
    <row r="34" spans="1:9" s="1" customFormat="1" ht="18.75">
      <c r="A34" s="41">
        <v>8</v>
      </c>
      <c r="B34" s="6" t="s">
        <v>5</v>
      </c>
      <c r="C34" s="7">
        <v>1</v>
      </c>
      <c r="D34" s="7">
        <v>12</v>
      </c>
      <c r="E34" s="7"/>
      <c r="F34" s="67">
        <v>1120.9386</v>
      </c>
      <c r="G34" s="7">
        <v>10</v>
      </c>
      <c r="H34" s="7">
        <v>1</v>
      </c>
      <c r="I34" s="68"/>
    </row>
    <row r="35" spans="1:9" s="1" customFormat="1" ht="18.75">
      <c r="A35" s="33"/>
      <c r="B35" s="34"/>
      <c r="C35" s="31">
        <f>C34</f>
        <v>1</v>
      </c>
      <c r="D35" s="31">
        <f t="shared" ref="D35:H35" si="7">D34</f>
        <v>12</v>
      </c>
      <c r="E35" s="31">
        <f t="shared" si="7"/>
        <v>0</v>
      </c>
      <c r="F35" s="31">
        <f t="shared" si="7"/>
        <v>1120.9386</v>
      </c>
      <c r="G35" s="31">
        <f t="shared" si="7"/>
        <v>10</v>
      </c>
      <c r="H35" s="31">
        <f t="shared" si="7"/>
        <v>1</v>
      </c>
      <c r="I35" s="31"/>
    </row>
    <row r="36" spans="1:9" ht="18.75">
      <c r="A36" s="84" t="s">
        <v>15</v>
      </c>
      <c r="B36" s="85"/>
      <c r="C36" s="14">
        <f t="shared" ref="C36:H36" si="8">C19+C24+C31+C33+C11+C27+C14+C35</f>
        <v>21</v>
      </c>
      <c r="D36" s="14">
        <f t="shared" si="8"/>
        <v>388</v>
      </c>
      <c r="E36" s="14">
        <f t="shared" si="8"/>
        <v>0</v>
      </c>
      <c r="F36" s="72">
        <f t="shared" si="8"/>
        <v>314327.63860000001</v>
      </c>
      <c r="G36" s="14">
        <f t="shared" si="8"/>
        <v>313</v>
      </c>
      <c r="H36" s="14">
        <f t="shared" si="8"/>
        <v>3</v>
      </c>
      <c r="I36" s="14"/>
    </row>
    <row r="38" spans="1:9" ht="20.25">
      <c r="I38" s="12"/>
    </row>
  </sheetData>
  <mergeCells count="8">
    <mergeCell ref="A36:B36"/>
    <mergeCell ref="B2:I2"/>
    <mergeCell ref="I5:I6"/>
    <mergeCell ref="A5:A6"/>
    <mergeCell ref="B5:B6"/>
    <mergeCell ref="C5:C6"/>
    <mergeCell ref="D5:F5"/>
    <mergeCell ref="G5:H5"/>
  </mergeCells>
  <pageMargins left="1.7716535433070868" right="0.78740157480314965" top="0.31496062992125984" bottom="0.27559055118110237" header="0.31496062992125984" footer="0.31496062992125984"/>
  <pageSetup paperSize="9" scale="5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O42"/>
  <sheetViews>
    <sheetView view="pageBreakPreview" zoomScale="50" zoomScaleNormal="50" zoomScaleSheetLayoutView="5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M20" sqref="M20"/>
    </sheetView>
  </sheetViews>
  <sheetFormatPr defaultRowHeight="15"/>
  <cols>
    <col min="1" max="1" width="4.140625" bestFit="1" customWidth="1"/>
    <col min="2" max="2" width="23.42578125" customWidth="1"/>
    <col min="3" max="3" width="15.28515625" customWidth="1"/>
    <col min="4" max="4" width="11.140625" customWidth="1"/>
    <col min="5" max="5" width="19.28515625" customWidth="1"/>
    <col min="6" max="6" width="23.7109375" customWidth="1"/>
    <col min="7" max="7" width="27.5703125" customWidth="1"/>
    <col min="8" max="8" width="13.5703125" customWidth="1"/>
    <col min="9" max="9" width="14.140625" customWidth="1"/>
    <col min="10" max="10" width="30.42578125" customWidth="1"/>
    <col min="12" max="12" width="21.7109375" customWidth="1"/>
    <col min="13" max="13" width="12.85546875" customWidth="1"/>
    <col min="14" max="14" width="19.7109375" customWidth="1"/>
    <col min="15" max="15" width="13.7109375" customWidth="1"/>
  </cols>
  <sheetData>
    <row r="2" spans="1:14" ht="18.75">
      <c r="B2" s="96" t="s">
        <v>27</v>
      </c>
      <c r="C2" s="96"/>
      <c r="D2" s="96"/>
      <c r="E2" s="96"/>
      <c r="F2" s="96"/>
      <c r="G2" s="96"/>
      <c r="H2" s="96"/>
      <c r="I2" s="96"/>
      <c r="J2" s="96"/>
    </row>
    <row r="5" spans="1:14" ht="67.5" customHeight="1">
      <c r="A5" s="87" t="s">
        <v>0</v>
      </c>
      <c r="B5" s="89" t="s">
        <v>1</v>
      </c>
      <c r="C5" s="89" t="s">
        <v>7</v>
      </c>
      <c r="D5" s="91" t="s">
        <v>6</v>
      </c>
      <c r="E5" s="93"/>
      <c r="F5" s="97" t="s">
        <v>4</v>
      </c>
      <c r="G5" s="93"/>
      <c r="H5" s="91" t="s">
        <v>16</v>
      </c>
      <c r="I5" s="93"/>
      <c r="J5" s="98" t="s">
        <v>23</v>
      </c>
      <c r="K5" s="1"/>
      <c r="L5" s="1"/>
    </row>
    <row r="6" spans="1:14" ht="54" customHeight="1">
      <c r="A6" s="88"/>
      <c r="B6" s="90"/>
      <c r="C6" s="90"/>
      <c r="D6" s="3" t="s">
        <v>2</v>
      </c>
      <c r="E6" s="3" t="s">
        <v>3</v>
      </c>
      <c r="F6" s="4" t="s">
        <v>19</v>
      </c>
      <c r="G6" s="4" t="s">
        <v>20</v>
      </c>
      <c r="H6" s="4" t="s">
        <v>18</v>
      </c>
      <c r="I6" s="8" t="s">
        <v>17</v>
      </c>
      <c r="J6" s="98"/>
      <c r="K6" s="1"/>
      <c r="L6" s="1"/>
    </row>
    <row r="7" spans="1:14" s="1" customFormat="1" ht="18.75">
      <c r="A7" s="5">
        <v>1</v>
      </c>
      <c r="B7" s="2" t="s">
        <v>5</v>
      </c>
      <c r="C7" s="43">
        <v>1</v>
      </c>
      <c r="D7" s="43">
        <v>10</v>
      </c>
      <c r="E7" s="44">
        <v>14.990600000000001</v>
      </c>
      <c r="F7" s="45">
        <v>33584036</v>
      </c>
      <c r="G7" s="46">
        <v>56901615</v>
      </c>
      <c r="H7" s="43">
        <v>4</v>
      </c>
      <c r="I7" s="43">
        <v>3</v>
      </c>
      <c r="J7" s="59" t="s">
        <v>28</v>
      </c>
    </row>
    <row r="8" spans="1:14" s="1" customFormat="1" ht="18.75">
      <c r="A8" s="5"/>
      <c r="B8" s="2"/>
      <c r="C8" s="43">
        <v>1</v>
      </c>
      <c r="D8" s="43">
        <v>6</v>
      </c>
      <c r="E8" s="44">
        <v>2.6099000000000001</v>
      </c>
      <c r="F8" s="47">
        <v>5991325</v>
      </c>
      <c r="G8" s="46">
        <v>17184450</v>
      </c>
      <c r="H8" s="43">
        <v>2</v>
      </c>
      <c r="I8" s="43">
        <v>3</v>
      </c>
      <c r="J8" s="59" t="s">
        <v>28</v>
      </c>
    </row>
    <row r="9" spans="1:14" ht="18.75">
      <c r="A9" s="5"/>
      <c r="B9" s="2"/>
      <c r="C9" s="10">
        <v>1</v>
      </c>
      <c r="D9" s="10">
        <v>7</v>
      </c>
      <c r="E9" s="29">
        <v>13.738200000000001</v>
      </c>
      <c r="F9" s="30">
        <v>21168984</v>
      </c>
      <c r="G9" s="26">
        <v>66489927</v>
      </c>
      <c r="H9" s="10">
        <v>5</v>
      </c>
      <c r="I9" s="10">
        <v>2</v>
      </c>
      <c r="J9" s="59" t="s">
        <v>28</v>
      </c>
      <c r="K9" s="1"/>
      <c r="L9" s="1"/>
      <c r="M9" s="1"/>
      <c r="N9" s="1"/>
    </row>
    <row r="10" spans="1:14" s="1" customFormat="1" ht="18.75">
      <c r="A10" s="33"/>
      <c r="B10" s="34"/>
      <c r="C10" s="34">
        <f t="shared" ref="C10:I10" si="0">C7+C8+C9</f>
        <v>3</v>
      </c>
      <c r="D10" s="34">
        <f t="shared" si="0"/>
        <v>23</v>
      </c>
      <c r="E10" s="38">
        <f>E7+E8+E9</f>
        <v>31.338700000000003</v>
      </c>
      <c r="F10" s="34">
        <f t="shared" si="0"/>
        <v>60744345</v>
      </c>
      <c r="G10" s="34">
        <f t="shared" si="0"/>
        <v>140575992</v>
      </c>
      <c r="H10" s="34">
        <f t="shared" si="0"/>
        <v>11</v>
      </c>
      <c r="I10" s="34">
        <f t="shared" si="0"/>
        <v>8</v>
      </c>
      <c r="J10" s="34"/>
      <c r="K10" s="17"/>
    </row>
    <row r="11" spans="1:14" s="1" customFormat="1" ht="18.75">
      <c r="A11" s="22">
        <v>2</v>
      </c>
      <c r="B11" s="23" t="s">
        <v>8</v>
      </c>
      <c r="C11" s="48"/>
      <c r="D11" s="48"/>
      <c r="E11" s="49"/>
      <c r="F11" s="50"/>
      <c r="G11" s="50"/>
      <c r="H11" s="48"/>
      <c r="I11" s="48"/>
      <c r="J11" s="48"/>
      <c r="K11" s="17"/>
    </row>
    <row r="12" spans="1:14" s="1" customFormat="1" ht="18.75">
      <c r="A12" s="33"/>
      <c r="B12" s="34"/>
      <c r="C12" s="34">
        <f>C11</f>
        <v>0</v>
      </c>
      <c r="D12" s="34">
        <f t="shared" ref="D12:I12" si="1">D11</f>
        <v>0</v>
      </c>
      <c r="E12" s="34">
        <f t="shared" si="1"/>
        <v>0</v>
      </c>
      <c r="F12" s="34">
        <f t="shared" si="1"/>
        <v>0</v>
      </c>
      <c r="G12" s="34">
        <f t="shared" si="1"/>
        <v>0</v>
      </c>
      <c r="H12" s="34">
        <f t="shared" si="1"/>
        <v>0</v>
      </c>
      <c r="I12" s="34">
        <f t="shared" si="1"/>
        <v>0</v>
      </c>
      <c r="J12" s="34"/>
      <c r="K12" s="17"/>
      <c r="L12" s="24"/>
      <c r="M12" s="24"/>
      <c r="N12" s="24"/>
    </row>
    <row r="13" spans="1:14" s="1" customFormat="1" ht="18.75">
      <c r="A13" s="83">
        <v>3</v>
      </c>
      <c r="B13" s="76" t="s">
        <v>9</v>
      </c>
      <c r="C13" s="77">
        <v>1</v>
      </c>
      <c r="D13" s="77">
        <v>4</v>
      </c>
      <c r="E13" s="78">
        <v>5.1517999999999997</v>
      </c>
      <c r="F13" s="79">
        <v>1728334</v>
      </c>
      <c r="G13" s="80">
        <v>1943634</v>
      </c>
      <c r="H13" s="81">
        <v>2</v>
      </c>
      <c r="I13" s="81">
        <v>2</v>
      </c>
      <c r="J13" s="82" t="s">
        <v>29</v>
      </c>
      <c r="K13" s="18"/>
    </row>
    <row r="14" spans="1:14" s="1" customFormat="1" ht="18.75">
      <c r="A14" s="31"/>
      <c r="B14" s="32"/>
      <c r="C14" s="32">
        <f>C13</f>
        <v>1</v>
      </c>
      <c r="D14" s="32">
        <f t="shared" ref="D14:I14" si="2">D13</f>
        <v>4</v>
      </c>
      <c r="E14" s="32">
        <f t="shared" si="2"/>
        <v>5.1517999999999997</v>
      </c>
      <c r="F14" s="32">
        <f t="shared" si="2"/>
        <v>1728334</v>
      </c>
      <c r="G14" s="74">
        <f t="shared" si="2"/>
        <v>1943634</v>
      </c>
      <c r="H14" s="32">
        <f t="shared" si="2"/>
        <v>2</v>
      </c>
      <c r="I14" s="32">
        <f t="shared" si="2"/>
        <v>2</v>
      </c>
      <c r="J14" s="32"/>
    </row>
    <row r="15" spans="1:14" s="1" customFormat="1" ht="18.75">
      <c r="A15" s="5">
        <v>4</v>
      </c>
      <c r="B15" s="2" t="s">
        <v>10</v>
      </c>
      <c r="C15" s="43">
        <v>1</v>
      </c>
      <c r="D15" s="43">
        <v>5</v>
      </c>
      <c r="E15" s="52">
        <v>0.61350000000000005</v>
      </c>
      <c r="F15" s="53">
        <v>1563355</v>
      </c>
      <c r="G15" s="53">
        <v>2331096</v>
      </c>
      <c r="H15" s="43">
        <v>4</v>
      </c>
      <c r="I15" s="43">
        <v>0</v>
      </c>
      <c r="J15" s="59" t="s">
        <v>28</v>
      </c>
      <c r="K15" s="17"/>
      <c r="L15" s="24"/>
      <c r="M15" s="24"/>
      <c r="N15" s="24"/>
    </row>
    <row r="16" spans="1:14" s="1" customFormat="1" ht="18.75">
      <c r="A16" s="5"/>
      <c r="B16" s="2"/>
      <c r="C16" s="43">
        <v>1</v>
      </c>
      <c r="D16" s="43">
        <v>2</v>
      </c>
      <c r="E16" s="54">
        <v>0.79511100000000001</v>
      </c>
      <c r="F16" s="53">
        <v>1884720</v>
      </c>
      <c r="G16" s="53">
        <v>6633396</v>
      </c>
      <c r="H16" s="43">
        <v>0</v>
      </c>
      <c r="I16" s="43">
        <v>1</v>
      </c>
      <c r="J16" s="59" t="s">
        <v>28</v>
      </c>
      <c r="K16" s="17"/>
      <c r="L16" s="24"/>
      <c r="M16" s="24"/>
      <c r="N16" s="24"/>
    </row>
    <row r="17" spans="1:15" s="1" customFormat="1" ht="18.75">
      <c r="A17" s="5"/>
      <c r="B17" s="2"/>
      <c r="C17" s="43">
        <v>1</v>
      </c>
      <c r="D17" s="43">
        <v>1</v>
      </c>
      <c r="E17" s="52">
        <v>2.2499999999999999E-2</v>
      </c>
      <c r="F17" s="53">
        <v>74925</v>
      </c>
      <c r="G17" s="53">
        <v>90660</v>
      </c>
      <c r="H17" s="43">
        <v>1</v>
      </c>
      <c r="I17" s="43">
        <v>0</v>
      </c>
      <c r="J17" s="59" t="s">
        <v>28</v>
      </c>
      <c r="K17" s="17"/>
      <c r="L17" s="24"/>
      <c r="M17" s="24"/>
      <c r="N17" s="24"/>
    </row>
    <row r="18" spans="1:15" s="24" customFormat="1" ht="18.75">
      <c r="A18" s="5"/>
      <c r="B18" s="2"/>
      <c r="C18" s="43">
        <v>1</v>
      </c>
      <c r="D18" s="43">
        <v>1</v>
      </c>
      <c r="E18" s="55">
        <v>0.36</v>
      </c>
      <c r="F18" s="53">
        <v>1198800</v>
      </c>
      <c r="G18" s="53">
        <v>1318680</v>
      </c>
      <c r="H18" s="43">
        <v>1</v>
      </c>
      <c r="I18" s="43">
        <v>0</v>
      </c>
      <c r="J18" s="75" t="s">
        <v>29</v>
      </c>
      <c r="K18" s="39"/>
    </row>
    <row r="19" spans="1:15" s="1" customFormat="1" ht="18.75">
      <c r="A19" s="5"/>
      <c r="B19" s="2"/>
      <c r="C19" s="43">
        <v>1</v>
      </c>
      <c r="D19" s="43">
        <v>1</v>
      </c>
      <c r="E19" s="56">
        <v>7.0000000000000007E-2</v>
      </c>
      <c r="F19" s="57">
        <v>233100</v>
      </c>
      <c r="G19" s="57">
        <v>233100</v>
      </c>
      <c r="H19" s="43">
        <v>1</v>
      </c>
      <c r="I19" s="43">
        <v>0</v>
      </c>
      <c r="J19" s="59" t="s">
        <v>28</v>
      </c>
      <c r="K19" s="17"/>
      <c r="M19" s="69"/>
    </row>
    <row r="20" spans="1:15" s="1" customFormat="1" ht="18.75">
      <c r="A20" s="5"/>
      <c r="B20" s="2"/>
      <c r="C20" s="43">
        <v>1</v>
      </c>
      <c r="D20" s="43">
        <v>1</v>
      </c>
      <c r="E20" s="56">
        <v>0.375031</v>
      </c>
      <c r="F20" s="56">
        <v>1248853.23</v>
      </c>
      <c r="G20" s="57">
        <v>1376860</v>
      </c>
      <c r="H20" s="43">
        <v>1</v>
      </c>
      <c r="I20" s="43">
        <v>0</v>
      </c>
      <c r="J20" s="75" t="s">
        <v>29</v>
      </c>
      <c r="K20" s="17"/>
    </row>
    <row r="21" spans="1:15" s="24" customFormat="1" ht="18.75">
      <c r="A21" s="5"/>
      <c r="B21" s="2"/>
      <c r="C21" s="43">
        <v>1</v>
      </c>
      <c r="D21" s="43">
        <v>2</v>
      </c>
      <c r="E21" s="62">
        <v>7.4999999999999997E-2</v>
      </c>
      <c r="F21" s="63">
        <v>249750</v>
      </c>
      <c r="G21" s="63">
        <v>262697</v>
      </c>
      <c r="H21" s="43">
        <v>2</v>
      </c>
      <c r="I21" s="43">
        <v>0</v>
      </c>
      <c r="J21" s="59" t="s">
        <v>28</v>
      </c>
      <c r="K21" s="39"/>
      <c r="L21" s="1"/>
      <c r="M21" s="69"/>
      <c r="N21" s="1"/>
    </row>
    <row r="22" spans="1:15" s="24" customFormat="1" ht="18.75">
      <c r="A22" s="5"/>
      <c r="B22" s="2"/>
      <c r="C22" s="43">
        <v>1</v>
      </c>
      <c r="D22" s="43">
        <v>1</v>
      </c>
      <c r="E22" s="64">
        <v>0.06</v>
      </c>
      <c r="F22" s="65">
        <v>199800</v>
      </c>
      <c r="G22" s="65">
        <v>230436</v>
      </c>
      <c r="H22" s="43">
        <v>1</v>
      </c>
      <c r="I22" s="43">
        <v>0</v>
      </c>
      <c r="J22" s="59" t="s">
        <v>28</v>
      </c>
      <c r="K22" s="39"/>
      <c r="L22" s="1"/>
      <c r="M22" s="1"/>
      <c r="N22" s="1"/>
    </row>
    <row r="23" spans="1:15" s="24" customFormat="1" ht="18.75">
      <c r="A23" s="5"/>
      <c r="B23" s="2"/>
      <c r="C23" s="43">
        <v>1</v>
      </c>
      <c r="D23" s="43">
        <v>1</v>
      </c>
      <c r="E23" s="64">
        <v>0.5</v>
      </c>
      <c r="F23" s="65">
        <v>1120000</v>
      </c>
      <c r="G23" s="64">
        <v>1176000</v>
      </c>
      <c r="H23" s="43">
        <v>1</v>
      </c>
      <c r="I23" s="43">
        <v>0</v>
      </c>
      <c r="J23" s="75" t="s">
        <v>29</v>
      </c>
      <c r="K23" s="39"/>
      <c r="L23" s="1"/>
      <c r="M23" s="1"/>
      <c r="N23" s="1"/>
    </row>
    <row r="24" spans="1:15" s="24" customFormat="1" ht="18.75">
      <c r="A24" s="33"/>
      <c r="B24" s="34"/>
      <c r="C24" s="34">
        <f>SUM(C15:C23)</f>
        <v>9</v>
      </c>
      <c r="D24" s="34">
        <f t="shared" ref="D24:I24" si="3">SUM(D15:D23)</f>
        <v>15</v>
      </c>
      <c r="E24" s="34">
        <f t="shared" si="3"/>
        <v>2.8711420000000003</v>
      </c>
      <c r="F24" s="71">
        <f t="shared" si="3"/>
        <v>7773303.2300000004</v>
      </c>
      <c r="G24" s="34">
        <f t="shared" si="3"/>
        <v>13652925</v>
      </c>
      <c r="H24" s="34">
        <f t="shared" si="3"/>
        <v>12</v>
      </c>
      <c r="I24" s="34">
        <f t="shared" si="3"/>
        <v>1</v>
      </c>
      <c r="J24" s="34"/>
      <c r="K24" s="39"/>
      <c r="L24" s="1"/>
      <c r="M24" s="1"/>
      <c r="N24" s="1"/>
    </row>
    <row r="25" spans="1:15" s="1" customFormat="1" ht="18.75">
      <c r="A25" s="5">
        <v>5</v>
      </c>
      <c r="B25" s="2" t="s">
        <v>11</v>
      </c>
      <c r="C25" s="43">
        <v>1</v>
      </c>
      <c r="D25" s="43">
        <v>6</v>
      </c>
      <c r="E25" s="52">
        <v>51.1</v>
      </c>
      <c r="F25" s="46">
        <v>2951200</v>
      </c>
      <c r="G25" s="58">
        <v>10288024</v>
      </c>
      <c r="H25" s="43">
        <v>3</v>
      </c>
      <c r="I25" s="43">
        <v>1</v>
      </c>
      <c r="J25" s="59" t="s">
        <v>28</v>
      </c>
    </row>
    <row r="26" spans="1:15" s="1" customFormat="1" ht="47.25">
      <c r="A26" s="5"/>
      <c r="B26" s="2"/>
      <c r="C26" s="43">
        <v>1</v>
      </c>
      <c r="D26" s="43"/>
      <c r="E26" s="55"/>
      <c r="F26" s="46"/>
      <c r="G26" s="58"/>
      <c r="H26" s="43"/>
      <c r="I26" s="43"/>
      <c r="J26" s="42" t="s">
        <v>26</v>
      </c>
    </row>
    <row r="27" spans="1:15" s="1" customFormat="1" ht="18.75">
      <c r="A27" s="5"/>
      <c r="B27" s="2"/>
      <c r="C27" s="43">
        <v>1</v>
      </c>
      <c r="D27" s="43">
        <v>6</v>
      </c>
      <c r="E27" s="52">
        <v>1.5212000000000001</v>
      </c>
      <c r="F27" s="46">
        <v>340749</v>
      </c>
      <c r="G27" s="58">
        <v>427676</v>
      </c>
      <c r="H27" s="43">
        <v>5</v>
      </c>
      <c r="I27" s="43">
        <v>0</v>
      </c>
      <c r="J27" s="59" t="s">
        <v>28</v>
      </c>
    </row>
    <row r="28" spans="1:15" s="1" customFormat="1" ht="18.75">
      <c r="A28" s="5"/>
      <c r="B28" s="2"/>
      <c r="C28" s="43">
        <v>1</v>
      </c>
      <c r="D28" s="43">
        <v>4</v>
      </c>
      <c r="E28" s="52">
        <v>11.37</v>
      </c>
      <c r="F28" s="46">
        <v>813880</v>
      </c>
      <c r="G28" s="58">
        <v>1072613</v>
      </c>
      <c r="H28" s="43">
        <v>1</v>
      </c>
      <c r="I28" s="43">
        <v>3</v>
      </c>
      <c r="J28" s="59" t="s">
        <v>28</v>
      </c>
      <c r="O28" s="69"/>
    </row>
    <row r="29" spans="1:15" s="1" customFormat="1" ht="18.75">
      <c r="A29" s="5"/>
      <c r="B29" s="2"/>
      <c r="C29" s="43">
        <v>1</v>
      </c>
      <c r="D29" s="43">
        <v>3</v>
      </c>
      <c r="E29" s="52">
        <v>4.0998000000000001</v>
      </c>
      <c r="F29" s="58">
        <v>1699435.2</v>
      </c>
      <c r="G29" s="58">
        <v>8921058</v>
      </c>
      <c r="H29" s="43">
        <v>1</v>
      </c>
      <c r="I29" s="43">
        <v>1</v>
      </c>
      <c r="J29" s="59" t="s">
        <v>28</v>
      </c>
    </row>
    <row r="30" spans="1:15" s="1" customFormat="1" ht="18.75">
      <c r="A30" s="33"/>
      <c r="B30" s="34"/>
      <c r="C30" s="34">
        <f>C25+C26+C27+C28+C29</f>
        <v>5</v>
      </c>
      <c r="D30" s="34">
        <f>D25+D26+D27+D28+D29</f>
        <v>19</v>
      </c>
      <c r="E30" s="34">
        <f t="shared" ref="E30:I30" si="4">E25+E26+E27+E28+E29</f>
        <v>68.090999999999994</v>
      </c>
      <c r="F30" s="34">
        <f t="shared" si="4"/>
        <v>5805264.2000000002</v>
      </c>
      <c r="G30" s="34">
        <f t="shared" si="4"/>
        <v>20709371</v>
      </c>
      <c r="H30" s="34">
        <f t="shared" si="4"/>
        <v>10</v>
      </c>
      <c r="I30" s="34">
        <f t="shared" si="4"/>
        <v>5</v>
      </c>
      <c r="J30" s="34"/>
    </row>
    <row r="31" spans="1:15" s="1" customFormat="1" ht="18.75">
      <c r="A31" s="5">
        <v>6</v>
      </c>
      <c r="B31" s="2" t="s">
        <v>13</v>
      </c>
      <c r="C31" s="43">
        <v>1</v>
      </c>
      <c r="D31" s="43">
        <v>6</v>
      </c>
      <c r="E31" s="60">
        <v>1.17</v>
      </c>
      <c r="F31" s="46">
        <v>158832</v>
      </c>
      <c r="G31" s="46">
        <v>193213</v>
      </c>
      <c r="H31" s="43">
        <v>3</v>
      </c>
      <c r="I31" s="43">
        <v>0</v>
      </c>
      <c r="J31" s="59" t="s">
        <v>28</v>
      </c>
      <c r="K31" s="17"/>
    </row>
    <row r="32" spans="1:15" s="1" customFormat="1" ht="18.75">
      <c r="A32" s="5"/>
      <c r="B32" s="2"/>
      <c r="C32" s="43">
        <v>1</v>
      </c>
      <c r="D32" s="43">
        <v>24</v>
      </c>
      <c r="E32" s="60">
        <v>1.52</v>
      </c>
      <c r="F32" s="46">
        <v>208704</v>
      </c>
      <c r="G32" s="46">
        <v>254626</v>
      </c>
      <c r="H32" s="43">
        <v>3</v>
      </c>
      <c r="I32" s="43">
        <v>0</v>
      </c>
      <c r="J32" s="59" t="s">
        <v>28</v>
      </c>
      <c r="K32" s="17"/>
      <c r="M32"/>
      <c r="N32"/>
    </row>
    <row r="33" spans="1:14" s="1" customFormat="1" ht="18.75">
      <c r="A33" s="5"/>
      <c r="B33" s="2"/>
      <c r="C33" s="43">
        <v>1</v>
      </c>
      <c r="D33" s="43">
        <v>1</v>
      </c>
      <c r="E33" s="60">
        <v>1</v>
      </c>
      <c r="F33" s="46">
        <v>136800</v>
      </c>
      <c r="G33" s="46">
        <v>165528</v>
      </c>
      <c r="H33" s="43">
        <v>1</v>
      </c>
      <c r="I33" s="43">
        <v>0</v>
      </c>
      <c r="J33" s="59" t="s">
        <v>28</v>
      </c>
      <c r="K33" s="17"/>
      <c r="M33"/>
      <c r="N33"/>
    </row>
    <row r="34" spans="1:14" s="1" customFormat="1" ht="18.75">
      <c r="A34" s="5"/>
      <c r="B34" s="2"/>
      <c r="C34" s="43">
        <v>1</v>
      </c>
      <c r="D34" s="43">
        <v>5</v>
      </c>
      <c r="E34" s="60">
        <v>0.4</v>
      </c>
      <c r="F34" s="46">
        <v>55680</v>
      </c>
      <c r="G34" s="61">
        <v>80159</v>
      </c>
      <c r="H34" s="43">
        <v>2</v>
      </c>
      <c r="I34" s="43">
        <v>0</v>
      </c>
      <c r="J34" s="59" t="s">
        <v>28</v>
      </c>
      <c r="K34" s="17"/>
      <c r="M34"/>
      <c r="N34"/>
    </row>
    <row r="35" spans="1:14" s="1" customFormat="1" ht="18.75">
      <c r="A35" s="33"/>
      <c r="B35" s="34"/>
      <c r="C35" s="34">
        <f>C31+C32+C33+C34</f>
        <v>4</v>
      </c>
      <c r="D35" s="34">
        <f>D31+D32+D33+D34</f>
        <v>36</v>
      </c>
      <c r="E35" s="34">
        <f t="shared" ref="E35:I35" si="5">E31+E32+E33+E34</f>
        <v>4.09</v>
      </c>
      <c r="F35" s="34">
        <f>F31+F32+F33+F34</f>
        <v>560016</v>
      </c>
      <c r="G35" s="34">
        <f>G31+G32+G33+G34</f>
        <v>693526</v>
      </c>
      <c r="H35" s="34">
        <f t="shared" si="5"/>
        <v>9</v>
      </c>
      <c r="I35" s="34">
        <f t="shared" si="5"/>
        <v>0</v>
      </c>
      <c r="J35" s="34"/>
      <c r="K35" s="17"/>
      <c r="L35"/>
      <c r="M35"/>
      <c r="N35"/>
    </row>
    <row r="36" spans="1:14" s="1" customFormat="1" ht="18.75">
      <c r="A36" s="5">
        <v>7</v>
      </c>
      <c r="B36" s="2" t="s">
        <v>14</v>
      </c>
      <c r="C36" s="43">
        <v>1</v>
      </c>
      <c r="D36" s="43">
        <v>9</v>
      </c>
      <c r="E36" s="52">
        <v>2.0649999999999999</v>
      </c>
      <c r="F36" s="46">
        <v>372666</v>
      </c>
      <c r="G36" s="46">
        <v>22377435</v>
      </c>
      <c r="H36" s="43">
        <v>6</v>
      </c>
      <c r="I36" s="43">
        <v>1</v>
      </c>
      <c r="J36" s="59" t="s">
        <v>28</v>
      </c>
      <c r="L36"/>
      <c r="M36"/>
      <c r="N36"/>
    </row>
    <row r="37" spans="1:14" s="1" customFormat="1" ht="18.75">
      <c r="A37" s="33"/>
      <c r="B37" s="34"/>
      <c r="C37" s="34">
        <f>C36</f>
        <v>1</v>
      </c>
      <c r="D37" s="34">
        <f t="shared" ref="D37:I37" si="6">D36</f>
        <v>9</v>
      </c>
      <c r="E37" s="34">
        <f t="shared" si="6"/>
        <v>2.0649999999999999</v>
      </c>
      <c r="F37" s="34">
        <f t="shared" si="6"/>
        <v>372666</v>
      </c>
      <c r="G37" s="34">
        <f t="shared" si="6"/>
        <v>22377435</v>
      </c>
      <c r="H37" s="34">
        <f t="shared" si="6"/>
        <v>6</v>
      </c>
      <c r="I37" s="34">
        <f t="shared" si="6"/>
        <v>1</v>
      </c>
      <c r="J37" s="35"/>
      <c r="L37"/>
      <c r="M37"/>
      <c r="N37"/>
    </row>
    <row r="38" spans="1:14" ht="18.75">
      <c r="A38" s="5">
        <v>8</v>
      </c>
      <c r="B38" s="2" t="s">
        <v>12</v>
      </c>
      <c r="C38" s="43">
        <v>1</v>
      </c>
      <c r="D38" s="43">
        <v>8</v>
      </c>
      <c r="E38" s="52">
        <v>1.3127</v>
      </c>
      <c r="F38" s="46">
        <v>4220198</v>
      </c>
      <c r="G38" s="46">
        <v>7559021</v>
      </c>
      <c r="H38" s="43">
        <v>8</v>
      </c>
      <c r="I38" s="43">
        <v>0</v>
      </c>
      <c r="J38" s="59" t="s">
        <v>28</v>
      </c>
      <c r="K38" s="1"/>
    </row>
    <row r="39" spans="1:14" ht="18.75">
      <c r="A39" s="33"/>
      <c r="B39" s="34"/>
      <c r="C39" s="34">
        <f>C38</f>
        <v>1</v>
      </c>
      <c r="D39" s="34">
        <f t="shared" ref="D39:I39" si="7">D38</f>
        <v>8</v>
      </c>
      <c r="E39" s="34">
        <f t="shared" si="7"/>
        <v>1.3127</v>
      </c>
      <c r="F39" s="34">
        <f t="shared" si="7"/>
        <v>4220198</v>
      </c>
      <c r="G39" s="34">
        <f t="shared" si="7"/>
        <v>7559021</v>
      </c>
      <c r="H39" s="34">
        <f t="shared" si="7"/>
        <v>8</v>
      </c>
      <c r="I39" s="34">
        <f t="shared" si="7"/>
        <v>0</v>
      </c>
      <c r="J39" s="34"/>
      <c r="K39" s="1"/>
    </row>
    <row r="40" spans="1:14" ht="21">
      <c r="A40" s="94" t="s">
        <v>15</v>
      </c>
      <c r="B40" s="95"/>
      <c r="C40" s="15">
        <f>C10+C12+C14+C24+C30+C35+C37+C39</f>
        <v>24</v>
      </c>
      <c r="D40" s="15">
        <f t="shared" ref="D40:I40" si="8">D10+D12+D14+D24+D30+D35+D37+D39</f>
        <v>114</v>
      </c>
      <c r="E40" s="20">
        <f t="shared" si="8"/>
        <v>114.92034200000001</v>
      </c>
      <c r="F40" s="15">
        <f t="shared" si="8"/>
        <v>81204126.430000007</v>
      </c>
      <c r="G40" s="73">
        <f>G10+G12+G14+G24+G30+G35+G37+G39</f>
        <v>207511904</v>
      </c>
      <c r="H40" s="15">
        <f t="shared" si="8"/>
        <v>58</v>
      </c>
      <c r="I40" s="15">
        <f t="shared" si="8"/>
        <v>17</v>
      </c>
      <c r="J40" s="16"/>
      <c r="K40" s="19"/>
    </row>
    <row r="41" spans="1:14">
      <c r="D41" s="21"/>
    </row>
    <row r="42" spans="1:14">
      <c r="J42" t="s">
        <v>24</v>
      </c>
    </row>
  </sheetData>
  <mergeCells count="9">
    <mergeCell ref="A40:B40"/>
    <mergeCell ref="B2:J2"/>
    <mergeCell ref="A5:A6"/>
    <mergeCell ref="B5:B6"/>
    <mergeCell ref="C5:C6"/>
    <mergeCell ref="D5:E5"/>
    <mergeCell ref="F5:G5"/>
    <mergeCell ref="H5:I5"/>
    <mergeCell ref="J5:J6"/>
  </mergeCells>
  <pageMargins left="0.70866141732283472" right="0.70866141732283472" top="0.15748031496062992" bottom="0.19685039370078741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конкурс</vt:lpstr>
      <vt:lpstr>аукцион</vt:lpstr>
      <vt:lpstr>аукцион!Область_печати</vt:lpstr>
      <vt:lpstr>конкурс!Область_печати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2021-04-06T05:34:12Z</dcterms:modified>
</cp:coreProperties>
</file>