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760" yWindow="790" windowWidth="14050" windowHeight="8950" tabRatio="866"/>
  </bookViews>
  <sheets>
    <sheet name="Форма 1" sheetId="12" r:id="rId1"/>
    <sheet name="Приложение к отчету районы" sheetId="10" r:id="rId2"/>
  </sheets>
  <definedNames>
    <definedName name="_xlnm._FilterDatabase" localSheetId="1" hidden="1">'Приложение к отчету районы'!$A$6:$G$409</definedName>
    <definedName name="_xlnm._FilterDatabase" localSheetId="0" hidden="1">'Форма 1'!$A$12:$BE$421</definedName>
    <definedName name="_xlnm.Print_Titles" localSheetId="0">'Форма 1'!$13:$13</definedName>
    <definedName name="_xlnm.Print_Area" localSheetId="0">'Форма 1'!$A$1:$K$452</definedName>
  </definedNames>
  <calcPr calcId="145621"/>
</workbook>
</file>

<file path=xl/calcChain.xml><?xml version="1.0" encoding="utf-8"?>
<calcChain xmlns="http://schemas.openxmlformats.org/spreadsheetml/2006/main">
  <c r="G276" i="12" l="1"/>
  <c r="H97" i="12"/>
  <c r="H98" i="12"/>
  <c r="G98" i="12"/>
  <c r="G97" i="12"/>
  <c r="H95" i="12" l="1"/>
  <c r="G39" i="12"/>
  <c r="G38" i="12"/>
  <c r="G37" i="12"/>
  <c r="G425" i="12" l="1"/>
  <c r="H276" i="12"/>
  <c r="H278" i="12"/>
  <c r="H245" i="12"/>
  <c r="H37" i="12"/>
  <c r="H38" i="12"/>
  <c r="H39" i="12"/>
  <c r="H35" i="12" l="1"/>
  <c r="G195" i="12"/>
  <c r="H122" i="12" l="1"/>
  <c r="H123" i="12"/>
  <c r="G123" i="12"/>
  <c r="G122" i="12"/>
  <c r="H51" i="12"/>
  <c r="G46" i="12"/>
  <c r="G45" i="12"/>
  <c r="G51" i="12" l="1"/>
  <c r="G126" i="12" s="1"/>
  <c r="H49" i="12"/>
  <c r="H119" i="12"/>
  <c r="G398" i="12"/>
  <c r="H398" i="12"/>
  <c r="H399" i="12"/>
  <c r="H400" i="12"/>
  <c r="G399" i="12"/>
  <c r="G400" i="12"/>
  <c r="G215" i="12" l="1"/>
  <c r="H73" i="12"/>
  <c r="H74" i="12"/>
  <c r="G74" i="12"/>
  <c r="G73" i="12"/>
  <c r="H128" i="12" l="1"/>
  <c r="H70" i="12"/>
  <c r="G301" i="12" l="1"/>
  <c r="G300" i="12"/>
  <c r="G299" i="12"/>
  <c r="H291" i="12"/>
  <c r="G291" i="12"/>
  <c r="H299" i="12" l="1"/>
  <c r="H300" i="12"/>
  <c r="H301" i="12"/>
  <c r="H405" i="12" l="1"/>
  <c r="H297" i="12"/>
  <c r="H195" i="12" l="1"/>
  <c r="H192" i="12" l="1"/>
  <c r="H215" i="12"/>
  <c r="H212" i="12" l="1"/>
  <c r="H170" i="12"/>
  <c r="H171" i="12"/>
  <c r="G171" i="12"/>
  <c r="G170" i="12"/>
  <c r="H228" i="12"/>
  <c r="H168" i="12" l="1"/>
  <c r="H239" i="12"/>
  <c r="H236" i="12" l="1"/>
  <c r="H127" i="12" l="1"/>
  <c r="H126" i="12"/>
  <c r="H369" i="12"/>
  <c r="H336" i="12"/>
  <c r="H334" i="12"/>
  <c r="H325" i="12"/>
  <c r="H318" i="12"/>
  <c r="H317" i="12"/>
  <c r="H315" i="12"/>
  <c r="H312" i="12"/>
  <c r="H306" i="12"/>
  <c r="H307" i="12"/>
  <c r="H321" i="12" l="1"/>
  <c r="H310" i="12"/>
  <c r="H124" i="12"/>
  <c r="H322" i="12"/>
  <c r="H396" i="12"/>
  <c r="H311" i="12"/>
  <c r="G228" i="12"/>
  <c r="G227" i="12"/>
  <c r="G243" i="12" s="1"/>
  <c r="H227" i="12"/>
  <c r="H374" i="12" l="1"/>
  <c r="H403" i="12" s="1"/>
  <c r="H243" i="12"/>
  <c r="H375" i="12"/>
  <c r="H225" i="12"/>
  <c r="H258" i="12"/>
  <c r="H255" i="12" l="1"/>
  <c r="H372" i="12"/>
  <c r="H404" i="12"/>
  <c r="H147" i="12"/>
  <c r="H401" i="12" l="1"/>
  <c r="H144" i="12"/>
  <c r="H244" i="12"/>
  <c r="H425" i="12"/>
  <c r="H430" i="12" s="1"/>
  <c r="H427" i="12"/>
  <c r="H432" i="12" s="1"/>
  <c r="G427" i="12"/>
  <c r="H420" i="12"/>
  <c r="G420" i="12"/>
  <c r="G426" i="12" s="1"/>
  <c r="H241" i="12" l="1"/>
  <c r="H426" i="12"/>
  <c r="H423" i="12" s="1"/>
  <c r="H417" i="12"/>
  <c r="H272" i="12"/>
  <c r="H269" i="12" l="1"/>
  <c r="H277" i="12"/>
  <c r="H431" i="12" s="1"/>
  <c r="H428" i="12" s="1"/>
  <c r="G396" i="12"/>
  <c r="G369" i="12"/>
  <c r="G336" i="12"/>
  <c r="G334" i="12"/>
  <c r="G325" i="12"/>
  <c r="G318" i="12"/>
  <c r="G317" i="12"/>
  <c r="G315" i="12"/>
  <c r="G312" i="12"/>
  <c r="G307" i="12"/>
  <c r="G306" i="12"/>
  <c r="G278" i="12"/>
  <c r="G272" i="12"/>
  <c r="G258" i="12"/>
  <c r="G245" i="12"/>
  <c r="G239" i="12"/>
  <c r="G147" i="12"/>
  <c r="H274" i="12" l="1"/>
  <c r="G212" i="12"/>
  <c r="G269" i="12"/>
  <c r="G405" i="12"/>
  <c r="G49" i="12"/>
  <c r="G192" i="12"/>
  <c r="G236" i="12"/>
  <c r="G144" i="12"/>
  <c r="G168" i="12"/>
  <c r="G297" i="12"/>
  <c r="G127" i="12"/>
  <c r="G225" i="12"/>
  <c r="G322" i="12"/>
  <c r="G128" i="12"/>
  <c r="G310" i="12"/>
  <c r="G311" i="12"/>
  <c r="G244" i="12"/>
  <c r="G277" i="12"/>
  <c r="G255" i="12"/>
  <c r="G35" i="12"/>
  <c r="G70" i="12"/>
  <c r="G95" i="12"/>
  <c r="G119" i="12"/>
  <c r="G321" i="12"/>
  <c r="G423" i="12"/>
  <c r="G417" i="12"/>
  <c r="G432" i="12" l="1"/>
  <c r="G274" i="12"/>
  <c r="G375" i="12"/>
  <c r="G124" i="12"/>
  <c r="G241" i="12"/>
  <c r="G374" i="12"/>
  <c r="G403" i="12" l="1"/>
  <c r="G404" i="12"/>
  <c r="G372" i="12"/>
  <c r="G430" i="12" l="1"/>
  <c r="G431" i="12"/>
  <c r="G401" i="12"/>
  <c r="G428" i="12" l="1"/>
</calcChain>
</file>

<file path=xl/sharedStrings.xml><?xml version="1.0" encoding="utf-8"?>
<sst xmlns="http://schemas.openxmlformats.org/spreadsheetml/2006/main" count="3411" uniqueCount="893">
  <si>
    <t>Поощрение деятельности граждан, участвующих в обеспечении общественного порядка</t>
  </si>
  <si>
    <t>Республиканский бюджет</t>
  </si>
  <si>
    <t>ед.</t>
  </si>
  <si>
    <t>ИТОГО ПО НАПРАВЛЕНИЮ:</t>
  </si>
  <si>
    <t>ВСЕГО ПО ЦЕЛИ:</t>
  </si>
  <si>
    <t>Направление 2 - Развитие социальной сферы</t>
  </si>
  <si>
    <t>Ед.                                  изм.</t>
  </si>
  <si>
    <t xml:space="preserve">Мероприятия: </t>
  </si>
  <si>
    <t>Ед.</t>
  </si>
  <si>
    <t>в пределах выделенных ассигнований</t>
  </si>
  <si>
    <t>млн. тенге</t>
  </si>
  <si>
    <t>Привлечение граждан из малообеспеченных семей трудоспособного возраста к активным формам занятости через трудоустройство и микрокредитование</t>
  </si>
  <si>
    <t xml:space="preserve">Организация и проведение ежегодных коммиссионных обследований гидротехнических сооружений, водохранилищ области в целях проверки и готовности к паводкам </t>
  </si>
  <si>
    <t>в т.ч.</t>
  </si>
  <si>
    <t xml:space="preserve">Местный бюджет </t>
  </si>
  <si>
    <t>Другие источники</t>
  </si>
  <si>
    <t>ДИ</t>
  </si>
  <si>
    <t xml:space="preserve"> № п/п             </t>
  </si>
  <si>
    <t>Наименование</t>
  </si>
  <si>
    <t>Ответственные за исполнение</t>
  </si>
  <si>
    <t>Мероприятия:</t>
  </si>
  <si>
    <t>%</t>
  </si>
  <si>
    <t xml:space="preserve">Направление 1 - Развитие экономики региона </t>
  </si>
  <si>
    <t>РБ</t>
  </si>
  <si>
    <t>МБ</t>
  </si>
  <si>
    <t>-</t>
  </si>
  <si>
    <t>Направление безработных граждан на общественные работы</t>
  </si>
  <si>
    <t>Создание новых рабочих мест</t>
  </si>
  <si>
    <t>чел.</t>
  </si>
  <si>
    <t xml:space="preserve"> </t>
  </si>
  <si>
    <t>Реализация инвестиционных проектов Северо-Казахстанской области</t>
  </si>
  <si>
    <t>млн.тенге</t>
  </si>
  <si>
    <t>Стимулирование повышения качества культурно-зрелищных мероприятий в регионах области</t>
  </si>
  <si>
    <t>Укрепление материально-технической базы объектов культуры области, содержащихся за счет областного бюджета</t>
  </si>
  <si>
    <t>Участие  молодых участников/коллективов в творческих международных конкурсах</t>
  </si>
  <si>
    <t>тыс.ед.</t>
  </si>
  <si>
    <t xml:space="preserve"> ед.</t>
  </si>
  <si>
    <t>Стимулирование функционирования Интернет-ресурсов (сайтов) в организациях культуры</t>
  </si>
  <si>
    <t>Проведение мониторинга социально-экономического развития СНП</t>
  </si>
  <si>
    <t>Определение потенциала социально-экономического развития СНП</t>
  </si>
  <si>
    <t>Целевые индикаторы:</t>
  </si>
  <si>
    <t>библиотек</t>
  </si>
  <si>
    <t>театров</t>
  </si>
  <si>
    <t>музеев</t>
  </si>
  <si>
    <t>Проведение космического мониторинга по оперативному выявлению очагов природных пожаров и прохождения паводковых вод и других ЧС</t>
  </si>
  <si>
    <t>Объем привлеченных инвестиций за счет инвестиционных субсидий</t>
  </si>
  <si>
    <t>Код бюджетной программы</t>
  </si>
  <si>
    <t>Среднее число посетителей организаций  культуры на 1000</t>
  </si>
  <si>
    <t>Увеличение количества сельских населенных пунктов с высоким потенциалом развития</t>
  </si>
  <si>
    <t>451.002.100</t>
  </si>
  <si>
    <t>451.002.102</t>
  </si>
  <si>
    <t>252.003.000</t>
  </si>
  <si>
    <t>штук</t>
  </si>
  <si>
    <t xml:space="preserve">Привлечение специалистов  в село </t>
  </si>
  <si>
    <t>Уровень цифровой грамотности населения</t>
  </si>
  <si>
    <t>в пределах выделенных средств</t>
  </si>
  <si>
    <t>концертные организации</t>
  </si>
  <si>
    <t xml:space="preserve">Количество фондов историко-культурного наследия, переведенных в цифровой формат
</t>
  </si>
  <si>
    <t xml:space="preserve">Количество библиотечного фонда, переведенного в цифровой формат
</t>
  </si>
  <si>
    <t>тыс. тенге/чел</t>
  </si>
  <si>
    <t>млн.тг.</t>
  </si>
  <si>
    <t>Направление 3 - Обеспечение общественной безопасности  и правопорядка</t>
  </si>
  <si>
    <t>Направление 5 - Сохранение и улучшение экологического состояния и земельных ресурсов</t>
  </si>
  <si>
    <t>Темп роста налоговых и неналоговых поступлений в местный бюджет</t>
  </si>
  <si>
    <t>Рост численности населения  в опорных СНП</t>
  </si>
  <si>
    <t>Рост численности населения в опорных СНП, расположенных на приграничных территориях</t>
  </si>
  <si>
    <t>Уровень безработицы</t>
  </si>
  <si>
    <t xml:space="preserve">Обеспечение полного охвата мерами социальной поддержки (ГАСП) малообеспеченных граждан, от общего количества граждан, которым  назначен данный вид социальной поддержки </t>
  </si>
  <si>
    <t>Адаптация объектов социальной инфраструктуры, путем увеличения числа обеспеченных доступом для инвалидов</t>
  </si>
  <si>
    <t>253-008-011</t>
  </si>
  <si>
    <t xml:space="preserve">АБП -  Администраторы бюджетных программ </t>
  </si>
  <si>
    <t>Уровень обеспеченности инфраструктуры противодействия чрезвычайным ситуациям</t>
  </si>
  <si>
    <t>Удельный вес преступлений, совершенных на улицах</t>
  </si>
  <si>
    <t>С учетом анализа криминогенной ситуации, внесение корректировок в маршруты патрулирования нарядов комплексных сил полиции, с целью их приближения к участкам, наиболее подверженным преступлениям</t>
  </si>
  <si>
    <t xml:space="preserve">ед. </t>
  </si>
  <si>
    <t>Доля автомобильных дорог областного и районного значения, находящихся в хорошем и удовлетворительном состоянии</t>
  </si>
  <si>
    <t>Реконструкция автомобильных дорог областного и районного значения</t>
  </si>
  <si>
    <t>Капитальный ремонт автомобильных дорог областного и районного значения</t>
  </si>
  <si>
    <t>КТ-68 "Лавровка-Келлеровка-Тайынша-Чкалово"</t>
  </si>
  <si>
    <t>Средний ремонт автомобильных дорог областного и районного значения</t>
  </si>
  <si>
    <t>КСТ-44 "Астраханка-Смирново-Киялы-Тайынша-Алексеевка"</t>
  </si>
  <si>
    <t xml:space="preserve">КСТ-62 "Еленовка-Арыкбалык-Чистополье-Есиль километр 17-209" </t>
  </si>
  <si>
    <t>КТ-22 "Становое-Новомихайловка-Минкесер-автодорога "Сенжарка-Николаевка""</t>
  </si>
  <si>
    <t>КТ-52 "Тимирязево-Аксуат-Мичурино"</t>
  </si>
  <si>
    <t>КСТ-59 "Казгородок-Горьковское километр 62-203"</t>
  </si>
  <si>
    <t>КТ-49 "Республиканская автодорога А-12 "Петропавловск-Ишим"-Пресновка-Налобино-граница области"</t>
  </si>
  <si>
    <t>Текущий ремонт и содержание автомобильных дорог областного и районного значения</t>
  </si>
  <si>
    <t>автомобильные дороги областного значения</t>
  </si>
  <si>
    <t>автомобильные дороги районного значения</t>
  </si>
  <si>
    <t>Количество функционирующих аварийных и трехсменных школ</t>
  </si>
  <si>
    <t>Охват детей (3-6 лет) дошкольным воспитанием и обучением</t>
  </si>
  <si>
    <t>Снижение доли объектов кондоминиума, требующих капитального ремонта</t>
  </si>
  <si>
    <t>Строительство и реконструкция сельских объектов водообеспечения</t>
  </si>
  <si>
    <t>7.279.030.011</t>
  </si>
  <si>
    <t>7.279.030.015</t>
  </si>
  <si>
    <t xml:space="preserve">Исполение инвестиционной программы ТОО "Кызылжар су"  по реконструкции и модернизации сетей водоснабжения и водоотведения </t>
  </si>
  <si>
    <t>Субсидирование развития племенного животноводства, повышения продуктивности и качества продукции животноводства</t>
  </si>
  <si>
    <t>Субсидирование поддержки семеноводства</t>
  </si>
  <si>
    <t>Удешевление сельхозтоваропроизводителям стоимости гербицидов, биогентов (энтомофогов) и биопрепаратов, предназначенных для обработки сельскохозяйственных культур в целях защиты растений</t>
  </si>
  <si>
    <t>Определение сортовых и посадочных качеств семенного и посадочного материала</t>
  </si>
  <si>
    <t>Субсидирование стоимости удобрений (за исключением органических)</t>
  </si>
  <si>
    <t>1</t>
  </si>
  <si>
    <t>2</t>
  </si>
  <si>
    <t>3</t>
  </si>
  <si>
    <t>4</t>
  </si>
  <si>
    <t xml:space="preserve">Мониторинг хода реализации инвестиционных проектов с иностранным  участием (реализованные, реализуемые и перспективные) </t>
  </si>
  <si>
    <t>тыс. кв. м.</t>
  </si>
  <si>
    <t>Общая площадь введенных в эксплуатацию жилых зданий</t>
  </si>
  <si>
    <t>289.010.159</t>
  </si>
  <si>
    <t>Субсидирование процентной ставки кредита</t>
  </si>
  <si>
    <t>Гарантирование кредита</t>
  </si>
  <si>
    <t>Цель 1: Устойчивое развитие экономики области</t>
  </si>
  <si>
    <t>Цель 2: Развитие конкурентоспособной промышленности региона, обеспечивающей развитие обрабатывающих отраслей</t>
  </si>
  <si>
    <t>Цель 4: Создание условий для улучшения жизнеобеспечения села и увеличение потенциала сельской местности</t>
  </si>
  <si>
    <t>280.005.000</t>
  </si>
  <si>
    <t xml:space="preserve">Объем инвестиций, направленный на развитие жилищного строительства за счет  всех источников, в т.ч.: </t>
  </si>
  <si>
    <t xml:space="preserve">За счет средств местного бюджета </t>
  </si>
  <si>
    <t>За счет средств предприятий и населения</t>
  </si>
  <si>
    <t>тыс. чел.</t>
  </si>
  <si>
    <t xml:space="preserve">чел.  </t>
  </si>
  <si>
    <t>Обеспечение ввода дополнительных мест в дошкольных организациях образования за счет размещения государственного образовательного заказа</t>
  </si>
  <si>
    <t>255.050.011</t>
  </si>
  <si>
    <t xml:space="preserve">Укрепление материально-технической базы и капитальный ремонт медицинских организаций </t>
  </si>
  <si>
    <t xml:space="preserve">Сопровождение инвестиционного портала </t>
  </si>
  <si>
    <t>Развитие производственной инфраструктуры</t>
  </si>
  <si>
    <t>За счет кредитных средств и целевого трансферта из национального фонда Республики Казахстан, трансфертов из республиканского бюджета</t>
  </si>
  <si>
    <t>Совершенствование службы формирования ЗОЖ, а также проведение разъяснительной работы среди населения о вреде алкоголя и наркотиков</t>
  </si>
  <si>
    <t>736.014.000</t>
  </si>
  <si>
    <t>253-027-011</t>
  </si>
  <si>
    <t xml:space="preserve">Капитальный и текущий ремонт объектов культурного назначения
</t>
  </si>
  <si>
    <t>273007000, 273008000, 273009000</t>
  </si>
  <si>
    <t>КТ-12 "Булаево-Советское"</t>
  </si>
  <si>
    <t>289.006.015</t>
  </si>
  <si>
    <t>289.015.015</t>
  </si>
  <si>
    <t>Гранты</t>
  </si>
  <si>
    <t>ТОО "Bio operations", модернизация мельницы, Тайыншинский район, г.Тайынша</t>
  </si>
  <si>
    <t>шт.</t>
  </si>
  <si>
    <t xml:space="preserve">Создание социальных рабочих мест </t>
  </si>
  <si>
    <t>279.024.015, 279.052.015</t>
  </si>
  <si>
    <t>Проведение курсов цифровой грамотности</t>
  </si>
  <si>
    <t>Составление план-графика обучения с повышением охвата целевой аудитории</t>
  </si>
  <si>
    <t>Проведение PR-кампании на региональных телеканалах и в средствах массовой информации</t>
  </si>
  <si>
    <t>КТ-29 "Покровка-Корнеевка-Горное"</t>
  </si>
  <si>
    <t>КТ-50 "Петропавловск граница города Ташкентка-Барневка-Долматово"</t>
  </si>
  <si>
    <t>КТ-66 Антоновка-Лавровка-Горное</t>
  </si>
  <si>
    <t>7.279.049.032</t>
  </si>
  <si>
    <t>Реализация проекта "Технологическая модернизация производства АО "ПЗТМ" путем выделения финансовых средств Республиканского бюджета на увеличение уставного капитала АО "ПЗТМ"</t>
  </si>
  <si>
    <t>Реализация проекта "Технологическая модернизация производства АО "Завод им. Кирова" путем выделения финансовых средств Республиканского бюджета на увеличение уставного капитала АО "Завод им. Кирова"</t>
  </si>
  <si>
    <t>Цель 3: Создание условий для повышения конкурентоспособности субъектов АПК</t>
  </si>
  <si>
    <t>273032000, 273010000, 273007000, 273005000, 273009000</t>
  </si>
  <si>
    <t>ДП – Департамент полиции Северо-Казахстанской области</t>
  </si>
  <si>
    <t>УИИР  – Управление индустриально-инновационного развития акимата Северо-Казахстанской области</t>
  </si>
  <si>
    <t>УПТ – Управление предпринимательства и туризма акимата Северо-Казахстанской области</t>
  </si>
  <si>
    <t>УПТАД  – Управление пассажирского транспорта и автомобильных дорог акимата Северо-Казахстанской области</t>
  </si>
  <si>
    <t>УКАД  – Управление культуры, архивов и документации акимата Северо-Казахстанской области</t>
  </si>
  <si>
    <t xml:space="preserve">УФКС  – Управление физической культуры и спорта акимата Северо-Казахстанской области </t>
  </si>
  <si>
    <t>УВП  -  Управление внутренней политики акимата Северо-Казахстанской  области</t>
  </si>
  <si>
    <t>УСАГ  – Управление строительства, архитектуры и градостроительства акимата Северо-Казахстанской области</t>
  </si>
  <si>
    <t>УО  – Управление образования акимата Северо-Казахстанской области</t>
  </si>
  <si>
    <t>УСХ  – Управление сельского хозяйства акимата Северо-Казахстанской области</t>
  </si>
  <si>
    <t>УЭЖКХ - Управление энергетики и жилищно-коммунального хозяйства акимата Северо-Казахстанской области</t>
  </si>
  <si>
    <t>УЗ  - Управление здравоохранения акимата Северо-Казахстанской области</t>
  </si>
  <si>
    <t>УКЗСП - Управление координации  занятости и социальных программ акимата Северо-Казахстанской области</t>
  </si>
  <si>
    <t>УФ - Управление финансов  акимата Северо-Казахстанской области</t>
  </si>
  <si>
    <t>УЭ - Управление экономики акимата  Северо-Казахстанской области</t>
  </si>
  <si>
    <t>ДС – Департамент статистики   Северо-Казахстанской области Комитета по статистике Министерства национальной экономики Республики Казахстан</t>
  </si>
  <si>
    <t xml:space="preserve">РОСХ  – Районные отелы сельского хозяйства </t>
  </si>
  <si>
    <t>УПРРП – Управление природных ресурсов и регулирования природопользования  акимата Северо-Казахстанской области</t>
  </si>
  <si>
    <t>Отчет о реализации </t>
  </si>
  <si>
    <t xml:space="preserve">Программы развития территории </t>
  </si>
  <si>
    <t>Северо-Казахстанской области на 2016-2020 годы</t>
  </si>
  <si>
    <t>Источник информации</t>
  </si>
  <si>
    <t>Исполнение</t>
  </si>
  <si>
    <t>план</t>
  </si>
  <si>
    <t>факт</t>
  </si>
  <si>
    <t xml:space="preserve">базовое (исходное) значение </t>
  </si>
  <si>
    <t>Источник финансирования</t>
  </si>
  <si>
    <t>1. Информация о ходе реализации программы</t>
  </si>
  <si>
    <t>официальные статистические данные</t>
  </si>
  <si>
    <t>ведомственная отчетность</t>
  </si>
  <si>
    <t>Ведомственная отчетность и отчет акиматов районов</t>
  </si>
  <si>
    <t>Отчет акиматов районов</t>
  </si>
  <si>
    <t>Официальная стат. отчетность</t>
  </si>
  <si>
    <t>Ведомственная отчётность</t>
  </si>
  <si>
    <t>офиц. стат. данные</t>
  </si>
  <si>
    <t xml:space="preserve">офиц. стат. данные </t>
  </si>
  <si>
    <t>Ведомственная отчетность</t>
  </si>
  <si>
    <t>ведомственная отчетность УПТиАД</t>
  </si>
  <si>
    <t>ведомственная отчетность МФ РК</t>
  </si>
  <si>
    <t>Заместитель акима, УЭ совместно с отраслевыми управлениями</t>
  </si>
  <si>
    <t>Заместитель акима, УИИР</t>
  </si>
  <si>
    <t>Заместитель акима, УЭиЖКХ</t>
  </si>
  <si>
    <t>Заместитель акима, УСХ</t>
  </si>
  <si>
    <t>Заместитель акима, УЭ совместно с отраслевыми управлениями и акимами районов</t>
  </si>
  <si>
    <t>Заместитель акима, УЭ совместно с акимами районов</t>
  </si>
  <si>
    <t>Заместитель акима, УПиТ</t>
  </si>
  <si>
    <t>Заместитель акима, УЭ, УФ, областные управления</t>
  </si>
  <si>
    <t>Заместитель акима, УО, Акимы районов и г. Петропавловска</t>
  </si>
  <si>
    <t>Заместитель акима, УО, акимы районов и г.Петропавловска</t>
  </si>
  <si>
    <t>Заместитель акима, УЗ</t>
  </si>
  <si>
    <t>Заместитель акима, УКЗСП</t>
  </si>
  <si>
    <t>Заместитель акима, УКАД</t>
  </si>
  <si>
    <t>Заместитель акима, УФКиС</t>
  </si>
  <si>
    <t>Заместитель акима, ДП</t>
  </si>
  <si>
    <t>Заместитель акима, УКЗСП, акимы районов (города)</t>
  </si>
  <si>
    <t>Заместитель акима, УПРРП</t>
  </si>
  <si>
    <t>Заместитель акима, УПРРП, УЭЖКХ</t>
  </si>
  <si>
    <t>Заместитель акима, Аппарат акима области</t>
  </si>
  <si>
    <t>№ п/п</t>
  </si>
  <si>
    <t>Единица измерения</t>
  </si>
  <si>
    <t>В разрезе районов и города Петропавловска</t>
  </si>
  <si>
    <t>не рассчитывается</t>
  </si>
  <si>
    <t>Айыртауский</t>
  </si>
  <si>
    <t>Акжарский</t>
  </si>
  <si>
    <t>Аккайынский</t>
  </si>
  <si>
    <t>Есильский</t>
  </si>
  <si>
    <t>Жамбылский</t>
  </si>
  <si>
    <t>М.Жумабаева</t>
  </si>
  <si>
    <t>Кызылжарский</t>
  </si>
  <si>
    <t>Мамлютский</t>
  </si>
  <si>
    <t>Г.Мусрепова</t>
  </si>
  <si>
    <t>Тайыншинский</t>
  </si>
  <si>
    <t>Тимирязевский</t>
  </si>
  <si>
    <t>Уалихановский</t>
  </si>
  <si>
    <t>Шал акына</t>
  </si>
  <si>
    <t>г.Петропавловск</t>
  </si>
  <si>
    <t>Г.Петропавловск</t>
  </si>
  <si>
    <t>им.Г.Мусрепова</t>
  </si>
  <si>
    <t>Петропавловск</t>
  </si>
  <si>
    <t xml:space="preserve">им.Г.Мусрепова </t>
  </si>
  <si>
    <t>г. Петропавловск</t>
  </si>
  <si>
    <t>тыс.чел.</t>
  </si>
  <si>
    <t>г. Булаево</t>
  </si>
  <si>
    <t>г. Тайынша</t>
  </si>
  <si>
    <t>г. Мамлютка</t>
  </si>
  <si>
    <t>г. Сергеевка</t>
  </si>
  <si>
    <t>Айыртауский район</t>
  </si>
  <si>
    <t>Акжарский район</t>
  </si>
  <si>
    <t>Аккайынский район</t>
  </si>
  <si>
    <t>Есильский район</t>
  </si>
  <si>
    <t>Жамбылский район</t>
  </si>
  <si>
    <t>район им. М. Жумабаева</t>
  </si>
  <si>
    <t>Кызылжарский район</t>
  </si>
  <si>
    <t>Мамлютский район</t>
  </si>
  <si>
    <t>Район им. Г.Мусрепова</t>
  </si>
  <si>
    <t>Тайыншинский район</t>
  </si>
  <si>
    <t>Тимирязевский район</t>
  </si>
  <si>
    <t>Уалихановский район</t>
  </si>
  <si>
    <t>Район Шал акына</t>
  </si>
  <si>
    <t>район М.Жумабаева</t>
  </si>
  <si>
    <t>район им. Г. Мусрепова</t>
  </si>
  <si>
    <t>район Шал акына</t>
  </si>
  <si>
    <t>Библиотек</t>
  </si>
  <si>
    <t>Район Г.Мусрепова</t>
  </si>
  <si>
    <t>Район М.Жумабаева</t>
  </si>
  <si>
    <t>Театров (г.Петропаловск)</t>
  </si>
  <si>
    <t>концертных организаций</t>
  </si>
  <si>
    <t>Музеев (9 музеев)</t>
  </si>
  <si>
    <t>Аккайынский  район</t>
  </si>
  <si>
    <t>Район Магжана Жумабаева</t>
  </si>
  <si>
    <t>Район Габита Мусрепова</t>
  </si>
  <si>
    <t>район Шал Акына</t>
  </si>
  <si>
    <t>Информация о достижении целевых индикаторов  в разрезе районов, г.Петропавловска</t>
  </si>
  <si>
    <t>х</t>
  </si>
  <si>
    <t>Валовый региональный продукт на душу населения</t>
  </si>
  <si>
    <t>2 297,1</t>
  </si>
  <si>
    <t>в обрабатывающей промышленности</t>
  </si>
  <si>
    <t>в сельском хозяйстве</t>
  </si>
  <si>
    <t>% ВРП</t>
  </si>
  <si>
    <t>Индекс реальных денежных доходов</t>
  </si>
  <si>
    <t>Структура расходов домашних хозяйств на продовольственные товары к потребительскому расходу</t>
  </si>
  <si>
    <t>Объем несырьевого экспорта товаров</t>
  </si>
  <si>
    <t>млн. доларов США</t>
  </si>
  <si>
    <t>Индекс физического объема валовой продукции (услуг) сельского хозяйства</t>
  </si>
  <si>
    <t>Объем экспорта переработанной сельскохозяйственной продукции</t>
  </si>
  <si>
    <t>Доля среднего предпринимательтства в экономике</t>
  </si>
  <si>
    <t>% ВДС в ВРП</t>
  </si>
  <si>
    <t>Инвестиции в основной капитал к 2016 году</t>
  </si>
  <si>
    <t>Увеличение доли местного содержания в государственных закупках товаров мебельной промышленности</t>
  </si>
  <si>
    <t>Увеличение доли местного содержания в государственных закупках товаров легкой промышленности</t>
  </si>
  <si>
    <t>Увеличение доли местного содержания в государственных закупках строительных материалов</t>
  </si>
  <si>
    <t>0/1</t>
  </si>
  <si>
    <t>Оценка качества школьного образования по результатам теста PISA:</t>
  </si>
  <si>
    <t>по математике</t>
  </si>
  <si>
    <t>по чтению</t>
  </si>
  <si>
    <t>по науке</t>
  </si>
  <si>
    <t>Доля обучающихся организаций технического и профессионального образования, охваченных дуальным обучением</t>
  </si>
  <si>
    <t>Ожидаемая продолжительность жизни при рождении</t>
  </si>
  <si>
    <t>лет</t>
  </si>
  <si>
    <t>Материнская смертность</t>
  </si>
  <si>
    <t>количество случаев на 100 тыс. родившихся живыми</t>
  </si>
  <si>
    <t>≤5</t>
  </si>
  <si>
    <t>Младенческая смертность</t>
  </si>
  <si>
    <t>количество случаев на 1000 родившихся живыми</t>
  </si>
  <si>
    <t>Удельный вес квалифицированных специалистов в составе привлекаемой иностранной рабочей силы по разрешениям выданным местными исполнительными органами (по квоте на привлечение иностранной рабочей силы)</t>
  </si>
  <si>
    <t>Доля населения с доходами ниже прожиточного минимума</t>
  </si>
  <si>
    <t>Доля трудоустроенных лиц с ограниченными возможностями, из числа обратившихся в центры занятости населения</t>
  </si>
  <si>
    <t>Доля доходов наименее обеспеченных 40% населения</t>
  </si>
  <si>
    <t>% в общих доходах населения</t>
  </si>
  <si>
    <t xml:space="preserve">не рассчитывается </t>
  </si>
  <si>
    <t>Обеспеченность населения спортивной инфраструктурой</t>
  </si>
  <si>
    <t>количество спортивных площадок на 1 000 человек</t>
  </si>
  <si>
    <t>Увеличение количества обслуженных посетителей местами размещения в регионе в сравнении с предыдущим годом</t>
  </si>
  <si>
    <t>ОП Айыртауского района</t>
  </si>
  <si>
    <t>ОП Акжарского района</t>
  </si>
  <si>
    <t>ОП Аккайынского района</t>
  </si>
  <si>
    <t>ОП Есильского района</t>
  </si>
  <si>
    <t>ОП Жамбылского района</t>
  </si>
  <si>
    <t>ОП района М. Жумабаева</t>
  </si>
  <si>
    <t>ОП Кызылжарского района</t>
  </si>
  <si>
    <t>ОП Мамлютского района</t>
  </si>
  <si>
    <t>ОП Тайыншинского района</t>
  </si>
  <si>
    <t>ОП Тимирязевского района</t>
  </si>
  <si>
    <t>ОП Уалихановского района</t>
  </si>
  <si>
    <t>кв м на одного проживающего</t>
  </si>
  <si>
    <t>Обеспеченность централизованным водоснабжением:</t>
  </si>
  <si>
    <t>в городах</t>
  </si>
  <si>
    <t>в сельских населенных пунктах</t>
  </si>
  <si>
    <t>Доля переработки и утилизации твердых бытовых отходов к их образованию</t>
  </si>
  <si>
    <t>Доля объектов размещения твердых бытовых отходов, соответствующих экологическим требованиям и санитарным правилам (от общего количества мест их размещения)</t>
  </si>
  <si>
    <t xml:space="preserve"> 0/1</t>
  </si>
  <si>
    <t xml:space="preserve">   %</t>
  </si>
  <si>
    <t xml:space="preserve">  %</t>
  </si>
  <si>
    <r>
      <t>Целевой индикатор 42</t>
    </r>
    <r>
      <rPr>
        <b/>
        <sz val="12"/>
        <rFont val="Times New Roman"/>
        <family val="1"/>
        <charset val="204"/>
      </rPr>
      <t xml:space="preserve"> Уровень цифровой грамотности населения**</t>
    </r>
  </si>
  <si>
    <r>
      <t>Целевой индикатор 48</t>
    </r>
    <r>
      <rPr>
        <b/>
        <sz val="12"/>
        <rFont val="Times New Roman"/>
        <family val="1"/>
        <charset val="204"/>
      </rPr>
      <t xml:space="preserve"> Доля переработки и утилизации твердых бытовых отходов к их образованию</t>
    </r>
  </si>
  <si>
    <t>457                          444                             473</t>
  </si>
  <si>
    <t>Рост производительности труда к предыдущему году</t>
  </si>
  <si>
    <t>Заместитель акима, УФ совместно с отраслевыми управлениями</t>
  </si>
  <si>
    <t>Доля ненаблюдаемой (теневой) экономики</t>
  </si>
  <si>
    <t>Заместитель акима, УЭ, УФ совместно с отраслевыми управлениями</t>
  </si>
  <si>
    <t>Заместитель акима, УЭ, УКЗСП, УГИТ, отраслевые управления</t>
  </si>
  <si>
    <t>Заместитель акима, УПиТ, отраслевые управления</t>
  </si>
  <si>
    <t xml:space="preserve">Проведение мониторинга валового регионального продукта на душу населения </t>
  </si>
  <si>
    <t xml:space="preserve">Ввод в эксплуатацию фабрики по производству мыломоющих средств </t>
  </si>
  <si>
    <t xml:space="preserve">млн. тенге </t>
  </si>
  <si>
    <t>Заместитель акима, УИИР, ТОО "РимКазАгро" (по согласованию)</t>
  </si>
  <si>
    <t xml:space="preserve">Заместитель акима, УСХ, РОСХ </t>
  </si>
  <si>
    <t>255.050.015</t>
  </si>
  <si>
    <t>Приобретение сельскохозяйственной техники и оборудования, в том числе через АО "КазАгрофинанс"</t>
  </si>
  <si>
    <t>Заместитель акима, УСХ, РОСХ, АО "Казагрофинанс"</t>
  </si>
  <si>
    <t>Разработка "Плана мероприятий по усилению взаимодействия с уполномоченными органами и увеличению поступлений в местный бюджет по Северо-Казахстанской области на 2017-2018 годы"</t>
  </si>
  <si>
    <t>Заместитель акима, УФ СКО, ДГД по СКО по (согласованию)</t>
  </si>
  <si>
    <t>Проведение мониторинга ненаблюдаемой (теневой) экономики*</t>
  </si>
  <si>
    <t>Заместитель акима, УЭ</t>
  </si>
  <si>
    <t>Проведение мониторинга среднемесячной заработной платы</t>
  </si>
  <si>
    <t>Проведение мониторинга индекса реальных денежных доходов</t>
  </si>
  <si>
    <t>Индекс промышленного производства обрабатывающей промышленности</t>
  </si>
  <si>
    <t>млн. долл. США</t>
  </si>
  <si>
    <t>Заместитель акима, УИИР, АО "ПЗТМ"(по согласованию)</t>
  </si>
  <si>
    <t>Заместитель акима, УИИР, АО "Завод им. Кирова"(по согласованию)</t>
  </si>
  <si>
    <t xml:space="preserve">Проведение семинар-совещаний по мерам государственной поддержки с участием представителей финансовых институтов </t>
  </si>
  <si>
    <t>Проведение заседаний СКОФ по разработке и адаптации проектов технических регламентов, действующих на территории ЕАЭС</t>
  </si>
  <si>
    <t>Увеличение мощности ТОО Якорская ПТФ со 100 до 150 млн. штук яиц в год</t>
  </si>
  <si>
    <t>Заместитель акима, УСХ, РОСХ</t>
  </si>
  <si>
    <t xml:space="preserve">Строительство МТФ на 400 коров
 КХ "Шаймерденов", Аккайынский район </t>
  </si>
  <si>
    <t>Строительство молочного комплекса  ТОО "Заградовское" на 4100 голов (Есильский район)</t>
  </si>
  <si>
    <t>ТОО "Кызылжар Сүті" строительство МТФ на 700 коров Кызылжарский район село Чапаево</t>
  </si>
  <si>
    <t xml:space="preserve">Строительство МТФ на 600 коров
 ТОО "Мамбетов и К" Мамлютский район </t>
  </si>
  <si>
    <t xml:space="preserve">Заместитель акима, УСХ,  РОСХ </t>
  </si>
  <si>
    <t>Заместитель акима, УСХ , акиматы  районов</t>
  </si>
  <si>
    <t>Заместитель акима, УЭ, акимы районов</t>
  </si>
  <si>
    <t xml:space="preserve">Заместитель акима, УЭ </t>
  </si>
  <si>
    <t>Цель 5: Создание благоприятных условий для развития малого и среднего предпринимательства в регионе</t>
  </si>
  <si>
    <t>Доля малого и среднего бизнеса в ВРП</t>
  </si>
  <si>
    <t xml:space="preserve"> % ВДС в ВРП</t>
  </si>
  <si>
    <t>Заместитель акима, УПиТ, финансовые институты</t>
  </si>
  <si>
    <t>Заместитель акима, УПиТ,  финансовые институты</t>
  </si>
  <si>
    <t>289.005.000</t>
  </si>
  <si>
    <t>289.082.011</t>
  </si>
  <si>
    <t>Заместитель акима, УЭЖКХ, Акимат г.Петропавловска</t>
  </si>
  <si>
    <t>Цель 6:  Индустриально-инновационное развитие региона</t>
  </si>
  <si>
    <t>Доля проектов, не требующих государственных обязательств по проектам государственно-частного партнерства местных исполнительных органов, от общего количества реализуемых проектов в рамках государственно-частного партнерства</t>
  </si>
  <si>
    <t>Заместитель акима, УИИР, УПТ, УФ</t>
  </si>
  <si>
    <t>Проведение заседаний регионального Совета по привлечению инвесторов и улучшению инвестиционного климата</t>
  </si>
  <si>
    <t xml:space="preserve">Заместитель акима, УИИР </t>
  </si>
  <si>
    <t>«Передача имущества школьных столовых образовательных учреждений города Петропавловска Северо-Казахстанской области в доверительное управление для модернизации  и эксплуатации»</t>
  </si>
  <si>
    <t>Заместитель акима, УО</t>
  </si>
  <si>
    <t>«Передача в доверительное управление детских дошкольных учреждений для модернизации и эксплуатации в г. Петропавловске Северо-Казахстанской области»</t>
  </si>
  <si>
    <t>«Передача в доверительное управление для модернизации и эксплуатации КГУ «Петерфельдская средняя школа» в селе Петерфельд Кызылжарского района»</t>
  </si>
  <si>
    <t>«Обучение пчеловодов в образовательных профессионально-технических учреждениях города Петропавловска Северо-Казахстанской области»</t>
  </si>
  <si>
    <t>Проведение семинар-совещаний с представителями бизнес-структур по вопросу увеличения казахстанского содержания в закупках товаров, работ и услуг</t>
  </si>
  <si>
    <t>Проведение семинар-совещаний по процедуре получения индустриального сертификата как механизма поддержки отечественного производителя</t>
  </si>
  <si>
    <t>Обеспечение участия товаропроизводителей области в республиканских форумах отечественных товаропроизводителей, рабочих встречах с национальными компаниями, системообразующими предприятиями и недропользователями</t>
  </si>
  <si>
    <t xml:space="preserve">Цель 7: Улучшение качества и доступности образования </t>
  </si>
  <si>
    <t>средний балл</t>
  </si>
  <si>
    <t>Заместитель акима, УО, Акимы районов и г.Петропавловска</t>
  </si>
  <si>
    <t xml:space="preserve">Мониторинг качества знаний по предметам   по полугодиям </t>
  </si>
  <si>
    <t>Мониторинг охвата обучающихся дуальным обучением от контингента дневной формы обучения</t>
  </si>
  <si>
    <t xml:space="preserve">Цель 8: Укрепление здоровья населения  </t>
  </si>
  <si>
    <t>Закуп химиопрепаратов онкогематологическим больным</t>
  </si>
  <si>
    <t>Закуп лекарственных средств для онкологических больных на амбулаторном уровне</t>
  </si>
  <si>
    <t>Закуп химиопрепаратов онкогематологическим больным детям</t>
  </si>
  <si>
    <t>253-027-015</t>
  </si>
  <si>
    <t>Реализация мероприятий по профилАктике и борьбе со СПИДом</t>
  </si>
  <si>
    <t>Привлечение специалистов, в том числе молодых и со стажем, в медицинские организации области</t>
  </si>
  <si>
    <t>253-023-000, 253-043-015, 253-044-000, 253-057-015</t>
  </si>
  <si>
    <t>Проведение профилактической выездной работы в районы СКО:</t>
  </si>
  <si>
    <t>- акушерской бригадой</t>
  </si>
  <si>
    <t>количество выездов</t>
  </si>
  <si>
    <t>- неонатальной бригадой</t>
  </si>
  <si>
    <t>Цель 9: Обеспечение занятости и социальной защиты населения</t>
  </si>
  <si>
    <t>Удельный вес получателей АСП (обусловленной денежной помощи), вовлеченных в Активные меры содействия занятости</t>
  </si>
  <si>
    <t>Доля непродуктивно занятых, от общего числа самостоятельно заняты</t>
  </si>
  <si>
    <t>Доля объектов социальной и транспортной инфраструктуры, обеспеченных доступностью для инвалидов</t>
  </si>
  <si>
    <t>Заместитель акима, УКЗСП, УС, акимы районов (города)</t>
  </si>
  <si>
    <t>Заместитель акима, УКЗСП, акимы районов 
(города)</t>
  </si>
  <si>
    <t>Цель 10: Сохранение историко-культурного наследия региона</t>
  </si>
  <si>
    <t>273016000, 273113000</t>
  </si>
  <si>
    <t>Цель 11: Развитие массовых видов спорта в области</t>
  </si>
  <si>
    <t xml:space="preserve"> количество спортивных площадок на                       1000 человек</t>
  </si>
  <si>
    <t>Строительство физкультурно-оздоровительного комлекса в с.Талшик Акжарского района</t>
  </si>
  <si>
    <t>472-079-011</t>
  </si>
  <si>
    <t>472-079-015</t>
  </si>
  <si>
    <t>Строительство физкультурно-оздоровительного комлекса в с.Саумалколь Айыртауского района</t>
  </si>
  <si>
    <t>Цель 12: Развитие индустрии туризма в области</t>
  </si>
  <si>
    <t>Открытие туристского сезона</t>
  </si>
  <si>
    <t>Заместитель акима, УПиТ, акимат Айыртауского района</t>
  </si>
  <si>
    <t>Участие в Международной туристской выставке KITF</t>
  </si>
  <si>
    <t>289.010.160</t>
  </si>
  <si>
    <t>Цель 13: Повышение безопасности жизнедеятельности населения</t>
  </si>
  <si>
    <t>Уровень преступности на 10 тысяч населения</t>
  </si>
  <si>
    <t>Проведение оперативно-профилактических, рейдовых мероприятий по профилатике преступлений</t>
  </si>
  <si>
    <t>Цель 14: Уменьшение риска и повышение защиты населения и территории от чрезвычайных ситуаций</t>
  </si>
  <si>
    <t>Заместитель акима, УМПГЗ</t>
  </si>
  <si>
    <t>Заместитель акима, УМП и ГЗ, ДЧС СКО, Акиматы районов и  г.Петропавловска, собственники ГТС</t>
  </si>
  <si>
    <t>Создание пожарных постов, их материально-техническое оснащение в населенных пунктах, в которых отсутствуют подразделения государственной противопожарной службы</t>
  </si>
  <si>
    <t xml:space="preserve">Заместитель акима, УМП и ГЗ,  акиматы районов </t>
  </si>
  <si>
    <t>Заместитель акима, УМП и ГЗ, ДЧС СКО, Акиматы районов и г. Петропавловска</t>
  </si>
  <si>
    <t>Заместитель акима, УМП и ГЗ</t>
  </si>
  <si>
    <t>Направление 4 - Развитие инфраструктурного комплекса</t>
  </si>
  <si>
    <t>Цель 15. Улучшение качества жизни населения за счет использования цифровых технологий, формирование цифрового общества</t>
  </si>
  <si>
    <t>Заместитель акима, Аппарат акима области, УО</t>
  </si>
  <si>
    <t>Заместитель акима, Аппарат акима области, управление образования, акиматы районов и   г. Петропавловск</t>
  </si>
  <si>
    <t>Заместитель акима, Аппарат акима области, управление внутренней политики</t>
  </si>
  <si>
    <t xml:space="preserve">Цель 16: Обеспечение доступным жильем </t>
  </si>
  <si>
    <t xml:space="preserve">Обеспеченность жильем на одного проживающего </t>
  </si>
  <si>
    <t>Заместитель акима, УСАГ, УЭиЖКХ, акимы районов и города</t>
  </si>
  <si>
    <t>Заместитель акима, УСАГ, Акимы   районов и г.Петропавловска</t>
  </si>
  <si>
    <t>НФ РК, РБ</t>
  </si>
  <si>
    <t>288.014.011, 288.034.011</t>
  </si>
  <si>
    <t>За счет внутренних займов</t>
  </si>
  <si>
    <t>288.009.005</t>
  </si>
  <si>
    <t xml:space="preserve">288.009.015, 288.014.015, 288.034.015 </t>
  </si>
  <si>
    <t>Заместитель акима, УСАГ, акимы районов и г.Петропавловска</t>
  </si>
  <si>
    <t>Цель 17: Развитие транспортной инфраструктуры</t>
  </si>
  <si>
    <t>Заместитель акима, УПТАД</t>
  </si>
  <si>
    <t>КТ-66 "Антоновка-Лавровка-Горное"</t>
  </si>
  <si>
    <t>КТ-4 "Новоникольское-Андреевка</t>
  </si>
  <si>
    <t>KTKS-7 "Знаменское-Метлишино-Бугровое"</t>
  </si>
  <si>
    <t>КТ-52 "Тимирязево-Мичурино"</t>
  </si>
  <si>
    <t>КСТ-62 "Еленовка-Арыкбалык-Чистополье-Есиль километр 17-209"</t>
  </si>
  <si>
    <t>KTGY-14 "Надежка-Карагандинское" км75-83</t>
  </si>
  <si>
    <t xml:space="preserve">Заместитель акима, УПТАД, Аким района Магжана Жумабаева </t>
  </si>
  <si>
    <t>KTGY-11 "Конюхово-Куломзино" км 58-66</t>
  </si>
  <si>
    <t xml:space="preserve">КТ-66 "Антоновка-Лавровка-Горное" </t>
  </si>
  <si>
    <t>КТ-16 "Смирново-Полтавка-Ивановка-автодорога "Булаево-Советское""</t>
  </si>
  <si>
    <t>КТ-16 "Смирново-Ивановка км 0-9, км 19-35</t>
  </si>
  <si>
    <t>КТ-32 "Пресновка-Благовещенка-Кайранколь" км 38-70</t>
  </si>
  <si>
    <t>КТ-32 "Пресновка-Благовещенка-Кайранколь" км 38-71</t>
  </si>
  <si>
    <t>КТ-45 республиканская автодорога м-51 Челябинск-Новосибирск-токуши</t>
  </si>
  <si>
    <t>KTAI-80 "Саумалколь-Новоукраинка-Каратал-Казанка"</t>
  </si>
  <si>
    <t>Заместитель акима, УПТАД, Аким Айыртауского района</t>
  </si>
  <si>
    <t>КСТАI-61 "Саумалколь-Лобаново-Зеренда"</t>
  </si>
  <si>
    <t>"Айыртау-Шалкар Су"</t>
  </si>
  <si>
    <t>KTAI-87 "Подъезд к с.Солнечное ВИП"</t>
  </si>
  <si>
    <t>KTES-72 "Подъезд к с.Заградовка"</t>
  </si>
  <si>
    <t>Заместитель акима, УПТАД, Аким Есильского района</t>
  </si>
  <si>
    <t>KTКS-200 "Подъезд к с.Элитное"</t>
  </si>
  <si>
    <t>Заместитель акима, УПТАД, Аким Кызылжарского района</t>
  </si>
  <si>
    <t>KTКS-206 "Якорь-Вишневка"</t>
  </si>
  <si>
    <t>KTКS-184 подъезд к ДЭП с.Соколовка</t>
  </si>
  <si>
    <t>KTGY-163 "Подъезд к  с. Ногайбай"</t>
  </si>
  <si>
    <t>Заместитель акима, УПТАД, Аким района Магжана Жумабаева</t>
  </si>
  <si>
    <t>KTКS-187 "Подъезд к  с.Асаново"</t>
  </si>
  <si>
    <t>KTМС-187 "Подъезд к  с.Целинное"</t>
  </si>
  <si>
    <t>Заместитель акима, УПТАД, Аким района Габита Мусрепова</t>
  </si>
  <si>
    <t>KTМС-264 "Подъезд к  с.Дружба"</t>
  </si>
  <si>
    <t>KTМС-247 "Подъезд к  с.Бирликское через Березовку"</t>
  </si>
  <si>
    <t>KTМС-263 "Подъезд к  с.Привольное"</t>
  </si>
  <si>
    <t>KTМС-266 "Подъезд к  с.Пески"</t>
  </si>
  <si>
    <t>KTМС-252 "Подъезд к  с.Буденное"</t>
  </si>
  <si>
    <t>KTКS-193 "Подъезд к  с.Тепличное"</t>
  </si>
  <si>
    <t>KTTA-315 "Щучинск-Боровое-Щорса-Ильчевка"</t>
  </si>
  <si>
    <t>Заместитель акима, УПТАД, Аким Тайыншинского района</t>
  </si>
  <si>
    <t>КТТА-97 "Краснокиевка-Октябрьское" км 15,5-35</t>
  </si>
  <si>
    <t>Заместитель акима, УПТАД, Акимы районов</t>
  </si>
  <si>
    <t xml:space="preserve">Цель 18: Улучшение обеспечения потребителей качественными коммунальными услугами </t>
  </si>
  <si>
    <t>Заместитель акима, УЭЖКХ</t>
  </si>
  <si>
    <t>Охват населения очисткой сточных вод</t>
  </si>
  <si>
    <t>Ремонт многоквартирных жилищных домов за счет возвратных средств собственников квартир в рамках Программы Развития Регионов</t>
  </si>
  <si>
    <t>Заместитель акима, УЭиЖКХ, акимы районов Айыртауского, Г.Мусрепова,Уалихановского, М.Жумабаева, Аккайынского</t>
  </si>
  <si>
    <t>Заместитель акима, УЭиЖКХ, ТОО "Кызылжар су" (по согласованию)</t>
  </si>
  <si>
    <t>Реконструкция разводящих сетей, водопроводов и отводов сельских населенных пунктов, подключенных к Булаевскому групповому водопроводу села Киялы Аккайынского района Севро-Казахстанской области</t>
  </si>
  <si>
    <t>Заместитель акима, УЭиЖКХ, аким Аккайынского района</t>
  </si>
  <si>
    <t>7.279.30.011</t>
  </si>
  <si>
    <t>Реконструкция разводящих сетей, водопроводов и отводов сельских населенных пунктов, подключенных к Булаевскому групповому водопроводу в селе Токушы, Аккайынского района Северо-Казахстанской области</t>
  </si>
  <si>
    <t>Развитие и реконструкция сетей водопровода села Саумалколь Айыртауского района Северо-Казахстанской области</t>
  </si>
  <si>
    <t>Заместитель акима, УЭиЖКХ, аким Айыртауского района</t>
  </si>
  <si>
    <t>Строительство канализационных сетей и очистных сооружений в селе Новоишимское района имени Габита Мусрепова Северо-Казахстанской области</t>
  </si>
  <si>
    <t>Заместитель акима, УЭиЖКХ, аким района им. Г. Мусрепова</t>
  </si>
  <si>
    <t>Цель 19: Обеспечение экологической безопасности и охрана окружающей среды</t>
  </si>
  <si>
    <t>Установка контейнеров для раздельного сбора отходов</t>
  </si>
  <si>
    <t>Заместитель акима, УПРРП, Акимат г. Петропавловска, акиматы районов</t>
  </si>
  <si>
    <t xml:space="preserve">Организация пунктов приема вторсырья </t>
  </si>
  <si>
    <t xml:space="preserve">Консультативное сопровождение проекта в рамках ГЧП "Строительство и эксплуатация мусоросортировочного комплекса в г. Петропавловск </t>
  </si>
  <si>
    <t>Заместитель акима, УПРРП, ТОО "Центр регионального развития Есиль"</t>
  </si>
  <si>
    <t>Разработка ПСД и получение разрешительных документов на  объекты размещения ТБО</t>
  </si>
  <si>
    <t>Заместитель акима, УПРРП, Акиматы районов</t>
  </si>
  <si>
    <t>Организация и проведение агитации населения к раздельному сбору ТБО, проведение акций и мероприятий по охране окружающей среды</t>
  </si>
  <si>
    <t>ИТОГО ПО ПРОГРАММЕ:</t>
  </si>
  <si>
    <t>отчет ОЭСР</t>
  </si>
  <si>
    <t>Ведомственные данные МЗ РК</t>
  </si>
  <si>
    <t xml:space="preserve">ведомственные данные МКС РК </t>
  </si>
  <si>
    <t>Офиц. статистика</t>
  </si>
  <si>
    <t>Индикатор исполнен.</t>
  </si>
  <si>
    <t>Благодаря прорану аварийной ситуации на гидроузле не возникло. Плотина в селе Тлеусай Амангельдинского сельского округа находится в неудовлетворительном состоянии, угрозы затопления не представляет. В период 2019 года были проведены работы по укреплению тела дамбы плотины, проведены сварочные работы сифонных труб, в местах требующих укрепление произведена обсыпка инертного материала. На сегодняшний день Управлением пассажирского транспорта и автомобильных дорог акимата СКО разработана проектно-сметная документация на капитальный ремонт трубы на автодороге областного значения КТ – 83 «Кишкенеколь – Толбухинское – Мортык – Озерное – Каратерек» ведущей в село Тлеусай Амангельдинского сельского округа. На ПСД получено положительное заключение экспертизы (№ ЭРRO-0131/19 от 28 мая 2019 года), на сумму 57 429 тыс. тенге. Работы запланированы на июнь месяц текущего года. Все гидротехнические сооружения готовы к пропуску паводковых вод 2020 года. В целом, работы по улучшению технического состояния ГТС собственниками проводятся регулярно. На территории Северо-Казахстанской области расположено 22 водохозяйственных объектов и гидротехнических сооружений, из которых в республиканской собственности – 6, в коммунальной – 15, в частной – 1 (бесхозных объектов нет).</t>
  </si>
  <si>
    <r>
      <rPr>
        <b/>
        <sz val="12"/>
        <rFont val="Times New Roman"/>
        <family val="1"/>
        <charset val="204"/>
      </rPr>
      <t xml:space="preserve">Мероприятие исполнено. </t>
    </r>
    <r>
      <rPr>
        <sz val="12"/>
        <rFont val="Times New Roman"/>
        <family val="1"/>
        <charset val="204"/>
      </rPr>
      <t xml:space="preserve">В рамках обеспечения готовности гидротехнических сооружений к предстоящему паводку местными исполнительными органами, бассейновой инспекцией, Департаментом по ЧС и собственниками гидротехнических сооружений области два раза в год проводятся комиссионные обследования технического состояния водохозяйственных объектов. По результатам осмотров установлено, что из 22 имеющихся 14 гидротехнических сооружения находятся в удовлетворительном состоянии. Шарыкский гидроузел, расположенный на территории района имени Габита Мусрепова, находится в аварийном состоянии. Шарыкский гидроузел с водохранилищем на р. Шарык, с проектным объемом </t>
    </r>
    <r>
      <rPr>
        <i/>
        <sz val="12"/>
        <rFont val="Times New Roman"/>
        <family val="1"/>
        <charset val="204"/>
      </rPr>
      <t xml:space="preserve">8,3 млн.м3. </t>
    </r>
    <r>
      <rPr>
        <sz val="12"/>
        <rFont val="Times New Roman"/>
        <family val="1"/>
        <charset val="204"/>
      </rPr>
      <t>Шарыкский гидроузел включен в план мероприятий по реализации Государственной программы развития агропромышленного комплекса РК до 2020 года – в состав реконструкции 26 аварийных водохранилищ Республики Казахстан (единый Государственный инвестиционный проект). В феврале 2018г. РГП «Казводхоз» был объявлен открытый конкурс на разработку ПСД по реконструкции гидроузла с финансированием из РБ в сумме 17 млн.тенге (без стоимости проведения госэкспертизы проекта). В 2018 году РГП «Казводхоз» и проектной организации ТОО «Исследовательский центр Юпитер», г.Астана подписан договор на разработку ПСД. В 2019 году проект прошел госэкспертизу, где было получено положительное заключение №12-0144/19 от 03.07.2019 года на сумму 809,8 млн.тенге, 10.07.2019 года ПСД передано в отдел РГП «Казводхоз» ориентировочное начало строительства 2020 год. В целях безаварийного пропуска паводка 2017г. в теле земляной плотины Шарыкского гидроузла в августе-сентябре месяцах 2016 г собственными силами филиала, по согласованию со всеми заинтересованными органами, устроен проран пропускной способностью 408 м3/сек. Гидроузел переведен в транзитный режим (сброс без накопления воды), водохранилище опорожнено угрозы возникновения ЧС нижерасположенным населенным пунктам нет</t>
    </r>
  </si>
  <si>
    <r>
      <t xml:space="preserve">Мероприятие исполнено. </t>
    </r>
    <r>
      <rPr>
        <sz val="12"/>
        <rFont val="Times New Roman"/>
        <family val="1"/>
        <charset val="204"/>
      </rPr>
      <t xml:space="preserve">По итогам паводка 2019 года по районам области проведен мониторинг паводкоопасных зон и участков автомобильных дорог. </t>
    </r>
  </si>
  <si>
    <t>Обеспечить проведение мониторинга опасных по возникновению паводков и других характерных для территории  видов ЧС природного характера</t>
  </si>
  <si>
    <r>
      <t xml:space="preserve">Мероприятие исполнено. </t>
    </r>
    <r>
      <rPr>
        <sz val="12"/>
        <rFont val="Times New Roman"/>
        <family val="1"/>
        <charset val="204"/>
      </rPr>
      <t xml:space="preserve">В 2019 году в соответствии с пунктом 88 </t>
    </r>
    <r>
      <rPr>
        <i/>
        <sz val="12"/>
        <rFont val="Times New Roman"/>
        <family val="1"/>
        <charset val="204"/>
      </rPr>
      <t>(«Проведение обучающих курсов базовым цифровым навыкам для населения, переподготовке кадров»)</t>
    </r>
    <r>
      <rPr>
        <sz val="12"/>
        <rFont val="Times New Roman"/>
        <family val="1"/>
        <charset val="204"/>
      </rPr>
      <t xml:space="preserve"> Плана мероприятий по реализации Государственной программы «Цифровой Казахстан»  проводились курсы цифровой граммотности. Количество обученных по области составило 29 341 человека </t>
    </r>
    <r>
      <rPr>
        <i/>
        <sz val="12"/>
        <rFont val="Times New Roman"/>
        <family val="1"/>
        <charset val="204"/>
      </rPr>
      <t xml:space="preserve">(из них 4 848 человек из социально-уязвимых слоев населения). </t>
    </r>
    <r>
      <rPr>
        <sz val="12"/>
        <rFont val="Times New Roman"/>
        <family val="1"/>
        <charset val="204"/>
      </rPr>
      <t xml:space="preserve"> </t>
    </r>
  </si>
  <si>
    <r>
      <t xml:space="preserve">Мероприятие исполнено. </t>
    </r>
    <r>
      <rPr>
        <sz val="12"/>
        <rFont val="Times New Roman"/>
        <family val="1"/>
        <charset val="204"/>
      </rPr>
      <t>Ежегодно утверждается план-график обучения с охватом всех слоев населения.</t>
    </r>
  </si>
  <si>
    <r>
      <rPr>
        <b/>
        <sz val="12"/>
        <rFont val="Times New Roman"/>
        <family val="1"/>
        <charset val="204"/>
      </rPr>
      <t>Мероприятие исполнено.</t>
    </r>
    <r>
      <rPr>
        <sz val="12"/>
        <rFont val="Times New Roman"/>
        <family val="1"/>
        <charset val="204"/>
      </rPr>
      <t xml:space="preserve"> В период обучения проводилась пиар-компания: выпускались статьи и видеоролики в социальных сетях, интернет ресурсах государственных органов, телевидении (на телеканалах области «Кызылжар» и «1 Северный» с периодичностью 3 раза в неделю) и публиковались объявления в региональных газетах.</t>
    </r>
  </si>
  <si>
    <r>
      <t xml:space="preserve">Индикатор  частично исполнен. </t>
    </r>
    <r>
      <rPr>
        <sz val="12"/>
        <rFont val="Times New Roman"/>
        <family val="1"/>
        <charset val="204"/>
      </rPr>
      <t>Уровень цифровой грамотности населения подсчитывается по данным официальной статистики, которые будут публиковаться на сайте статистики в течение 1-го квартала т.г.</t>
    </r>
  </si>
  <si>
    <t>финансовых средств не требуется</t>
  </si>
  <si>
    <t>124009000, 123001015</t>
  </si>
  <si>
    <r>
      <t xml:space="preserve">Целевой индикатор 49 </t>
    </r>
    <r>
      <rPr>
        <sz val="12"/>
        <rFont val="Times New Roman"/>
        <family val="1"/>
        <charset val="204"/>
      </rPr>
      <t xml:space="preserve"> Доля объектов размещения твердых бытовых отходов, соответствующих экологическим требованиям и санитарным правилам (от общего количества мест их размещения)</t>
    </r>
  </si>
  <si>
    <r>
      <rPr>
        <b/>
        <sz val="12"/>
        <rFont val="Times New Roman"/>
        <family val="1"/>
        <charset val="204"/>
      </rPr>
      <t xml:space="preserve">Индикатор исполнен. </t>
    </r>
    <r>
      <rPr>
        <sz val="12"/>
        <rFont val="Times New Roman"/>
        <family val="1"/>
        <charset val="204"/>
      </rPr>
      <t>В 2019 году по Северо-Казахстанской области  выдано 10 разрешений на привлечение иностранной рабочей силы, в том числе 8 иностранных специалистов по 3 категории  и 2 специалиста по 1 категории.</t>
    </r>
  </si>
  <si>
    <t>104,3*</t>
  </si>
  <si>
    <r>
      <t>Целевой индикатор 9</t>
    </r>
    <r>
      <rPr>
        <b/>
        <sz val="12"/>
        <rFont val="Times New Roman"/>
        <family val="1"/>
        <charset val="204"/>
      </rPr>
      <t xml:space="preserve"> Индекс физического объема валовой продукции (услуг) сельского хозяйства</t>
    </r>
  </si>
  <si>
    <t>0/3</t>
  </si>
  <si>
    <t>464.040.015               464.003.015              464.009.015</t>
  </si>
  <si>
    <r>
      <rPr>
        <b/>
        <sz val="12"/>
        <rFont val="Times New Roman"/>
        <family val="1"/>
        <charset val="204"/>
      </rPr>
      <t>Индикатор исполнен.</t>
    </r>
    <r>
      <rPr>
        <sz val="12"/>
        <rFont val="Times New Roman"/>
        <family val="1"/>
        <charset val="204"/>
      </rPr>
      <t xml:space="preserve"> В области количество детей от 3 до 6 лет -26151, в том числе охваченных дошкольным воспитанием и обучением - 15025. Охваченных предшкольной подготовкой - 6087, охваченных начальным образованием - 5039. Методика расчета: 15025/(26151-6087-5039)х 100%=15025/15025х100% =100%</t>
    </r>
  </si>
  <si>
    <t>0/2</t>
  </si>
  <si>
    <t xml:space="preserve">Исполнен </t>
  </si>
  <si>
    <t>Ежегодный мониторинг контингента детей школьного возраста и количество смен в общеобразовательных школах области</t>
  </si>
  <si>
    <r>
      <t xml:space="preserve">Мероприятие исполнено. </t>
    </r>
    <r>
      <rPr>
        <sz val="12"/>
        <rFont val="Times New Roman"/>
        <family val="1"/>
        <charset val="204"/>
      </rPr>
      <t>В соответствии с Законом «Об участии граждан в обеспечении общественного порядка»,</t>
    </r>
    <r>
      <rPr>
        <b/>
        <sz val="12"/>
        <rFont val="Times New Roman"/>
        <family val="1"/>
        <charset val="204"/>
      </rPr>
      <t xml:space="preserve"> </t>
    </r>
    <r>
      <rPr>
        <sz val="12"/>
        <rFont val="Times New Roman"/>
        <family val="1"/>
        <charset val="204"/>
      </rPr>
      <t xml:space="preserve">на территории области функционирует </t>
    </r>
    <r>
      <rPr>
        <b/>
        <sz val="12"/>
        <rFont val="Times New Roman"/>
        <family val="1"/>
        <charset val="204"/>
      </rPr>
      <t>224</t>
    </r>
    <r>
      <rPr>
        <sz val="12"/>
        <rFont val="Times New Roman"/>
        <family val="1"/>
        <charset val="204"/>
      </rPr>
      <t xml:space="preserve"> формирований, численностью </t>
    </r>
    <r>
      <rPr>
        <b/>
        <sz val="12"/>
        <rFont val="Times New Roman"/>
        <family val="1"/>
        <charset val="204"/>
      </rPr>
      <t xml:space="preserve">644 </t>
    </r>
    <r>
      <rPr>
        <sz val="12"/>
        <rFont val="Times New Roman"/>
        <family val="1"/>
        <charset val="204"/>
      </rPr>
      <t xml:space="preserve">человек. В 2019 году с участием общественных формирований раскрыто </t>
    </r>
    <r>
      <rPr>
        <b/>
        <sz val="12"/>
        <rFont val="Times New Roman"/>
        <family val="1"/>
        <charset val="204"/>
      </rPr>
      <t xml:space="preserve">41 </t>
    </r>
    <r>
      <rPr>
        <sz val="12"/>
        <rFont val="Times New Roman"/>
        <family val="1"/>
        <charset val="204"/>
      </rPr>
      <t xml:space="preserve">преступление и </t>
    </r>
    <r>
      <rPr>
        <b/>
        <sz val="12"/>
        <rFont val="Times New Roman"/>
        <family val="1"/>
        <charset val="204"/>
      </rPr>
      <t xml:space="preserve">3152 </t>
    </r>
    <r>
      <rPr>
        <sz val="12"/>
        <rFont val="Times New Roman"/>
        <family val="1"/>
        <charset val="204"/>
      </rPr>
      <t>правонарушения, посягающих на общественный порядок.</t>
    </r>
    <r>
      <rPr>
        <i/>
        <sz val="12"/>
        <rFont val="Times New Roman"/>
        <family val="1"/>
        <charset val="204"/>
      </rPr>
      <t xml:space="preserve">   </t>
    </r>
    <r>
      <rPr>
        <sz val="12"/>
        <rFont val="Times New Roman"/>
        <family val="1"/>
        <charset val="204"/>
      </rPr>
      <t xml:space="preserve">За активное участие в охране общественного порядка в 2019 году поощрено </t>
    </r>
    <r>
      <rPr>
        <b/>
        <sz val="12"/>
        <rFont val="Times New Roman"/>
        <family val="1"/>
        <charset val="204"/>
      </rPr>
      <t xml:space="preserve">310 </t>
    </r>
    <r>
      <rPr>
        <sz val="12"/>
        <rFont val="Times New Roman"/>
        <family val="1"/>
        <charset val="204"/>
      </rPr>
      <t>человек. Освоение 100%.</t>
    </r>
  </si>
  <si>
    <r>
      <rPr>
        <b/>
        <sz val="12"/>
        <rFont val="Times New Roman"/>
        <family val="1"/>
        <charset val="204"/>
      </rPr>
      <t xml:space="preserve">Мероприятие исполнено. </t>
    </r>
    <r>
      <rPr>
        <sz val="12"/>
        <rFont val="Times New Roman"/>
        <family val="1"/>
        <charset val="204"/>
      </rPr>
      <t xml:space="preserve">Для обеспечения общественного порядка в городах, населенных пунктах ежесуточно задействуется около </t>
    </r>
    <r>
      <rPr>
        <b/>
        <sz val="12"/>
        <rFont val="Times New Roman"/>
        <family val="1"/>
        <charset val="204"/>
      </rPr>
      <t xml:space="preserve">600 </t>
    </r>
    <r>
      <rPr>
        <sz val="12"/>
        <rFont val="Times New Roman"/>
        <family val="1"/>
        <charset val="204"/>
      </rPr>
      <t xml:space="preserve">сотрудников, в т.ч. </t>
    </r>
    <r>
      <rPr>
        <b/>
        <sz val="12"/>
        <rFont val="Times New Roman"/>
        <family val="1"/>
        <charset val="204"/>
      </rPr>
      <t>130</t>
    </r>
    <r>
      <rPr>
        <sz val="12"/>
        <rFont val="Times New Roman"/>
        <family val="1"/>
        <charset val="204"/>
      </rPr>
      <t xml:space="preserve"> военнослужащих Национальной гвардии РК.</t>
    </r>
    <r>
      <rPr>
        <b/>
        <u/>
        <sz val="12"/>
        <rFont val="Times New Roman"/>
        <family val="1"/>
        <charset val="204"/>
      </rPr>
      <t xml:space="preserve"> </t>
    </r>
    <r>
      <rPr>
        <sz val="12"/>
        <rFont val="Times New Roman"/>
        <family val="1"/>
        <charset val="204"/>
      </rPr>
      <t xml:space="preserve">      Развиваются такие формы несения службы, как стационарные посты </t>
    </r>
    <r>
      <rPr>
        <b/>
        <sz val="12"/>
        <rFont val="Times New Roman"/>
        <family val="1"/>
        <charset val="204"/>
      </rPr>
      <t>6,</t>
    </r>
    <r>
      <rPr>
        <sz val="12"/>
        <rFont val="Times New Roman"/>
        <family val="1"/>
        <charset val="204"/>
      </rPr>
      <t xml:space="preserve"> передвижные пункты полиции </t>
    </r>
    <r>
      <rPr>
        <b/>
        <sz val="12"/>
        <rFont val="Times New Roman"/>
        <family val="1"/>
        <charset val="204"/>
      </rPr>
      <t>2,</t>
    </r>
    <r>
      <rPr>
        <i/>
        <sz val="12"/>
        <rFont val="Times New Roman"/>
        <family val="1"/>
        <charset val="204"/>
      </rPr>
      <t xml:space="preserve"> </t>
    </r>
    <r>
      <rPr>
        <sz val="12"/>
        <rFont val="Times New Roman"/>
        <family val="1"/>
        <charset val="204"/>
      </rPr>
      <t xml:space="preserve">конные наряды </t>
    </r>
    <r>
      <rPr>
        <b/>
        <sz val="12"/>
        <rFont val="Times New Roman"/>
        <family val="1"/>
        <charset val="204"/>
      </rPr>
      <t>6</t>
    </r>
    <r>
      <rPr>
        <i/>
        <sz val="12"/>
        <rFont val="Times New Roman"/>
        <family val="1"/>
        <charset val="204"/>
      </rPr>
      <t xml:space="preserve">, </t>
    </r>
    <r>
      <rPr>
        <sz val="12"/>
        <rFont val="Times New Roman"/>
        <family val="1"/>
        <charset val="204"/>
      </rPr>
      <t xml:space="preserve">автомобильные патрули </t>
    </r>
    <r>
      <rPr>
        <b/>
        <sz val="12"/>
        <rFont val="Times New Roman"/>
        <family val="1"/>
        <charset val="204"/>
      </rPr>
      <t>48.</t>
    </r>
    <r>
      <rPr>
        <i/>
        <sz val="12"/>
        <rFont val="Times New Roman"/>
        <family val="1"/>
        <charset val="204"/>
      </rPr>
      <t xml:space="preserve"> </t>
    </r>
    <r>
      <rPr>
        <sz val="12"/>
        <rFont val="Times New Roman"/>
        <family val="1"/>
        <charset val="204"/>
      </rPr>
      <t xml:space="preserve">     Принятые меры позволили снизить число преступлений, совершенных в общественных местах на -</t>
    </r>
    <r>
      <rPr>
        <b/>
        <sz val="12"/>
        <rFont val="Times New Roman"/>
        <family val="1"/>
        <charset val="204"/>
      </rPr>
      <t>1,3</t>
    </r>
    <r>
      <rPr>
        <sz val="12"/>
        <rFont val="Times New Roman"/>
        <family val="1"/>
        <charset val="204"/>
      </rPr>
      <t xml:space="preserve"> </t>
    </r>
    <r>
      <rPr>
        <b/>
        <sz val="12"/>
        <rFont val="Times New Roman"/>
        <family val="1"/>
        <charset val="204"/>
      </rPr>
      <t>%</t>
    </r>
    <r>
      <rPr>
        <sz val="12"/>
        <rFont val="Times New Roman"/>
        <family val="1"/>
        <charset val="204"/>
      </rPr>
      <t xml:space="preserve"> </t>
    </r>
    <r>
      <rPr>
        <i/>
        <sz val="12"/>
        <rFont val="Times New Roman"/>
        <family val="1"/>
        <charset val="204"/>
      </rPr>
      <t xml:space="preserve">(с 989 до 976) </t>
    </r>
    <r>
      <rPr>
        <sz val="12"/>
        <rFont val="Times New Roman"/>
        <family val="1"/>
        <charset val="204"/>
      </rPr>
      <t>и</t>
    </r>
    <r>
      <rPr>
        <i/>
        <sz val="12"/>
        <rFont val="Times New Roman"/>
        <family val="1"/>
        <charset val="204"/>
      </rPr>
      <t xml:space="preserve"> </t>
    </r>
    <r>
      <rPr>
        <sz val="12"/>
        <rFont val="Times New Roman"/>
        <family val="1"/>
        <charset val="204"/>
      </rPr>
      <t xml:space="preserve">на улицах на </t>
    </r>
    <r>
      <rPr>
        <b/>
        <sz val="12"/>
        <rFont val="Times New Roman"/>
        <family val="1"/>
        <charset val="204"/>
      </rPr>
      <t>-1,6%</t>
    </r>
    <r>
      <rPr>
        <sz val="12"/>
        <rFont val="Times New Roman"/>
        <family val="1"/>
        <charset val="204"/>
      </rPr>
      <t xml:space="preserve"> </t>
    </r>
    <r>
      <rPr>
        <i/>
        <sz val="12"/>
        <rFont val="Times New Roman"/>
        <family val="1"/>
        <charset val="204"/>
      </rPr>
      <t xml:space="preserve">(с 380 до 374).      </t>
    </r>
    <r>
      <rPr>
        <sz val="12"/>
        <rFont val="Times New Roman"/>
        <family val="1"/>
        <charset val="204"/>
      </rPr>
      <t>Также внедрено осуществление пешего патрулирования с использованием служебно-розыскных собак, которые задействованы на 6-ти маршрутах по г.Петропавловск.</t>
    </r>
    <r>
      <rPr>
        <i/>
        <sz val="12"/>
        <rFont val="Times New Roman"/>
        <family val="1"/>
        <charset val="204"/>
      </rPr>
      <t xml:space="preserve"> </t>
    </r>
    <r>
      <rPr>
        <sz val="12"/>
        <rFont val="Times New Roman"/>
        <family val="1"/>
        <charset val="204"/>
      </rPr>
      <t xml:space="preserve">     На основе анализа криминогенной обстановки, в случае необходимости, осуществляется передислокация маршрутов патрулирования. Так, в 2019 году произведено 99 передислокаций маршрутов патрулирования.</t>
    </r>
  </si>
  <si>
    <r>
      <t xml:space="preserve">Индикатор исполнен. </t>
    </r>
    <r>
      <rPr>
        <sz val="12"/>
        <rFont val="Times New Roman"/>
        <family val="1"/>
        <charset val="204"/>
      </rPr>
      <t xml:space="preserve">   В 2019 году отмечается снижение преступлений, совершенных на улицах на -1,6 % </t>
    </r>
    <r>
      <rPr>
        <i/>
        <sz val="12"/>
        <rFont val="Times New Roman"/>
        <family val="1"/>
        <charset val="204"/>
      </rPr>
      <t xml:space="preserve">(с 380 до 374). </t>
    </r>
  </si>
  <si>
    <r>
      <t>Индикатор исполнен.</t>
    </r>
    <r>
      <rPr>
        <sz val="12"/>
        <rFont val="Times New Roman"/>
        <family val="1"/>
        <charset val="204"/>
      </rPr>
      <t xml:space="preserve">   В 2019 году отмечается снижение общей регистрации преступлений на -1,3 % </t>
    </r>
    <r>
      <rPr>
        <i/>
        <sz val="12"/>
        <rFont val="Times New Roman"/>
        <family val="1"/>
        <charset val="204"/>
      </rPr>
      <t xml:space="preserve">(с 989 до 976). </t>
    </r>
  </si>
  <si>
    <r>
      <t xml:space="preserve">Целевой индикатор 39  </t>
    </r>
    <r>
      <rPr>
        <b/>
        <sz val="12"/>
        <color rgb="FF000000"/>
        <rFont val="Times New Roman"/>
        <family val="1"/>
        <charset val="204"/>
      </rPr>
      <t xml:space="preserve">Удельный вес преступлений, совершенных на улицах </t>
    </r>
  </si>
  <si>
    <t>ОП  района Г. Мусрепова</t>
  </si>
  <si>
    <t>ОП района Шал акына</t>
  </si>
  <si>
    <r>
      <t xml:space="preserve">Целевой индикатор 40  </t>
    </r>
    <r>
      <rPr>
        <b/>
        <sz val="12"/>
        <color rgb="FF000000"/>
        <rFont val="Times New Roman"/>
        <family val="1"/>
        <charset val="204"/>
      </rPr>
      <t>Уровень преступности на 10 000 населения</t>
    </r>
  </si>
  <si>
    <r>
      <t>Не исполнен</t>
    </r>
    <r>
      <rPr>
        <sz val="12"/>
        <rFont val="Times New Roman"/>
        <family val="1"/>
        <charset val="204"/>
      </rPr>
      <t xml:space="preserve">. В  2019 году совершенно 4 уголовных правонарушение на улице, что составляет 2,3 % удельного веса от общего числа  зарегистрированных 172 уголовных правонарушения. </t>
    </r>
    <r>
      <rPr>
        <sz val="12"/>
        <color rgb="FF000000"/>
        <rFont val="Times New Roman"/>
        <family val="1"/>
        <charset val="204"/>
      </rPr>
      <t>Показатель не выполнен в связи с тем, что снижено общее число зарегистрированных преступлений на 16,5%, а также допущен рост зарегистрированных преступлений на улице на 300%. Ответственное лицо: Заместитель акима района</t>
    </r>
  </si>
  <si>
    <r>
      <t>Не исполнен</t>
    </r>
    <r>
      <rPr>
        <sz val="12"/>
        <rFont val="Times New Roman"/>
        <family val="1"/>
        <charset val="204"/>
      </rPr>
      <t>. Допущен рост с 0 до 3 преступлений совершенных на улицах и в общественных местах на территории Жамбылского района. Участковыми инспекторами полиции не на должном уровне проводилась профилактическая работа с лицами состоящими на профилактических учетах в ОП. Ответственное лицо: Заместитель акима района</t>
    </r>
  </si>
  <si>
    <r>
      <t>Не исполнен</t>
    </r>
    <r>
      <rPr>
        <sz val="12"/>
        <rFont val="Times New Roman"/>
        <family val="1"/>
        <charset val="204"/>
      </rPr>
      <t xml:space="preserve">. По итогам 2019 года был допущен рост преступлений совершенных на улицах </t>
    </r>
    <r>
      <rPr>
        <sz val="12"/>
        <color rgb="FF000000"/>
        <rFont val="Times New Roman"/>
        <family val="1"/>
        <charset val="204"/>
      </rPr>
      <t xml:space="preserve">на 133,3% (с 6 до 14), в связи с чем </t>
    </r>
    <r>
      <rPr>
        <sz val="12"/>
        <rFont val="Times New Roman"/>
        <family val="1"/>
        <charset val="204"/>
      </rPr>
      <t>ОП Кызылжарского района не достигнут показатель по удельному весу преступлений совершенных на улицах, и составил - 4,0%, при плане 3,4. Причиной роста преступлений совершенных на улице явилась слабая организация  профилактичсекой работы со стороны УИП ОМПС ОП Кызылжарского района, а так же некомплект УИП на закрепленных за сельскими округами участками, где в результате отсутствия контроля со стороны участкового инспектора не проводилась профилактика с под учётными лицами, так из 225 оконченных преступлений 64 факта совершены повторно, лицами уже привлекаемыми к ответственности в 2019 году. Ответственное лицо: Заместитель акима района</t>
    </r>
  </si>
  <si>
    <t xml:space="preserve">Исполнен   </t>
  </si>
  <si>
    <r>
      <t>Целевой индикатор 3</t>
    </r>
    <r>
      <rPr>
        <b/>
        <sz val="12"/>
        <rFont val="Times New Roman"/>
        <family val="1"/>
        <charset val="204"/>
      </rPr>
      <t xml:space="preserve"> Темп роста налоговых и неналоговых поступлений в местный бюджет</t>
    </r>
  </si>
  <si>
    <t>Исполнен</t>
  </si>
  <si>
    <r>
      <t xml:space="preserve">Мероприятие исполнено. </t>
    </r>
    <r>
      <rPr>
        <sz val="12"/>
        <rFont val="Times New Roman"/>
        <family val="1"/>
        <charset val="204"/>
      </rPr>
      <t>Строительство завершено в декабре 2019 года.</t>
    </r>
  </si>
  <si>
    <r>
      <t xml:space="preserve">Мероприятие частично исполнено. </t>
    </r>
    <r>
      <rPr>
        <sz val="12"/>
        <rFont val="Times New Roman"/>
        <family val="1"/>
        <charset val="204"/>
      </rPr>
      <t xml:space="preserve">Строительство начато в  октябре 2019 года, заврешение запланировано на 1 полугодие 2020 года </t>
    </r>
  </si>
  <si>
    <r>
      <t xml:space="preserve">Целевой индикатор 37 </t>
    </r>
    <r>
      <rPr>
        <b/>
        <sz val="12"/>
        <rFont val="Times New Roman"/>
        <family val="1"/>
        <charset val="204"/>
      </rPr>
      <t>Обеспеченность населения спортивной инфраструктурой</t>
    </r>
  </si>
  <si>
    <t>_</t>
  </si>
  <si>
    <r>
      <rPr>
        <b/>
        <sz val="12"/>
        <rFont val="Times New Roman"/>
        <family val="1"/>
        <charset val="204"/>
      </rPr>
      <t xml:space="preserve">Индикатор не исполнен. </t>
    </r>
    <r>
      <rPr>
        <sz val="12"/>
        <rFont val="Times New Roman"/>
        <family val="1"/>
        <charset val="204"/>
      </rPr>
      <t xml:space="preserve">Для ликвидации трехсменного обучения ведется строительство новых школ. В августе 2019 года в микрорайоне «Береке» г.Петропавловска введена в эксплуатацию общеобразовательная школа на 600 мест. В  2020 году планируется сдача в эксплуатацию общеобразовательной школы на 900 мест в микрорайоне «Жас-Өркен».
Кроме того, начато строительство школы на 900 мест по улице Уалиханово – Чкалово г.Петропавловска и школы на 300 мест в а. Бесколь Кызылжарского района. Строительство объектов ведётся  из средств Республиканского бюджета. Сдача объектов в эксплуатацию планируется к 1 сентября 2020 года. </t>
    </r>
  </si>
  <si>
    <r>
      <rPr>
        <b/>
        <sz val="12"/>
        <rFont val="Times New Roman"/>
        <family val="1"/>
        <charset val="204"/>
      </rPr>
      <t>Индикатор частично исполнен.</t>
    </r>
    <r>
      <rPr>
        <sz val="12"/>
        <rFont val="Times New Roman"/>
        <family val="1"/>
        <charset val="204"/>
      </rPr>
      <t xml:space="preserve"> Оценка качества школьного образования по результатам теста PISA по предметам: математика, чтение, науки проводится ОЭСР (организацией экономического сотрудничества и развития) 1 раз в три года. По итогам международного исследования за 2017 - 2018 учебный год учащиеся СКО показали результаты выше среднереспубликанского. СКО заняло 5 место по Республике Казахстан. </t>
    </r>
  </si>
  <si>
    <r>
      <rPr>
        <b/>
        <sz val="12"/>
        <rFont val="Times New Roman"/>
        <family val="1"/>
        <charset val="204"/>
      </rPr>
      <t xml:space="preserve">Индикатор исполнен. </t>
    </r>
    <r>
      <rPr>
        <sz val="12"/>
        <rFont val="Times New Roman"/>
        <family val="1"/>
        <charset val="204"/>
      </rPr>
      <t xml:space="preserve">В 22 колледжах области внедрено дуальное обучение с охватом 2317 студентов, или 21,1% от общего контингента обучающихся 10951. </t>
    </r>
  </si>
  <si>
    <r>
      <rPr>
        <b/>
        <sz val="12"/>
        <rFont val="Times New Roman"/>
        <family val="1"/>
        <charset val="204"/>
      </rPr>
      <t xml:space="preserve">Мероприятие исполнено. </t>
    </r>
    <r>
      <rPr>
        <sz val="12"/>
        <rFont val="Times New Roman"/>
        <family val="1"/>
        <charset val="204"/>
      </rPr>
      <t xml:space="preserve">Мониторинг качества знаний по предметам проводится 2 раза в год. По итогам 1 полугодия качество знаний по предметам составляет 67% , по итогам года - 69,5%.  </t>
    </r>
  </si>
  <si>
    <r>
      <rPr>
        <b/>
        <sz val="12"/>
        <rFont val="Times New Roman"/>
        <family val="1"/>
        <charset val="204"/>
      </rPr>
      <t xml:space="preserve">Мероприятие исполнено. </t>
    </r>
    <r>
      <rPr>
        <sz val="12"/>
        <rFont val="Times New Roman"/>
        <family val="1"/>
        <charset val="204"/>
      </rPr>
      <t xml:space="preserve">Количество общеобразовательных школ в области - 475 ед.  Из них с трехсменным обучением - 3 школы (2 в г.Петропавловске: №6, №10); 1 школа в а.Бесколь Кызылжарского района  (школа-лицей "Парасат").  Контингент учащихся на начало учебного года  по области  составил  71790 учащихся. </t>
    </r>
  </si>
  <si>
    <r>
      <t xml:space="preserve">Мероприятие исполнено. </t>
    </r>
    <r>
      <rPr>
        <sz val="12"/>
        <rFont val="Times New Roman"/>
        <family val="1"/>
        <charset val="204"/>
      </rPr>
      <t>0,2 млн. тенге - экономия по текущим затратам.</t>
    </r>
  </si>
  <si>
    <r>
      <rPr>
        <b/>
        <sz val="12"/>
        <rFont val="Times New Roman"/>
        <family val="1"/>
        <charset val="204"/>
      </rPr>
      <t>Мероприятие исполнено.</t>
    </r>
    <r>
      <rPr>
        <sz val="12"/>
        <rFont val="Times New Roman"/>
        <family val="1"/>
        <charset val="204"/>
      </rPr>
      <t xml:space="preserve"> Мониторинг охвата обучающихся дуальным обучением проводится 2 раза в год (по состоянию на 1 июля 2019 года и 1 октября 2019 года согласно Статотчета). По итогам 2018-2019 учебного года переходящий контингент учащихся состаил 1377 человек. Ожидаемый прием на начало учебного года - 965 человек, выпущено из групп дуального обучения - 837 человек. На 1 октября 2019 года принято в группы с дуальным обучением - 965 человек. Отсев из групп с дуальным обучением составил -  25 человек. Численность на отчетный период составил - 2317 человек. </t>
    </r>
  </si>
  <si>
    <r>
      <rPr>
        <b/>
        <sz val="12"/>
        <rFont val="Times New Roman"/>
        <family val="1"/>
        <charset val="204"/>
      </rPr>
      <t xml:space="preserve">Мероприятие исполнено. </t>
    </r>
    <r>
      <rPr>
        <sz val="12"/>
        <rFont val="Times New Roman"/>
        <family val="1"/>
        <charset val="204"/>
      </rPr>
      <t xml:space="preserve">
Работы выполнены в полном объеме на сумму 42,9 млн. тенге из местного бюджета.
</t>
    </r>
  </si>
  <si>
    <r>
      <rPr>
        <b/>
        <sz val="12"/>
        <rFont val="Times New Roman"/>
        <family val="1"/>
        <charset val="204"/>
      </rPr>
      <t xml:space="preserve">Мероприятие исполнено. </t>
    </r>
    <r>
      <rPr>
        <sz val="12"/>
        <rFont val="Times New Roman"/>
        <family val="1"/>
        <charset val="204"/>
      </rPr>
      <t xml:space="preserve">
Работы выполнены в полном объеме на сумму 600,4 млн. тенге из местного бюджета.
</t>
    </r>
  </si>
  <si>
    <r>
      <rPr>
        <b/>
        <sz val="12"/>
        <rFont val="Times New Roman"/>
        <family val="1"/>
        <charset val="204"/>
      </rPr>
      <t xml:space="preserve">Мероприятие исполнено. </t>
    </r>
    <r>
      <rPr>
        <sz val="12"/>
        <rFont val="Times New Roman"/>
        <family val="1"/>
        <charset val="204"/>
      </rPr>
      <t xml:space="preserve">
Работы выполнены в полном объеме на сумму 299,2 млн. тенге из республиканского бюджета.
</t>
    </r>
  </si>
  <si>
    <r>
      <rPr>
        <b/>
        <sz val="12"/>
        <rFont val="Times New Roman"/>
        <family val="1"/>
        <charset val="204"/>
      </rPr>
      <t xml:space="preserve">Мероприятие исполнено. </t>
    </r>
    <r>
      <rPr>
        <sz val="12"/>
        <rFont val="Times New Roman"/>
        <family val="1"/>
        <charset val="204"/>
      </rPr>
      <t xml:space="preserve">
Работы выполнены в полном объеме на сумму 20,4 млн. тенге из местного бюджета.
</t>
    </r>
  </si>
  <si>
    <r>
      <rPr>
        <b/>
        <sz val="12"/>
        <rFont val="Times New Roman"/>
        <family val="1"/>
        <charset val="204"/>
      </rPr>
      <t xml:space="preserve">Мероприятие частично исполнено. </t>
    </r>
    <r>
      <rPr>
        <sz val="12"/>
        <rFont val="Times New Roman"/>
        <family val="1"/>
        <charset val="204"/>
      </rPr>
      <t xml:space="preserve">Работы по капитальному ремонту автомобильной дороги КСТ-62 "Еленовка-Арыкбалык-Чистополье-Есиль километр 17-209" завершены не в полном объеме, не освоение в связи с невыполнением подрядной организацией своих договорных обязательств. Ремонтные работы начаты с отставанием от графика производства работ. Работы будут продолжены в текущем 2020 году Отклонение составляет 60,6 млн. тенге. 
</t>
    </r>
  </si>
  <si>
    <r>
      <rPr>
        <b/>
        <sz val="12"/>
        <rFont val="Times New Roman"/>
        <family val="1"/>
        <charset val="204"/>
      </rPr>
      <t xml:space="preserve">Мероприятие исполнено. </t>
    </r>
    <r>
      <rPr>
        <sz val="12"/>
        <rFont val="Times New Roman"/>
        <family val="1"/>
        <charset val="204"/>
      </rPr>
      <t xml:space="preserve">
Работы выполнены в полном объеме на сумму 592,8 млн. тенге из местного бюджета.
</t>
    </r>
  </si>
  <si>
    <r>
      <rPr>
        <b/>
        <sz val="12"/>
        <rFont val="Times New Roman"/>
        <family val="1"/>
        <charset val="204"/>
      </rPr>
      <t xml:space="preserve">Мероприятие исполнено. </t>
    </r>
    <r>
      <rPr>
        <sz val="12"/>
        <rFont val="Times New Roman"/>
        <family val="1"/>
        <charset val="204"/>
      </rPr>
      <t xml:space="preserve">
Работы выполнены в полном объеме на сумму 499,6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</si>
  <si>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 xml:space="preserve">
Работы выполнены в полном объеме на сумму 290,8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</si>
  <si>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 xml:space="preserve">
Работы выполнены в полном объеме на сумму 329,2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</si>
  <si>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 xml:space="preserve">
Работы выполнены в полном объеме на сумму 600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</si>
  <si>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609,9 млн.тенге</t>
    </r>
  </si>
  <si>
    <r>
      <rPr>
        <b/>
        <sz val="12"/>
        <rFont val="Times New Roman"/>
        <family val="1"/>
        <charset val="204"/>
      </rPr>
      <t>Мероприятие исполнено.</t>
    </r>
    <r>
      <rPr>
        <sz val="12"/>
        <rFont val="Times New Roman"/>
        <family val="1"/>
        <charset val="204"/>
      </rPr>
      <t xml:space="preserve"> Работы выполнены в полном объеме на сумму 1052,1 млн.тенге из местного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</si>
  <si>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480,8 млн. тенге из республиканского бюджета.</t>
    </r>
  </si>
  <si>
    <r>
      <rPr>
        <b/>
        <sz val="12"/>
        <rFont val="Times New Roman"/>
        <family val="1"/>
        <charset val="204"/>
      </rPr>
      <t>Мероприятие исполнено.</t>
    </r>
    <r>
      <rPr>
        <sz val="12"/>
        <rFont val="Times New Roman"/>
        <family val="1"/>
        <charset val="204"/>
      </rPr>
      <t xml:space="preserve"> 
Работы выполнены в полном объеме на сумму 567,1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</si>
  <si>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 xml:space="preserve">
Работы выполнены в полном объеме на сумму 475,9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</si>
  <si>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 xml:space="preserve">
Работы выполнены в полном объеме на сумму 775,3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</si>
  <si>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 xml:space="preserve">
Работы выполнены в полном объеме на сумму 606,6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</si>
  <si>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4,3 млн. тенге из местного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</si>
  <si>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200,4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</si>
  <si>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32,6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</si>
  <si>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16,3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</si>
  <si>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130,6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</si>
  <si>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65,3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</si>
  <si>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80,6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</si>
  <si>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5,2 млн. тенге из местного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</si>
  <si>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265,9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</si>
  <si>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24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</si>
  <si>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12,5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</si>
  <si>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14,7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</si>
  <si>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340,7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</si>
  <si>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140,6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</si>
  <si>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105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</si>
  <si>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494,3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</si>
  <si>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1244,2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</si>
  <si>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1,3 млн. тенге из местного бюджета.</t>
    </r>
  </si>
  <si>
    <r>
      <rPr>
        <b/>
        <sz val="12"/>
        <rFont val="Times New Roman"/>
        <family val="1"/>
        <charset val="204"/>
      </rPr>
      <t>Мероприятие исполнено.</t>
    </r>
    <r>
      <rPr>
        <sz val="12"/>
        <rFont val="Times New Roman"/>
        <family val="1"/>
        <charset val="204"/>
      </rPr>
      <t xml:space="preserve"> Работы выполнены в полном объеме на сумму 197,2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</si>
  <si>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3,4 млн. тенге из местного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</si>
  <si>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600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</si>
  <si>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761,5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</si>
  <si>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459,9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</si>
  <si>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1,8 млн. тенге из местног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</si>
  <si>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295,2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</si>
  <si>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1840,9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</si>
  <si>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3,1 млн. тенге из местного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</si>
  <si>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5,1 млн. тенге из местного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</si>
  <si>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4,1 млн. тенге из местног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</si>
  <si>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4,5 млн. тенге изместного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</si>
  <si>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402,7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</si>
  <si>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2,1 млн. тенге из местного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</si>
  <si>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2,6 млн. тенге из местного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</si>
  <si>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256,6 млн. тенге из республиканского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</si>
  <si>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1,5 млн. тенге из местного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</si>
  <si>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8,8 млн. тенге из местного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</si>
  <si>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2,9 млн. тенге из местного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</si>
  <si>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3,6 млн. тенге из местного бюджета.</t>
    </r>
  </si>
  <si>
    <r>
      <rPr>
        <b/>
        <sz val="12"/>
        <rFont val="Times New Roman"/>
        <family val="1"/>
        <charset val="204"/>
      </rPr>
      <t xml:space="preserve">Мероприятие исполнено. </t>
    </r>
    <r>
      <rPr>
        <sz val="12"/>
        <rFont val="Times New Roman"/>
        <family val="1"/>
        <charset val="204"/>
      </rPr>
      <t>Работы выполнены в полном объеме на сумму 741,2 млн. тенге из республиканского бюджета.</t>
    </r>
  </si>
  <si>
    <r>
      <t>Целевой индикатор 44</t>
    </r>
    <r>
      <rPr>
        <b/>
        <sz val="12"/>
        <rFont val="Times New Roman"/>
        <family val="1"/>
        <charset val="204"/>
      </rPr>
      <t xml:space="preserve"> Доля автомобильных дорог областного и районного значения, находящихся в хорошем и удовлетворительном состоянии</t>
    </r>
  </si>
  <si>
    <t>112,2*</t>
  </si>
  <si>
    <r>
      <t>Индикатор частично исполнен. *</t>
    </r>
    <r>
      <rPr>
        <sz val="12"/>
        <rFont val="Times New Roman"/>
        <family val="1"/>
        <charset val="204"/>
      </rPr>
      <t>Данные за 9 месяцев 2019 года. Годовые статистические данные ожидаются в апреле 2020 года.</t>
    </r>
  </si>
  <si>
    <r>
      <rPr>
        <b/>
        <sz val="12"/>
        <rFont val="Times New Roman"/>
        <family val="1"/>
        <charset val="204"/>
      </rPr>
      <t>Индикатор частично исполнен.</t>
    </r>
    <r>
      <rPr>
        <sz val="12"/>
        <rFont val="Times New Roman"/>
        <family val="1"/>
        <charset val="204"/>
      </rPr>
      <t xml:space="preserve"> Статистические данные за 2019 год будут сформированы в 3-м квартале 2020 года.</t>
    </r>
  </si>
  <si>
    <r>
      <rPr>
        <b/>
        <sz val="12"/>
        <rFont val="Times New Roman"/>
        <family val="1"/>
        <charset val="204"/>
      </rPr>
      <t xml:space="preserve">Индикатор частично исполнен. </t>
    </r>
    <r>
      <rPr>
        <sz val="12"/>
        <rFont val="Times New Roman"/>
        <family val="1"/>
        <charset val="204"/>
      </rPr>
      <t>Статистические данные за 2019 год будут сформированы в 3-м квартале 2020 года.</t>
    </r>
  </si>
  <si>
    <r>
      <t xml:space="preserve">Мероприятие исполнено. </t>
    </r>
    <r>
      <rPr>
        <sz val="12"/>
        <rFont val="Times New Roman"/>
        <family val="1"/>
        <charset val="204"/>
      </rPr>
      <t>Средства в сумме 902,0 млн. тенге направлены на покрытие ранее принятых обязательств в количестве 120</t>
    </r>
  </si>
  <si>
    <r>
      <t xml:space="preserve">Мероприятие исполнено. </t>
    </r>
    <r>
      <rPr>
        <sz val="12"/>
        <rFont val="Times New Roman"/>
        <family val="1"/>
        <charset val="204"/>
      </rPr>
      <t>Обеспечены гарантией 59 заявок в сумме 210,0 млн. тенге</t>
    </r>
  </si>
  <si>
    <r>
      <rPr>
        <b/>
        <sz val="12"/>
        <rFont val="Times New Roman"/>
        <family val="1"/>
        <charset val="204"/>
      </rPr>
      <t xml:space="preserve">Мероприяте исполнено. </t>
    </r>
    <r>
      <rPr>
        <sz val="12"/>
        <rFont val="Times New Roman"/>
        <family val="1"/>
        <charset val="204"/>
      </rPr>
      <t>Экономия от проведенных закупок. 18 апреля 2019 года управлением совместно с представителями туристского бизнеса региона принято участие в Международной туристской выставке "KITF-2019" г. Алматы</t>
    </r>
  </si>
  <si>
    <r>
      <t>Целевой индикатор 38</t>
    </r>
    <r>
      <rPr>
        <b/>
        <sz val="12"/>
        <rFont val="Times New Roman"/>
        <family val="1"/>
        <charset val="204"/>
      </rPr>
      <t xml:space="preserve"> Увеличение количества обслуженных посетителей местами размещения в регионе в сравнении с предыдущим годом</t>
    </r>
  </si>
  <si>
    <t>190,4*</t>
  </si>
  <si>
    <t>83,3*</t>
  </si>
  <si>
    <t>33,4*</t>
  </si>
  <si>
    <t>99,0*</t>
  </si>
  <si>
    <t>68,3*</t>
  </si>
  <si>
    <t>86,8*</t>
  </si>
  <si>
    <t>149,3*</t>
  </si>
  <si>
    <t>82,3*</t>
  </si>
  <si>
    <t>114,9*</t>
  </si>
  <si>
    <t>85,3*</t>
  </si>
  <si>
    <t>80,2*</t>
  </si>
  <si>
    <t>99,7*</t>
  </si>
  <si>
    <t>122,0*</t>
  </si>
  <si>
    <t>145,5*</t>
  </si>
  <si>
    <r>
      <rPr>
        <b/>
        <sz val="12"/>
        <rFont val="Times New Roman"/>
        <family val="1"/>
        <charset val="204"/>
      </rPr>
      <t>Индикатор частично исполнен.</t>
    </r>
    <r>
      <rPr>
        <sz val="12"/>
        <rFont val="Times New Roman"/>
        <family val="1"/>
        <charset val="204"/>
      </rPr>
      <t xml:space="preserve"> Статистические данные за 2019 год будут сформированы в апреле 2020 года.</t>
    </r>
  </si>
  <si>
    <r>
      <t>Целевой индикатор 14</t>
    </r>
    <r>
      <rPr>
        <b/>
        <sz val="12"/>
        <rFont val="Times New Roman"/>
        <family val="1"/>
        <charset val="204"/>
      </rPr>
      <t xml:space="preserve"> Доля малого и среднего бизнеса в валовом региональном продукте</t>
    </r>
  </si>
  <si>
    <r>
      <t>Целевой индикатор 15</t>
    </r>
    <r>
      <rPr>
        <b/>
        <sz val="12"/>
        <rFont val="Times New Roman"/>
        <family val="1"/>
        <charset val="204"/>
      </rPr>
      <t xml:space="preserve"> Доля среднего предпринимательтства в экономике</t>
    </r>
  </si>
  <si>
    <r>
      <t>Целевой индикатор 6</t>
    </r>
    <r>
      <rPr>
        <b/>
        <sz val="12"/>
        <rFont val="Times New Roman"/>
        <family val="1"/>
        <charset val="204"/>
      </rPr>
      <t xml:space="preserve"> Структура расходов домашних хозяйств на продовольственные товары к потребительскому расходу</t>
    </r>
  </si>
  <si>
    <r>
      <rPr>
        <b/>
        <sz val="12"/>
        <rFont val="Times New Roman"/>
        <family val="1"/>
        <charset val="204"/>
      </rPr>
      <t xml:space="preserve">Индикатор не исполнен. </t>
    </r>
    <r>
      <rPr>
        <sz val="12"/>
        <rFont val="Times New Roman"/>
        <family val="1"/>
        <charset val="204"/>
      </rPr>
      <t>По итогам 2019 года численность населения в опорных СНП области составила 52,3 тыс. человек, что на 1,5 тыс. человек меньше запланированного (53,9 тыс.чел.). Основной причиной убыли населения является переезд трудоспособного населения в областной центр г. Петропавловск, г. Астана, отток граждан некоренной национальности на историческую родину.</t>
    </r>
  </si>
  <si>
    <r>
      <rPr>
        <b/>
        <sz val="12"/>
        <rFont val="Times New Roman"/>
        <family val="1"/>
        <charset val="204"/>
      </rPr>
      <t xml:space="preserve">Индикатор не исполнен. </t>
    </r>
    <r>
      <rPr>
        <sz val="12"/>
        <rFont val="Times New Roman"/>
        <family val="1"/>
        <charset val="204"/>
      </rPr>
      <t>По итогам 2019 года численность населения в опорных СНП, расположенных на приграничных территориях  составила 6,1 тыс. человек, что на 104 человека меньше от запланированного (6,2 тыс.чел.). Основной причиной убыли населения является переезд трудоспособного населения в областной центр г. Петропавловск, г.Астана, отток граждан некоренной национальности на историческую родину.</t>
    </r>
  </si>
  <si>
    <r>
      <rPr>
        <b/>
        <sz val="12"/>
        <rFont val="Times New Roman"/>
        <family val="1"/>
        <charset val="204"/>
      </rPr>
      <t>Мероприятие исполнено.</t>
    </r>
    <r>
      <rPr>
        <sz val="12"/>
        <rFont val="Times New Roman"/>
        <family val="1"/>
        <charset val="204"/>
      </rPr>
      <t xml:space="preserve"> В соответствии с приказом Министра национальной экономики Республики Казахстан от 13 сентября 2019 года № 81 «Об утверждении критериев для определения сельских населенных пунктов" МНЭ РК были определены 307 приоритетных СНП области ( 94 ОСНП, 190 спутниковых, 23 приграничных).</t>
    </r>
  </si>
  <si>
    <r>
      <t xml:space="preserve">Мероприятие исполнено. </t>
    </r>
    <r>
      <rPr>
        <sz val="12"/>
        <rFont val="Times New Roman"/>
        <family val="1"/>
        <charset val="204"/>
      </rPr>
      <t>На 2019 год в рамках проекта «С дипломом – в село!» из республиканского бюджета на кредитование для приобретения или строительства жилья 186 специалистам предусмотрено 704,4  млн. тенге. По итогам года  предоставлены бюджетные кредиты 214 специалистам на сумму 709,2 млн. тенге (704,4 млн. тенге - РБ  и  4,9 млн. тенге - МБ (0,087 млн.тенге - экономия в связи с низкой оценочной стоимостью жилья).</t>
    </r>
  </si>
  <si>
    <t>Финансирование не требуется</t>
  </si>
  <si>
    <t>11</t>
  </si>
  <si>
    <r>
      <t>Целевой индикатор 11</t>
    </r>
    <r>
      <rPr>
        <b/>
        <sz val="12"/>
        <rFont val="Times New Roman"/>
        <family val="1"/>
        <charset val="204"/>
      </rPr>
      <t xml:space="preserve"> Увеличение количества сельских населенных пунктов с высоким потенциалом развития</t>
    </r>
  </si>
  <si>
    <t>12</t>
  </si>
  <si>
    <r>
      <t>Целевой индикатор 12</t>
    </r>
    <r>
      <rPr>
        <b/>
        <sz val="12"/>
        <rFont val="Times New Roman"/>
        <family val="1"/>
        <charset val="204"/>
      </rPr>
      <t xml:space="preserve"> Рост численности населения  в опорных СНП</t>
    </r>
  </si>
  <si>
    <t>13</t>
  </si>
  <si>
    <r>
      <t>Целевой индикатор 13</t>
    </r>
    <r>
      <rPr>
        <b/>
        <sz val="12"/>
        <rFont val="Times New Roman"/>
        <family val="1"/>
        <charset val="204"/>
      </rPr>
      <t xml:space="preserve"> Рост численности населения в опорных СНП, расположенных на приграничных территориях</t>
    </r>
  </si>
  <si>
    <r>
      <rPr>
        <b/>
        <sz val="12"/>
        <rFont val="Times New Roman"/>
        <family val="1"/>
        <charset val="204"/>
      </rPr>
      <t xml:space="preserve">Не исполнен. </t>
    </r>
    <r>
      <rPr>
        <sz val="12"/>
        <rFont val="Times New Roman"/>
        <family val="1"/>
        <charset val="204"/>
      </rPr>
      <t>Основной причиной убыли населения является переезд  населения в областной центр г. Петропавловск, г. Астана. Ответственный исполнитель -курирующий заместитель акима района.</t>
    </r>
  </si>
  <si>
    <r>
      <rPr>
        <b/>
        <sz val="12"/>
        <rFont val="Times New Roman"/>
        <family val="1"/>
        <charset val="204"/>
      </rPr>
      <t xml:space="preserve">Не исполнен. </t>
    </r>
    <r>
      <rPr>
        <sz val="12"/>
        <rFont val="Times New Roman"/>
        <family val="1"/>
        <charset val="204"/>
      </rPr>
      <t>Основная причина –  миграционный отток населения в областной центр.                                                                                                  Ответственный исполнитель - курирующий заместитель акима района</t>
    </r>
  </si>
  <si>
    <r>
      <rPr>
        <b/>
        <sz val="12"/>
        <rFont val="Times New Roman"/>
        <family val="1"/>
        <charset val="204"/>
      </rPr>
      <t xml:space="preserve">Не исполнен. </t>
    </r>
    <r>
      <rPr>
        <sz val="12"/>
        <rFont val="Times New Roman"/>
        <family val="1"/>
        <charset val="204"/>
      </rPr>
      <t>По итогам 2019 года численность населения в опорных СНП, расположенных на приграничных территориях  составила 6,1 тыс. человек, что на 104 человека меньше от запланированного (6,2 тыс.чел.). Основной причиной убыли населения является переезд трудоспособного населения в областной центр г. Петропавловск, г.Астана, отток граждан некоренной национальности на историческую родину.</t>
    </r>
  </si>
  <si>
    <r>
      <rPr>
        <b/>
        <sz val="12"/>
        <rFont val="Times New Roman"/>
        <family val="1"/>
        <charset val="204"/>
      </rPr>
      <t>Не исполнен</t>
    </r>
    <r>
      <rPr>
        <sz val="12"/>
        <rFont val="Times New Roman"/>
        <family val="1"/>
        <charset val="204"/>
      </rPr>
      <t xml:space="preserve">. Основной причиной убыли населения является переезд  населения в областной центр г. Петропавловск, г. Астана. Ответственный исполнитель - курирующий заместитель акима района.           </t>
    </r>
  </si>
  <si>
    <t xml:space="preserve">253-033-015                          253-047-015                                       </t>
  </si>
  <si>
    <t xml:space="preserve"> 253-033-011, 253-058-011</t>
  </si>
  <si>
    <t>253-007-011</t>
  </si>
  <si>
    <r>
      <t>Индикатор частично исполнен.</t>
    </r>
    <r>
      <rPr>
        <sz val="12"/>
        <rFont val="Times New Roman"/>
        <family val="1"/>
        <charset val="204"/>
      </rPr>
      <t xml:space="preserve">  Статистические данные за 2019 год будут сформированы во втором полугодии 2020 года.</t>
    </r>
    <r>
      <rPr>
        <b/>
        <sz val="12"/>
        <rFont val="Times New Roman"/>
        <family val="1"/>
        <charset val="204"/>
      </rPr>
      <t xml:space="preserve"> </t>
    </r>
    <r>
      <rPr>
        <sz val="12"/>
        <rFont val="Times New Roman"/>
        <family val="1"/>
        <charset val="204"/>
      </rPr>
      <t>По данным Департамента статистики СКО за 2018 год ожидаемая продолжительность жизни населения при рождении составила 71,14 лет.</t>
    </r>
  </si>
  <si>
    <r>
      <t xml:space="preserve">Индикатор исполнен. </t>
    </r>
    <r>
      <rPr>
        <sz val="12"/>
        <rFont val="Times New Roman"/>
        <family val="1"/>
        <charset val="204"/>
      </rPr>
      <t xml:space="preserve"> За 12 месяцев 2019 года по СКО не зарегистрировано случаев материнской смертности, (2018г. – 1 случай, показатель – 14,8 на 100 000 живорождённых).</t>
    </r>
  </si>
  <si>
    <r>
      <t xml:space="preserve">Индикатор не исполнен. </t>
    </r>
    <r>
      <rPr>
        <sz val="12"/>
        <rFont val="Times New Roman"/>
        <family val="1"/>
        <charset val="204"/>
      </rPr>
      <t>План на 2019г.- 8,9, факт 2019г. -9,13. Невыполнение плана по причине  «Болезней, возникающих в перинатальном периоде» (75%), «Врождённых аномалий» (13%) и  «Синдрома внезапной смерти» (7%).
По сравнению с аналогичным периодом прошлого года в структуре смертности уменьшилось доля умерших от «Врожденных аномалий» с 23% до 13%. В абсолютных числах с 17 до 8 случаев, увеличилось доля умерших от «Болезней, возникающих в перинатальном периоде» с 56% до 75%.</t>
    </r>
  </si>
  <si>
    <r>
      <t xml:space="preserve">Мероприятие исполнено. </t>
    </r>
    <r>
      <rPr>
        <sz val="12"/>
        <rFont val="Times New Roman"/>
        <family val="1"/>
        <charset val="204"/>
      </rPr>
      <t>При плане 2019 года  (МБ) – 1740,9 млн. тенге, освоено 1740,9 млн. тенге. Освоение 100%:закуплено 63 единицы медицинской техники, 17 единиц санитарного автотранспорта, проведен капитальный ремонт по 14 проектам,  приобретен жилой дом для размещения медицинского пункта в  с.Краснозаменное Мамлютского района, проведены ремонтные работы по замене окон в городской поликлинике №1. При плане 2019 года  (РБ) – 1685,8 млн. тенге, освоено 1685,8 млн. тенге. Освоение 100%: приобретено 23 единицы медицинской техники, проведен капитальный ремонт первого этажа Айыртауской районной больницы.</t>
    </r>
  </si>
  <si>
    <r>
      <t xml:space="preserve">Мероприятие исполнено. </t>
    </r>
    <r>
      <rPr>
        <sz val="12"/>
        <rFont val="Times New Roman"/>
        <family val="1"/>
        <charset val="204"/>
      </rPr>
      <t>По данным ИСЛО за 2019 год при плане 2105 человек, обеспечено 2698 человек, перевыполнение плана по причине дополнительного назначения обезболивающих препаратов для онкологических больных.</t>
    </r>
  </si>
  <si>
    <r>
      <t xml:space="preserve">Мероприятие исполнено. </t>
    </r>
    <r>
      <rPr>
        <sz val="12"/>
        <rFont val="Times New Roman"/>
        <family val="1"/>
        <charset val="204"/>
      </rPr>
      <t>По данным ИСЛО за 2019 год при плане 6 человек, обеспечено 11 человек, перевыполнение плана по причине выявления новых пациентов.</t>
    </r>
  </si>
  <si>
    <r>
      <t xml:space="preserve">Мероприятие исполнено.  </t>
    </r>
    <r>
      <rPr>
        <sz val="12"/>
        <rFont val="Times New Roman"/>
        <family val="1"/>
        <charset val="204"/>
      </rPr>
      <t>При плане 2019 года (РБ)  – 574,8 млн. тенге, освоено 574,8 млн. тенге. Освоение 100%. При плане 2019 года (МБ) – 100,7 млн. тенге, освоено 100,7 млн. тенге. Освоение 100%.</t>
    </r>
  </si>
  <si>
    <r>
      <t xml:space="preserve">Мероприятие исполнено. </t>
    </r>
    <r>
      <rPr>
        <sz val="12"/>
        <rFont val="Times New Roman"/>
        <family val="1"/>
        <charset val="204"/>
      </rPr>
      <t>При плане 2019 года – 94,8 млн. тенге, освоено 94,8 млн. тенге. Освоение 100%. В результате проводимой работы за 12 месяцев 2019 года в сравнении с 12 месяцами 2018 года показатель заболеваемости ВИЧ-инфекцией снизился на 3% с  35,8 до 34,8 на 100 тыс. населения (или снижение с 202 до 193 случаев).</t>
    </r>
  </si>
  <si>
    <r>
      <t xml:space="preserve">Мероприятие исполнено. </t>
    </r>
    <r>
      <rPr>
        <sz val="12"/>
        <rFont val="Times New Roman"/>
        <family val="1"/>
        <charset val="204"/>
      </rPr>
      <t xml:space="preserve"> При плане 2019 года – 50,2 млн. тенге, освоено 50,2 млн. тенге. Освоение 100%. В результате проводимой работы за 12 месяцев 2019 года в сравнении с 12 месяцами 2018 года снизился на 40% показатель заболеваемости наркологическими расстройствами с 170,8 до 104,8 на  100 тыс. населения (или снижение с 949 до 577 случаев).</t>
    </r>
  </si>
  <si>
    <r>
      <t xml:space="preserve">Мероприятие частично исполнено. </t>
    </r>
    <r>
      <rPr>
        <sz val="12"/>
        <rFont val="Times New Roman"/>
        <family val="1"/>
        <charset val="204"/>
      </rPr>
      <t xml:space="preserve">Не освоение 0,6 млн. тенге по причине отчисления 1 студента. </t>
    </r>
  </si>
  <si>
    <r>
      <t>Целевой индикатор 25</t>
    </r>
    <r>
      <rPr>
        <b/>
        <sz val="12"/>
        <rFont val="Times New Roman"/>
        <family val="1"/>
        <charset val="204"/>
      </rPr>
      <t xml:space="preserve"> Ожидаемая продолжительность жизни при рождении</t>
    </r>
  </si>
  <si>
    <r>
      <t>Целевой индикатор 26</t>
    </r>
    <r>
      <rPr>
        <b/>
        <sz val="12"/>
        <rFont val="Times New Roman"/>
        <family val="1"/>
        <charset val="204"/>
      </rPr>
      <t xml:space="preserve"> Материнская смертность</t>
    </r>
  </si>
  <si>
    <r>
      <t>Целевой индикатор 27</t>
    </r>
    <r>
      <rPr>
        <b/>
        <sz val="12"/>
        <rFont val="Times New Roman"/>
        <family val="1"/>
        <charset val="204"/>
      </rPr>
      <t xml:space="preserve"> Младенческая смертность</t>
    </r>
  </si>
  <si>
    <r>
      <rPr>
        <b/>
        <sz val="12"/>
        <rFont val="Times New Roman"/>
        <family val="1"/>
        <charset val="204"/>
      </rPr>
      <t xml:space="preserve">Мероприятие исполнено. </t>
    </r>
    <r>
      <rPr>
        <sz val="12"/>
        <rFont val="Times New Roman"/>
        <family val="1"/>
        <charset val="204"/>
      </rPr>
      <t>В целях обеспечения дальнейшего выполнения целевого индикатора в 2019 году утвержден План мероприятий по усилению взаимодействия с уполномоченными органами и увеличению поступлений в местный бюджет по Северо-Казахстанской области на 2019-2021 годы.</t>
    </r>
  </si>
  <si>
    <t xml:space="preserve">Индикатор исполнен. </t>
  </si>
  <si>
    <r>
      <rPr>
        <b/>
        <sz val="12"/>
        <rFont val="Times New Roman"/>
        <family val="1"/>
        <charset val="204"/>
      </rPr>
      <t xml:space="preserve">Индикатор частично исполнен. </t>
    </r>
    <r>
      <rPr>
        <sz val="12"/>
        <rFont val="Times New Roman"/>
        <family val="1"/>
        <charset val="204"/>
      </rPr>
      <t>Официальные статистические данные будут 28 марта 2020 г.</t>
    </r>
  </si>
  <si>
    <r>
      <rPr>
        <b/>
        <sz val="12"/>
        <rFont val="Times New Roman"/>
        <family val="1"/>
        <charset val="204"/>
      </rPr>
      <t xml:space="preserve">Индикатор частично исполнен. </t>
    </r>
    <r>
      <rPr>
        <sz val="12"/>
        <rFont val="Times New Roman"/>
        <family val="1"/>
        <charset val="204"/>
      </rPr>
      <t>Официальные статистические данные будут 9 апреля 2020 г.</t>
    </r>
  </si>
  <si>
    <r>
      <t xml:space="preserve">Мероприятия исполнено. </t>
    </r>
    <r>
      <rPr>
        <sz val="12"/>
        <rFont val="Times New Roman"/>
        <family val="1"/>
        <charset val="204"/>
      </rPr>
      <t>По итогам 2019 года  проведены культурные мероприятия на общую сумму 130,9 тыс.тенге: проведение государственных праздников и празничных концертов, творческих вечеров, презентаций и премьер произведений, коллективов  и исполнителей , театральных постановок, участие в международных, республиканских, областных конкурсах, фестивалях.</t>
    </r>
  </si>
  <si>
    <r>
      <rPr>
        <b/>
        <sz val="12"/>
        <rFont val="Times New Roman"/>
        <family val="1"/>
        <charset val="204"/>
      </rPr>
      <t>Мероприятие исполнено.</t>
    </r>
    <r>
      <rPr>
        <sz val="12"/>
        <rFont val="Times New Roman"/>
        <family val="1"/>
        <charset val="204"/>
      </rPr>
      <t xml:space="preserve"> 1) 25 млн.тенге -Укрепление МТБ Дома культуры и библиотечной системы Акажарского района.  2) 0,4 млн тенге -укрепление МТБ Управления культуры СКО                                                         3)1,2 млн- изготовление ПСД на Есильского района,   4) 4,2 млн-укрепление МТБ Областного архива, 5)0,8 млн  Изготовление ПСД на капитальный ремонт здания КГУ «Центр по охране использованию историко-культурного наследия».  6)1,3 млн Укрепление МТБ Северо-Казахстанкой областной детско-юношеской библиотеки им.Г. Мусрепова.  7)1,7 млн Укрепление МТБ Областная универсальная научная библиотека имени Сабита Муканова.</t>
    </r>
  </si>
  <si>
    <r>
      <rPr>
        <b/>
        <sz val="12"/>
        <rFont val="Times New Roman"/>
        <family val="1"/>
        <charset val="204"/>
      </rPr>
      <t xml:space="preserve">Мероприятие исполнено. </t>
    </r>
    <r>
      <rPr>
        <sz val="12"/>
        <rFont val="Times New Roman"/>
        <family val="1"/>
        <charset val="204"/>
      </rPr>
      <t xml:space="preserve">В 2019 году на участие молодых участников/коллективов в творческих международных конкурсах выделено и освоено — 9 млн.тенге (7,5 млн тенге  Поездка ансамбля Мангылик в международный фестиваль в Сербию и Болгарию. 1,5 млн.тенге подготовка и проведение концерта Б.Андиржанова лауреата международных конкурсов (Германия)). </t>
    </r>
  </si>
  <si>
    <r>
      <rPr>
        <b/>
        <sz val="12"/>
        <rFont val="Times New Roman"/>
        <family val="1"/>
        <charset val="204"/>
      </rPr>
      <t>Мероприятие исполнено.</t>
    </r>
    <r>
      <rPr>
        <sz val="12"/>
        <rFont val="Times New Roman"/>
        <family val="1"/>
        <charset val="204"/>
      </rPr>
      <t xml:space="preserve"> В 2019 году переведено в цифровой формат 1,9 тыс.ед. фондов историко-культурного наследия. </t>
    </r>
  </si>
  <si>
    <r>
      <rPr>
        <b/>
        <sz val="12"/>
        <rFont val="Times New Roman"/>
        <family val="1"/>
        <charset val="204"/>
      </rPr>
      <t xml:space="preserve">Мероприятие исполнено. </t>
    </r>
    <r>
      <rPr>
        <sz val="12"/>
        <rFont val="Times New Roman"/>
        <family val="1"/>
        <charset val="204"/>
      </rPr>
      <t>В 2019 году оцифровано книг — 505 ед.</t>
    </r>
  </si>
  <si>
    <r>
      <rPr>
        <b/>
        <sz val="12"/>
        <rFont val="Times New Roman"/>
        <family val="1"/>
        <charset val="204"/>
      </rPr>
      <t>Мероприятие исполнено</t>
    </r>
    <r>
      <rPr>
        <sz val="12"/>
        <rFont val="Times New Roman"/>
        <family val="1"/>
        <charset val="204"/>
      </rPr>
      <t xml:space="preserve">. Музеи -0,2 млн тенге, театры -0,2 млн, библиотеки -0,1 млн тенге. </t>
    </r>
  </si>
  <si>
    <r>
      <t>Целевой индикатор 36</t>
    </r>
    <r>
      <rPr>
        <b/>
        <sz val="12"/>
        <rFont val="Times New Roman"/>
        <family val="1"/>
        <charset val="204"/>
      </rPr>
      <t xml:space="preserve"> Среднее число посетителей организаций культуры на 1000 человек</t>
    </r>
  </si>
  <si>
    <r>
      <rPr>
        <b/>
        <sz val="12"/>
        <rFont val="Times New Roman"/>
        <family val="1"/>
        <charset val="204"/>
      </rPr>
      <t>Индикатор частично исполнен.</t>
    </r>
    <r>
      <rPr>
        <sz val="12"/>
        <rFont val="Times New Roman"/>
        <family val="1"/>
        <charset val="204"/>
      </rPr>
      <t xml:space="preserve"> По данным статистики                                                                                                            за 3 кв. 2019 года доля населения с доходами ниже прожиточного минимума составила 5,3%. Ожидается исполнение индикатора.</t>
    </r>
  </si>
  <si>
    <r>
      <rPr>
        <b/>
        <sz val="12"/>
        <rFont val="Times New Roman"/>
        <family val="1"/>
        <charset val="204"/>
      </rPr>
      <t>Индикатор частично исполнен.</t>
    </r>
    <r>
      <rPr>
        <sz val="12"/>
        <rFont val="Times New Roman"/>
        <family val="1"/>
        <charset val="204"/>
      </rPr>
      <t xml:space="preserve"> Количество непродуктивно занятых 1865 чел., самозанятых-77374 чел., доля-2,4% (данные статистики за 4 кв. 2019 года). По итогам года ожидается  исполнение на уровне 2,5%.</t>
    </r>
  </si>
  <si>
    <r>
      <rPr>
        <b/>
        <sz val="12"/>
        <rFont val="Times New Roman"/>
        <family val="1"/>
        <charset val="204"/>
      </rPr>
      <t xml:space="preserve">Индикатор частично исполнен. </t>
    </r>
    <r>
      <rPr>
        <sz val="12"/>
        <rFont val="Times New Roman"/>
        <family val="1"/>
        <charset val="204"/>
      </rPr>
      <t>По данным статистики за 4 кв. 2019 года уровень безработицы составил 4,8%. По итогам года ожидается исполнение на уровне 4,8%.</t>
    </r>
  </si>
  <si>
    <r>
      <rPr>
        <b/>
        <sz val="12"/>
        <rFont val="Times New Roman"/>
        <family val="1"/>
        <charset val="204"/>
      </rPr>
      <t xml:space="preserve">Индикатор исполнен.   </t>
    </r>
    <r>
      <rPr>
        <sz val="12"/>
        <rFont val="Times New Roman"/>
        <family val="1"/>
        <charset val="204"/>
      </rPr>
      <t>В течение 2019 года согласно ИС "Рынок труда" обратились в центры занятости 646 инвалидов, из них трудоустроено 589 чел., доля-91,2%.</t>
    </r>
  </si>
  <si>
    <r>
      <t xml:space="preserve">Индикатор частично исполнен. </t>
    </r>
    <r>
      <rPr>
        <sz val="12"/>
        <rFont val="Times New Roman"/>
        <family val="1"/>
        <charset val="204"/>
      </rPr>
      <t xml:space="preserve">По данным органов статистики годовой показатель будет предоставлен в марте 2020 года.  Рассчитывается раз в год. </t>
    </r>
  </si>
  <si>
    <t>финансирование не требуется</t>
  </si>
  <si>
    <r>
      <t xml:space="preserve">Мероприятие исполнено. </t>
    </r>
    <r>
      <rPr>
        <sz val="12"/>
        <rFont val="Times New Roman"/>
        <family val="1"/>
        <charset val="204"/>
      </rPr>
      <t>За  2019 год создано 12128 новых рабочих мест (101% к заданию).</t>
    </r>
  </si>
  <si>
    <r>
      <rPr>
        <b/>
        <sz val="12"/>
        <rFont val="Times New Roman"/>
        <family val="1"/>
        <charset val="204"/>
      </rPr>
      <t>Мероприятие исполнено.</t>
    </r>
    <r>
      <rPr>
        <sz val="12"/>
        <rFont val="Times New Roman"/>
        <family val="1"/>
        <charset val="204"/>
      </rPr>
      <t xml:space="preserve"> Всего паспортизировано 2300 объектов социальной, транспортной инфраструктуры, из них 1730 объектов подлежат адаптации. Из общего количества подлежащих адаптации доступными для лиц с ограниченными возможностями являются 1730 объектов.</t>
    </r>
  </si>
  <si>
    <r>
      <rPr>
        <b/>
        <sz val="12"/>
        <rFont val="Times New Roman"/>
        <family val="1"/>
        <charset val="204"/>
      </rPr>
      <t xml:space="preserve">Индикатор исполнен. </t>
    </r>
    <r>
      <rPr>
        <sz val="12"/>
        <rFont val="Times New Roman"/>
        <family val="1"/>
        <charset val="204"/>
      </rPr>
      <t xml:space="preserve"> С 1 июля 2019 г. вступили в силу изменения в Правила проведения государственных закупок - закупки товаров мебельной промышленности проводятся способом конкурса с предварительным квалификационным отбором (ПКО) среди обладателей Индустриального сертификата.</t>
    </r>
  </si>
  <si>
    <r>
      <rPr>
        <b/>
        <sz val="12"/>
        <rFont val="Times New Roman"/>
        <family val="1"/>
        <charset val="204"/>
      </rPr>
      <t>Индикатор исполнен.</t>
    </r>
    <r>
      <rPr>
        <sz val="12"/>
        <rFont val="Times New Roman"/>
        <family val="1"/>
        <charset val="204"/>
      </rPr>
      <t xml:space="preserve">  С 1 июля 2019 г. вступили в силу изменения в Правила проведения государственных закупок - закупки товаров легкой промышленности проводятся способом конкурса с предварительным квалификационным отбором (ПКО) среди обладателей Индустриального сертификата.</t>
    </r>
  </si>
  <si>
    <r>
      <rPr>
        <b/>
        <sz val="12"/>
        <rFont val="Times New Roman"/>
        <family val="1"/>
        <charset val="204"/>
      </rPr>
      <t xml:space="preserve">Индикатор не исполнен. </t>
    </r>
    <r>
      <rPr>
        <sz val="12"/>
        <rFont val="Times New Roman"/>
        <family val="1"/>
        <charset val="204"/>
      </rPr>
      <t>В связи с дефицитом строительных материалов местного производства наблюдается рост импорта строительных материалов, а также низкая дисциплинированность поставщиков в заполнении соответствующих документов с указанием ДМС при участии в государственных закупках.</t>
    </r>
  </si>
  <si>
    <r>
      <rPr>
        <b/>
        <sz val="12"/>
        <rFont val="Times New Roman"/>
        <family val="1"/>
        <charset val="204"/>
      </rPr>
      <t xml:space="preserve">Мероприятие исполнено. </t>
    </r>
    <r>
      <rPr>
        <sz val="12"/>
        <rFont val="Times New Roman"/>
        <family val="1"/>
        <charset val="204"/>
      </rPr>
      <t>Заседания проведены в апреле, августе, ноябре и декабре месяце (15 апреля, 9 августа, 19 ноября и 23 декабря).</t>
    </r>
  </si>
  <si>
    <r>
      <rPr>
        <b/>
        <sz val="12"/>
        <rFont val="Times New Roman"/>
        <family val="1"/>
        <charset val="204"/>
      </rPr>
      <t>Мероприятие исполнено</t>
    </r>
    <r>
      <rPr>
        <sz val="12"/>
        <rFont val="Times New Roman"/>
        <family val="1"/>
        <charset val="204"/>
      </rPr>
      <t>. Ведется еженедельный мониторинг инвестиционных проектов. Всего 42 проекта на сумму более 500 млрд. тенге</t>
    </r>
  </si>
  <si>
    <r>
      <t xml:space="preserve">Мероприятие исполнено. </t>
    </r>
    <r>
      <rPr>
        <sz val="12"/>
        <rFont val="Times New Roman"/>
        <family val="1"/>
        <charset val="204"/>
      </rPr>
      <t>Оплата за сопровождение инвестиционного портала проведена в полном объеме.</t>
    </r>
  </si>
  <si>
    <r>
      <t xml:space="preserve">Мероприятие исполнено. </t>
    </r>
    <r>
      <rPr>
        <sz val="12"/>
        <rFont val="Times New Roman"/>
        <family val="1"/>
        <charset val="204"/>
      </rPr>
      <t>Семинар-совещания проводятся на платформах НПП и управления индустриально-инновационного развития.</t>
    </r>
  </si>
  <si>
    <r>
      <t xml:space="preserve">Мероприятие исполнено. </t>
    </r>
    <r>
      <rPr>
        <sz val="12"/>
        <rFont val="Times New Roman"/>
        <family val="1"/>
        <charset val="204"/>
      </rPr>
      <t>В сентябре 2019 года в г.Нур-Султан был проведен Форум машиностроителей, где приняли участие представители местных машиностроительных заводов.</t>
    </r>
  </si>
  <si>
    <r>
      <t>Целевой индикатор 28</t>
    </r>
    <r>
      <rPr>
        <b/>
        <sz val="12"/>
        <rFont val="Times New Roman"/>
        <family val="1"/>
        <charset val="204"/>
      </rPr>
      <t xml:space="preserve"> Уровень безработицы</t>
    </r>
  </si>
  <si>
    <r>
      <t>Целевой индикатор 29</t>
    </r>
    <r>
      <rPr>
        <b/>
        <sz val="12"/>
        <rFont val="Times New Roman"/>
        <family val="1"/>
        <charset val="204"/>
      </rPr>
      <t xml:space="preserve"> Удельный вес квалифицированных специалистов в составе привлекаемой иностранной рабочей силы по разрешениям выданным местными исполнительными органами (по квоте на привлечение иностранной рабочей силы)</t>
    </r>
  </si>
  <si>
    <r>
      <t>Целевой индикатор 30</t>
    </r>
    <r>
      <rPr>
        <b/>
        <sz val="12"/>
        <rFont val="Times New Roman"/>
        <family val="1"/>
        <charset val="204"/>
      </rPr>
      <t xml:space="preserve"> Доля населения с доходами ниже прожиточного минимума</t>
    </r>
  </si>
  <si>
    <r>
      <t xml:space="preserve">Целевой индикатор 31 </t>
    </r>
    <r>
      <rPr>
        <b/>
        <sz val="12"/>
        <rFont val="Times New Roman"/>
        <family val="1"/>
        <charset val="204"/>
      </rPr>
      <t>Удельный вес получателей АСП (обусловленной денежной помощи), вовлеченных в активные меры содействия занятости</t>
    </r>
  </si>
  <si>
    <r>
      <t xml:space="preserve">Целевой индикатор 32 </t>
    </r>
    <r>
      <rPr>
        <b/>
        <sz val="12"/>
        <rFont val="Times New Roman"/>
        <family val="1"/>
        <charset val="204"/>
      </rPr>
      <t>Доля непродуктивно занятых, от общего числа самостоятельно занятых</t>
    </r>
  </si>
  <si>
    <r>
      <t xml:space="preserve">Целевой индикатор 33 </t>
    </r>
    <r>
      <rPr>
        <b/>
        <sz val="12"/>
        <rFont val="Times New Roman"/>
        <family val="1"/>
        <charset val="204"/>
      </rPr>
      <t>Доля трудоустроенных лиц с ограниченными возможностями, из числа обратившихся в центры занятости населения</t>
    </r>
  </si>
  <si>
    <r>
      <t xml:space="preserve">Целевой индикатор 34 </t>
    </r>
    <r>
      <rPr>
        <b/>
        <sz val="12"/>
        <rFont val="Times New Roman"/>
        <family val="1"/>
        <charset val="204"/>
      </rPr>
      <t>Доля доходов наименее обеспеченных 40% населения</t>
    </r>
  </si>
  <si>
    <r>
      <t>Целевой индикатор 35</t>
    </r>
    <r>
      <rPr>
        <b/>
        <sz val="12"/>
        <rFont val="Times New Roman"/>
        <family val="1"/>
        <charset val="204"/>
      </rPr>
      <t xml:space="preserve"> Доля объектов социальной и транспортной инфраструктуры, обеспеченных доступностью для инвалидов </t>
    </r>
  </si>
  <si>
    <r>
      <t xml:space="preserve">Мероприятие исполнено. </t>
    </r>
    <r>
      <rPr>
        <sz val="12"/>
        <rFont val="Times New Roman"/>
        <family val="1"/>
        <charset val="204"/>
      </rPr>
      <t>Работы выполнены в полном объеме на сумму  982,4  млн. тенге из республиканского бюджета. Работы выполнены в полном объеме на сумму  109,4  млн. тенге из местного бюджета.</t>
    </r>
    <r>
      <rPr>
        <b/>
        <sz val="12"/>
        <rFont val="Times New Roman"/>
        <family val="1"/>
        <charset val="204"/>
      </rPr>
      <t xml:space="preserve">
</t>
    </r>
  </si>
  <si>
    <r>
      <t xml:space="preserve">Мероприятие исполнено. </t>
    </r>
    <r>
      <rPr>
        <sz val="12"/>
        <rFont val="Times New Roman"/>
        <family val="1"/>
        <charset val="204"/>
      </rPr>
      <t>Средства освоены в полном объеме, в том числе на строительство арендного жилья без права выкупа - 2 223,4 млн.тенге, на подведение необходимой инженерно-коммуникационной инфраструктуры и благоустройства территорий трансферты из республиканского бюджета в сумме 2 972,6 млн.тенге.</t>
    </r>
  </si>
  <si>
    <r>
      <t xml:space="preserve">Индикатор  частично исполнен. </t>
    </r>
    <r>
      <rPr>
        <sz val="12"/>
        <rFont val="Times New Roman"/>
        <family val="1"/>
        <charset val="204"/>
      </rPr>
      <t>Статистические данные будут сформированы в марте 2020 года.</t>
    </r>
  </si>
  <si>
    <r>
      <t>Мероприятие исполнено</t>
    </r>
    <r>
      <rPr>
        <sz val="12"/>
        <rFont val="Times New Roman"/>
        <family val="1"/>
        <charset val="204"/>
      </rPr>
      <t>.  Средства освоены в полном объеме за счет средств привлеченных у АО «Байтерек девелопмент» путем выпуска долговых ценных бумаг для строительства кредитного жилья.</t>
    </r>
  </si>
  <si>
    <r>
      <t xml:space="preserve">Мероприятие не исполнено. </t>
    </r>
    <r>
      <rPr>
        <sz val="12"/>
        <rFont val="Times New Roman"/>
        <family val="1"/>
        <charset val="204"/>
      </rPr>
      <t xml:space="preserve"> Не обеспечен ввод в эксплуатацию двух 15-ти квартирных жилых дома в г.Сергеевка района Шал акына.</t>
    </r>
  </si>
  <si>
    <r>
      <t>Мероприятие исполнено.</t>
    </r>
    <r>
      <rPr>
        <sz val="12"/>
        <rFont val="Times New Roman"/>
        <family val="1"/>
        <charset val="204"/>
      </rPr>
      <t xml:space="preserve"> За счет средств населения и предприятий введено в эксплуатацию 179,3 тыс. кв. метров.</t>
    </r>
  </si>
  <si>
    <r>
      <t xml:space="preserve">Мероприятие исполнено. </t>
    </r>
    <r>
      <rPr>
        <sz val="12"/>
        <rFont val="Times New Roman"/>
        <family val="1"/>
        <charset val="204"/>
      </rPr>
      <t>По итогам года введено в эксплуатацию 250,5 тыс.кв.метров (2573 квартиры) или 115% к 2018 году, в том числе за счет бюджетных средств – 71,2 тыс.кв.метров и за счет средств предприятий и населения – 179,3 тыс.кв.метров.</t>
    </r>
  </si>
  <si>
    <r>
      <t>Целевой индикатор 43</t>
    </r>
    <r>
      <rPr>
        <b/>
        <sz val="12"/>
        <rFont val="Times New Roman"/>
        <family val="1"/>
        <charset val="204"/>
      </rPr>
      <t xml:space="preserve"> Обеспеченность жильем на одного проживающего</t>
    </r>
  </si>
  <si>
    <r>
      <rPr>
        <b/>
        <sz val="12"/>
        <rFont val="Times New Roman"/>
        <family val="1"/>
        <charset val="204"/>
      </rPr>
      <t xml:space="preserve">Мероприятие исполнено. </t>
    </r>
    <r>
      <rPr>
        <sz val="12"/>
        <rFont val="Times New Roman"/>
        <family val="1"/>
        <charset val="204"/>
      </rPr>
      <t>Выплачено 11 502 млн. тенге. Просубсидировано 1734 инвестиционных проектов, что позволило процент обновления сельскохозяйственной техники  довести 3,7%;</t>
    </r>
  </si>
  <si>
    <t>133*</t>
  </si>
  <si>
    <r>
      <t>Индикатор частично исполнен. *</t>
    </r>
    <r>
      <rPr>
        <sz val="12"/>
        <rFont val="Times New Roman"/>
        <family val="1"/>
        <charset val="204"/>
      </rPr>
      <t xml:space="preserve">Данные за январь-ноябрь 2019г. За 2019 год, согласно плану статистических работ ДС, будут опубликованы после 15 февраля 2020 года. </t>
    </r>
  </si>
  <si>
    <r>
      <rPr>
        <b/>
        <sz val="12"/>
        <rFont val="Times New Roman"/>
        <family val="1"/>
        <charset val="204"/>
      </rPr>
      <t>Мероприятие исполнено.</t>
    </r>
    <r>
      <rPr>
        <sz val="12"/>
        <rFont val="Times New Roman"/>
        <family val="1"/>
        <charset val="204"/>
      </rPr>
      <t xml:space="preserve"> Построен коровник на 600 голов, родильное помещение, доильный зал,  телятник Завезено 581 голов КРС семментальской породы из Австрии. Общий объем инвестиций составил около 1,2  млрд. тенге.</t>
    </r>
  </si>
  <si>
    <r>
      <rPr>
        <b/>
        <sz val="12"/>
        <rFont val="Times New Roman"/>
        <family val="1"/>
        <charset val="204"/>
      </rPr>
      <t xml:space="preserve">Мероприятие исполнено. </t>
    </r>
    <r>
      <rPr>
        <sz val="12"/>
        <rFont val="Times New Roman"/>
        <family val="1"/>
        <charset val="204"/>
      </rPr>
      <t>Построен коровник на 400 голов, родильное помещение, доильный зал,  телятник.  Завезено 282 голов КРС семментальской породы из Австрии. Общий объем инвестиций составил около 1,2  млрд. тенге.</t>
    </r>
  </si>
  <si>
    <r>
      <rPr>
        <b/>
        <sz val="12"/>
        <rFont val="Times New Roman"/>
        <family val="1"/>
        <charset val="204"/>
      </rPr>
      <t xml:space="preserve">Мероприятие исполнено. </t>
    </r>
    <r>
      <rPr>
        <sz val="12"/>
        <rFont val="Times New Roman"/>
        <family val="1"/>
        <charset val="204"/>
      </rPr>
      <t>Построено 2 коровника, доильное помещение. Завезено 711 голов скота.</t>
    </r>
  </si>
  <si>
    <r>
      <rPr>
        <b/>
        <sz val="12"/>
        <rFont val="Times New Roman"/>
        <family val="1"/>
        <charset val="204"/>
      </rPr>
      <t>Мероприятие исполнено.</t>
    </r>
    <r>
      <rPr>
        <sz val="12"/>
        <rFont val="Times New Roman"/>
        <family val="1"/>
        <charset val="204"/>
      </rPr>
      <t xml:space="preserve"> Выплачено 7231,2 млн. тенге, что позволило увеличить производство мяса до 15 283,8 тыс. тонн, молока до 148191,8 тыс. литров, яиц – 476 125,6 тыс. штук.</t>
    </r>
  </si>
  <si>
    <r>
      <rPr>
        <b/>
        <sz val="12"/>
        <rFont val="Times New Roman"/>
        <family val="1"/>
        <charset val="204"/>
      </rPr>
      <t>Мероприятие исполнено.</t>
    </r>
    <r>
      <rPr>
        <sz val="12"/>
        <rFont val="Times New Roman"/>
        <family val="1"/>
        <charset val="204"/>
      </rPr>
      <t xml:space="preserve"> Выплачено 1 322,7 млн. тенге,  просубсидировано 6,1 тыс. тонн  семян,  304 хозяйствам области.</t>
    </r>
  </si>
  <si>
    <r>
      <rPr>
        <b/>
        <sz val="12"/>
        <rFont val="Times New Roman"/>
        <family val="1"/>
        <charset val="204"/>
      </rPr>
      <t>Мероприятие исполнено.</t>
    </r>
    <r>
      <rPr>
        <sz val="12"/>
        <rFont val="Times New Roman"/>
        <family val="1"/>
        <charset val="204"/>
      </rPr>
      <t xml:space="preserve"> Выплачено 8 183,9 млрд. тенге,  просубсидировано 3,6 тыс. литров,  806-ти хозяйствам области.</t>
    </r>
  </si>
  <si>
    <r>
      <rPr>
        <b/>
        <sz val="12"/>
        <rFont val="Times New Roman"/>
        <family val="1"/>
        <charset val="204"/>
      </rPr>
      <t>Мероприятие исполнено.</t>
    </r>
    <r>
      <rPr>
        <sz val="12"/>
        <rFont val="Times New Roman"/>
        <family val="1"/>
        <charset val="204"/>
      </rPr>
      <t xml:space="preserve"> Выплачено 23,4 млн. тенге, проведено 36980 исследований.</t>
    </r>
  </si>
  <si>
    <r>
      <rPr>
        <b/>
        <sz val="12"/>
        <rFont val="Times New Roman"/>
        <family val="1"/>
        <charset val="204"/>
      </rPr>
      <t>Мероприятие исполнено.</t>
    </r>
    <r>
      <rPr>
        <sz val="12"/>
        <rFont val="Times New Roman"/>
        <family val="1"/>
        <charset val="204"/>
      </rPr>
      <t xml:space="preserve"> Выплачено 4 747,5  млн. тенге,  просубсидировано 82,7 тыс. тонн,  334 хозяйствам области.</t>
    </r>
  </si>
  <si>
    <r>
      <t>Целевой индикатор 10</t>
    </r>
    <r>
      <rPr>
        <b/>
        <sz val="12"/>
        <rFont val="Times New Roman"/>
        <family val="1"/>
        <charset val="204"/>
      </rPr>
      <t xml:space="preserve"> Объем экспорта переработанной сельскохозяйственной продукции</t>
    </r>
  </si>
  <si>
    <t>и</t>
  </si>
  <si>
    <t>и общ</t>
  </si>
  <si>
    <t>и под</t>
  </si>
  <si>
    <t>м</t>
  </si>
  <si>
    <r>
      <t xml:space="preserve">Мероприятие исполнено. </t>
    </r>
    <r>
      <rPr>
        <sz val="12"/>
        <rFont val="Times New Roman"/>
        <family val="1"/>
        <charset val="204"/>
      </rPr>
      <t>Трудоустроено на социальные рабочие места 434  человека (100,9% от задания).</t>
    </r>
  </si>
  <si>
    <r>
      <rPr>
        <b/>
        <sz val="12"/>
        <rFont val="Times New Roman"/>
        <family val="1"/>
        <charset val="204"/>
      </rPr>
      <t>Мероприятие исполнено</t>
    </r>
    <r>
      <rPr>
        <sz val="12"/>
        <rFont val="Times New Roman"/>
        <family val="1"/>
        <charset val="204"/>
      </rPr>
      <t>. По районам СКО по профилактической работе неонатальной бригадой за 2019 год проведено 36 выездов, выявлено 36 человек, охвачено 100%.</t>
    </r>
  </si>
  <si>
    <r>
      <rPr>
        <b/>
        <sz val="12"/>
        <rFont val="Times New Roman"/>
        <family val="1"/>
        <charset val="204"/>
      </rPr>
      <t>Мероприятие исполнено</t>
    </r>
    <r>
      <rPr>
        <sz val="12"/>
        <rFont val="Times New Roman"/>
        <family val="1"/>
        <charset val="204"/>
      </rPr>
      <t xml:space="preserve">. По районам СКО по профилактической работе акушерской бригадой за 2019 год проведено 10 выездов, выявлено 18 женщин, охвачено 100%,  осмотрено 100%. </t>
    </r>
  </si>
  <si>
    <t>базовое (исходное) значение</t>
  </si>
  <si>
    <t>Информация об исполнении</t>
  </si>
  <si>
    <t>д н ч</t>
  </si>
  <si>
    <t>да</t>
  </si>
  <si>
    <r>
      <t xml:space="preserve">Мероприятие исполнено. </t>
    </r>
    <r>
      <rPr>
        <sz val="12"/>
        <rFont val="Times New Roman"/>
        <family val="1"/>
        <charset val="204"/>
      </rPr>
      <t>Выдано 8 грантов в сумме 16,0 млн. тенге (МБ).  Выдано 9 грантов молодым предпринимателям в сумме 21,0 млн. тенге (РБ).</t>
    </r>
  </si>
  <si>
    <t>час</t>
  </si>
  <si>
    <t>нет</t>
  </si>
  <si>
    <r>
      <t xml:space="preserve">Индикатор не исполнен. </t>
    </r>
    <r>
      <rPr>
        <sz val="12"/>
        <rFont val="Times New Roman"/>
        <family val="1"/>
        <charset val="204"/>
      </rPr>
      <t>За отчетный период не получено ни одного разрешения на эмиссии в окружающую среду на объекты размещения ТБО.</t>
    </r>
  </si>
  <si>
    <r>
      <rPr>
        <b/>
        <sz val="12"/>
        <rFont val="Times New Roman"/>
        <family val="1"/>
        <charset val="204"/>
      </rPr>
      <t xml:space="preserve">Мероприятие исполнено. </t>
    </r>
    <r>
      <rPr>
        <sz val="12"/>
        <rFont val="Times New Roman"/>
        <family val="1"/>
        <charset val="204"/>
      </rPr>
      <t>14 июня 2019 года на оз. Шалкар Имантауско-Шалкарской курортной зоне состоялось открытие туристского сезона</t>
    </r>
  </si>
  <si>
    <r>
      <t xml:space="preserve">Мероприятие исполнено. </t>
    </r>
    <r>
      <rPr>
        <sz val="12"/>
        <rFont val="Times New Roman"/>
        <family val="1"/>
        <charset val="204"/>
      </rPr>
      <t>Договора заключены, проекты реализуются</t>
    </r>
  </si>
  <si>
    <r>
      <t xml:space="preserve">Мероприятие исполнено. </t>
    </r>
    <r>
      <rPr>
        <sz val="12"/>
        <rFont val="Times New Roman"/>
        <family val="1"/>
        <charset val="204"/>
      </rPr>
      <t>Договор заключен, проект реализуется</t>
    </r>
  </si>
  <si>
    <r>
      <rPr>
        <b/>
        <sz val="12"/>
        <rFont val="Times New Roman"/>
        <family val="1"/>
        <charset val="204"/>
      </rPr>
      <t xml:space="preserve">Индикатор исполнен. </t>
    </r>
    <r>
      <rPr>
        <sz val="12"/>
        <rFont val="Times New Roman"/>
        <family val="1"/>
        <charset val="204"/>
      </rPr>
      <t xml:space="preserve">В 2019 году работа велась по 49 проектам, из них подписано 34 договора, из которых не требуется возмещение по 33 проектам ГЧП. </t>
    </r>
  </si>
  <si>
    <r>
      <t xml:space="preserve">Мероприятие исполнено. </t>
    </r>
    <r>
      <rPr>
        <sz val="12"/>
        <rFont val="Times New Roman"/>
        <family val="1"/>
        <charset val="204"/>
      </rPr>
      <t>Проведен ремонт за счет возвратных средст собственников квартир 2 домов на общую сумму 122 млн. тенге (2 дома в г. Петропавловск)</t>
    </r>
  </si>
  <si>
    <r>
      <t xml:space="preserve">Мероприятие исполнено. </t>
    </r>
    <r>
      <rPr>
        <sz val="12"/>
        <rFont val="Times New Roman"/>
        <family val="1"/>
        <charset val="204"/>
      </rPr>
      <t>Запланированные на 2019 год мероприятия инвестпрограммы ТОО "Кызылжар су" выполнены.</t>
    </r>
  </si>
  <si>
    <r>
      <t>Целевой индикатор 46</t>
    </r>
    <r>
      <rPr>
        <b/>
        <sz val="12"/>
        <rFont val="Times New Roman"/>
        <family val="1"/>
        <charset val="204"/>
      </rPr>
      <t xml:space="preserve"> Обеспеченность централизованным водоснабжением:</t>
    </r>
  </si>
  <si>
    <r>
      <t>Целевой индикатор 47</t>
    </r>
    <r>
      <rPr>
        <b/>
        <sz val="12"/>
        <rFont val="Times New Roman"/>
        <family val="1"/>
        <charset val="204"/>
      </rPr>
      <t xml:space="preserve"> Охват населения очисткой сточных вод:</t>
    </r>
  </si>
  <si>
    <t>105,7*</t>
  </si>
  <si>
    <r>
      <rPr>
        <b/>
        <sz val="12"/>
        <rFont val="Times New Roman"/>
        <family val="1"/>
        <charset val="204"/>
      </rPr>
      <t>Индикатор частично исполнен. *</t>
    </r>
    <r>
      <rPr>
        <sz val="12"/>
        <rFont val="Times New Roman"/>
        <family val="1"/>
        <charset val="204"/>
      </rPr>
      <t>Данные за 9 месяцев 2019 года (согласно статистике ГПИИР). Статистические данные за 2019 год будут представлены в апреле 2020 года.</t>
    </r>
  </si>
  <si>
    <r>
      <rPr>
        <b/>
        <sz val="12"/>
        <rFont val="Times New Roman"/>
        <family val="1"/>
        <charset val="204"/>
      </rPr>
      <t xml:space="preserve">Мероприятие исполнено.  </t>
    </r>
    <r>
      <rPr>
        <sz val="12"/>
        <rFont val="Times New Roman"/>
        <family val="1"/>
        <charset val="204"/>
      </rPr>
      <t>Запуск проекта состоялся в ноябре 2019 года с участием Премьер-Министра РК.</t>
    </r>
  </si>
  <si>
    <r>
      <t xml:space="preserve">Индикатор не исполнен. </t>
    </r>
    <r>
      <rPr>
        <sz val="12"/>
        <rFont val="Times New Roman"/>
        <family val="1"/>
        <charset val="204"/>
      </rPr>
      <t>В связи с длительным простоем АО "ЗИКСТО" наблюдается отрицательная динамика в обрабатывающей промышленности.</t>
    </r>
  </si>
  <si>
    <r>
      <t xml:space="preserve">Мероприятие не исполнено. </t>
    </r>
    <r>
      <rPr>
        <sz val="12"/>
        <rFont val="Times New Roman"/>
        <family val="1"/>
        <charset val="204"/>
      </rPr>
      <t>Вопрос по разработке и адаптации проектов технических регламентов, действующих на территории ЕАЭС, рассматривался в рамках еженедельных заседаний под председательством замакима области по вопросам развития местного содержания.</t>
    </r>
  </si>
  <si>
    <r>
      <t xml:space="preserve">Мероприятие не исполнено. </t>
    </r>
    <r>
      <rPr>
        <sz val="12"/>
        <rFont val="Times New Roman"/>
        <family val="1"/>
        <charset val="204"/>
      </rPr>
      <t>В соответствии с подпунктом 2) пункта 371 Приказа Министра финансов РК №540 от 4 декабря 2014 года «Об утверждении Правил исполнения бюджета и его кассового обслуживания» при реализации инвестпроекта разрешается проведение авансовых платежей не более 30% от суммы текущего финансового года. Для выплаты поставщикам оборудования оставшейся суммы необходимо предоставление счетов-фактур или накладных (актов) о поставке товаров или акта выполненных работ, оказанных услуг или иного вида документа, установленного законодательством РК и, соответственно, требует подтверждения факта поставки оборудования на площадку ПЗТМ, что до конца 2018 года было физически невозможно. В связи с тем, что денежные средства были получены в конце декабря 2018 года, освоение оставшихся денежных средств в полном объеме, 2 203 000 тыс. тенге, было невозможно. В 2019 году были освоены предусмотренные средства 2018 года. В адрес АО "ПЗТМ" из 39 единиц закупаемого оборудования поставлено 29 единиц.</t>
    </r>
  </si>
  <si>
    <r>
      <rPr>
        <b/>
        <sz val="12"/>
        <rFont val="Times New Roman"/>
        <family val="1"/>
        <charset val="204"/>
      </rPr>
      <t>Мероприятие исполнено.</t>
    </r>
    <r>
      <rPr>
        <sz val="12"/>
        <rFont val="Times New Roman"/>
        <family val="1"/>
        <charset val="204"/>
      </rPr>
      <t xml:space="preserve"> 25.06 - семинар на тему: «3 пятилетка Государственной программы индустриально-инновационного развития РК и меры государственной поддержки», 25.09 - Круглый стол с участием КЦИЭ, 5.08 и 5.12 проведены Региональные советы по экспорту.</t>
    </r>
  </si>
  <si>
    <r>
      <rPr>
        <b/>
        <sz val="12"/>
        <rFont val="Times New Roman"/>
        <family val="1"/>
        <charset val="204"/>
      </rPr>
      <t>Мероприятие исполнено.</t>
    </r>
    <r>
      <rPr>
        <sz val="12"/>
        <rFont val="Times New Roman"/>
        <family val="1"/>
        <charset val="204"/>
      </rPr>
      <t xml:space="preserve"> Производство комбикорма ТОО «KAZMEAL», мясокомбинат ТОО «EMC Agro», ТРЦ«Dostyk Mall», овощехранилище ТОО «Радуга», МТФ ТОО «Заградовское», КТ «Мамбетов и К»,  ТОО «Дайындык Агро»,  ТОО «Рим-КазАгро», ТОО «Agro Lab».</t>
    </r>
  </si>
  <si>
    <r>
      <t xml:space="preserve">Мероприятие исполнено. </t>
    </r>
    <r>
      <rPr>
        <sz val="12"/>
        <rFont val="Times New Roman"/>
        <family val="1"/>
        <charset val="204"/>
      </rPr>
      <t>25.09.2019г. проведен Круглый стол с участием КЦИЭ, а также данный вопрос рассматривается на еженедельных заседаниях под председательством замакима области.</t>
    </r>
  </si>
  <si>
    <r>
      <rPr>
        <b/>
        <sz val="12"/>
        <rFont val="Times New Roman"/>
        <family val="1"/>
        <charset val="204"/>
      </rPr>
      <t xml:space="preserve">Мероприятие не исполнено. </t>
    </r>
    <r>
      <rPr>
        <sz val="12"/>
        <rFont val="Times New Roman"/>
        <family val="1"/>
        <charset val="204"/>
      </rPr>
      <t>В адрес АО "ЗИК" поставлено технологическое оборудование в количестве 295 единиц из 299 единиц, поставляемое в рамках заключенных контрактов. Остаток денежных средств 2-го транша составляет 7,5 млн.тенге.</t>
    </r>
  </si>
  <si>
    <r>
      <t>Целевой индикатор 16</t>
    </r>
    <r>
      <rPr>
        <b/>
        <sz val="12"/>
        <rFont val="Times New Roman"/>
        <family val="1"/>
        <charset val="204"/>
      </rPr>
      <t xml:space="preserve"> Инвестиции в основной капитал к 2016 году</t>
    </r>
  </si>
  <si>
    <r>
      <t>Целевой индикатор 18</t>
    </r>
    <r>
      <rPr>
        <b/>
        <sz val="12"/>
        <rFont val="Times New Roman"/>
        <family val="1"/>
        <charset val="204"/>
      </rPr>
      <t xml:space="preserve"> Увеличение доли местного содержания в государственных закупках товаров мебельной промышленности</t>
    </r>
  </si>
  <si>
    <r>
      <t>Целевой индикатор 19</t>
    </r>
    <r>
      <rPr>
        <b/>
        <sz val="12"/>
        <rFont val="Times New Roman"/>
        <family val="1"/>
        <charset val="204"/>
      </rPr>
      <t xml:space="preserve"> Увеличение доли местного содержания в государственных закупках товаров легкой промышленности</t>
    </r>
  </si>
  <si>
    <r>
      <t>Целевой индикатор 20</t>
    </r>
    <r>
      <rPr>
        <b/>
        <sz val="12"/>
        <rFont val="Times New Roman"/>
        <family val="1"/>
        <charset val="204"/>
      </rPr>
      <t xml:space="preserve"> Увеличение доли местного содержания в государственных закупках строительных материалов</t>
    </r>
  </si>
  <si>
    <r>
      <t>Целевой индикатор 2</t>
    </r>
    <r>
      <rPr>
        <b/>
        <sz val="12"/>
        <rFont val="Times New Roman"/>
        <family val="1"/>
        <charset val="204"/>
      </rPr>
      <t xml:space="preserve"> Рост производительности труда к предыдущему году, %</t>
    </r>
  </si>
  <si>
    <r>
      <t>Целевой индикатор 7</t>
    </r>
    <r>
      <rPr>
        <b/>
        <sz val="12"/>
        <rFont val="Times New Roman"/>
        <family val="1"/>
        <charset val="204"/>
      </rPr>
      <t xml:space="preserve"> Индекс промышленного производства обрабатывающей промышленности, %</t>
    </r>
  </si>
  <si>
    <r>
      <rPr>
        <b/>
        <sz val="12"/>
        <rFont val="Times New Roman"/>
        <family val="1"/>
        <charset val="204"/>
      </rPr>
      <t>Не исполнен.</t>
    </r>
    <r>
      <rPr>
        <sz val="12"/>
        <rFont val="Times New Roman"/>
        <family val="1"/>
        <charset val="204"/>
      </rPr>
      <t xml:space="preserve"> В связи со снижением в машиностроении,  прочей неметаллической минеральной продукции, производстве деревянных и пробковых изделий, химической промышленности  наблюдается отрицательная динамика в обрабатывающей промышленности.</t>
    </r>
  </si>
  <si>
    <r>
      <t>Целевой индикатор 8</t>
    </r>
    <r>
      <rPr>
        <b/>
        <sz val="12"/>
        <rFont val="Times New Roman"/>
        <family val="1"/>
        <charset val="204"/>
      </rPr>
      <t xml:space="preserve"> Объем несырьевого экспорта товаров</t>
    </r>
  </si>
  <si>
    <r>
      <t xml:space="preserve">Мероприятие исполнено. </t>
    </r>
    <r>
      <rPr>
        <sz val="12"/>
        <color indexed="8"/>
        <rFont val="Times New Roman"/>
        <family val="1"/>
        <charset val="204"/>
      </rPr>
      <t>Обратилось 5890 семей (27774 чел.), которым оказана вся необходимая помощь в полном объеме.</t>
    </r>
  </si>
  <si>
    <r>
      <t xml:space="preserve">Мероприятие исполнено. </t>
    </r>
    <r>
      <rPr>
        <sz val="12"/>
        <color indexed="8"/>
        <rFont val="Times New Roman"/>
        <family val="1"/>
        <charset val="204"/>
      </rPr>
      <t>В числе получателей обусловленной денежной помощи (АСП) 20516 чел., количество занятых составило 4779 чел.</t>
    </r>
  </si>
  <si>
    <r>
      <t xml:space="preserve">Мероприятие исполнено. </t>
    </r>
    <r>
      <rPr>
        <sz val="12"/>
        <rFont val="Times New Roman"/>
        <family val="1"/>
        <charset val="204"/>
      </rPr>
      <t>На общественные оплачиваемые работы направлены 3426 безработных (103% от задания).</t>
    </r>
  </si>
  <si>
    <r>
      <t>Целевой индикатор 17</t>
    </r>
    <r>
      <rPr>
        <b/>
        <sz val="12"/>
        <rFont val="Times New Roman"/>
        <family val="1"/>
        <charset val="204"/>
      </rPr>
      <t xml:space="preserve"> Доля проектов, не требующих государственных обязательств по проектам государственно-частного партнерства местных исполнительных органов, от общего количества реализуемых проектов в рамках государственно-частного партнерства</t>
    </r>
  </si>
  <si>
    <r>
      <t>Целевой индикатор 21</t>
    </r>
    <r>
      <rPr>
        <b/>
        <sz val="12"/>
        <rFont val="Times New Roman"/>
        <family val="1"/>
        <charset val="204"/>
      </rPr>
      <t xml:space="preserve"> Количество функционирующих аварийных и трехсменных школ</t>
    </r>
  </si>
  <si>
    <r>
      <t>Целевой индикатор 22</t>
    </r>
    <r>
      <rPr>
        <b/>
        <sz val="12"/>
        <rFont val="Times New Roman"/>
        <family val="1"/>
        <charset val="204"/>
      </rPr>
      <t xml:space="preserve"> Охват детей (3-6 лет) дошкольным воспитанием и обучением</t>
    </r>
  </si>
  <si>
    <t>Исполнен. В 2019 году по Северо-Казахстанской области  выдано 10 разрешений на привлечение иностранной рабочей силы, в том числе 8 иностранных специалистов по 3 категории  и 2 специалиста по 1 категории.</t>
  </si>
  <si>
    <r>
      <rPr>
        <sz val="12"/>
        <rFont val="Times New Roman"/>
        <family val="1"/>
        <charset val="204"/>
      </rPr>
      <t>Исполнен.</t>
    </r>
    <r>
      <rPr>
        <b/>
        <sz val="12"/>
        <rFont val="Times New Roman"/>
        <family val="1"/>
        <charset val="204"/>
      </rPr>
      <t xml:space="preserve"> </t>
    </r>
    <r>
      <rPr>
        <sz val="12"/>
        <rFont val="Times New Roman"/>
        <family val="1"/>
        <charset val="204"/>
      </rPr>
      <t xml:space="preserve"> За 12 месяцев 2019 года по СКО не зарегистрировано случаев материнской смертности, (2018г. – 1 случай, показатель – 14,8 на 100 000 живорождённых).</t>
    </r>
  </si>
  <si>
    <t>Исполнен. 1 школа в а.Бесколь Кызылжарского района  (школа-лицей "Парасат").  Количество обучающихся в три смены – 95. При проектной мощности 350, фактически обучаются – 592.</t>
  </si>
  <si>
    <r>
      <t>Исполнен.</t>
    </r>
    <r>
      <rPr>
        <b/>
        <sz val="12"/>
        <rFont val="Times New Roman"/>
        <family val="1"/>
        <charset val="204"/>
      </rPr>
      <t xml:space="preserve"> </t>
    </r>
    <r>
      <rPr>
        <sz val="12"/>
        <rFont val="Times New Roman"/>
        <family val="1"/>
        <charset val="204"/>
      </rPr>
      <t>В течение 2019 года согласно ИС "Рынок труда" обратились в центры занятости 646 инвалидов, из них трудоустроено 589 чел., доля-91,2%.</t>
    </r>
  </si>
  <si>
    <r>
      <rPr>
        <b/>
        <sz val="12"/>
        <rFont val="Times New Roman"/>
        <family val="1"/>
        <charset val="204"/>
      </rPr>
      <t xml:space="preserve">Не исполнен. </t>
    </r>
    <r>
      <rPr>
        <sz val="12"/>
        <rFont val="Times New Roman"/>
        <family val="1"/>
        <charset val="204"/>
      </rPr>
      <t>Уменьшение разовых поступлений в 2019 году, так в 2018 году разовые поступления составили 89,5 млн. тенге в 2019 году 29,3 млн. тенге, что привело к не достижению планового показателя. Заместитель акима района Топорова Л.В.</t>
    </r>
  </si>
  <si>
    <r>
      <rPr>
        <b/>
        <sz val="12"/>
        <rFont val="Times New Roman"/>
        <family val="1"/>
        <charset val="204"/>
      </rPr>
      <t xml:space="preserve">Не исполнен. </t>
    </r>
    <r>
      <rPr>
        <sz val="12"/>
        <rFont val="Times New Roman"/>
        <family val="1"/>
        <charset val="204"/>
      </rPr>
      <t>Основной причиной не достижения планового показателя является возврат ошибочных платежей 2018 года в 2019 году, так же снятия с регистрации с управления государственных доходов района предприятий КТЖ. Заместитель акима Баумаганбетов С.Т.</t>
    </r>
  </si>
  <si>
    <r>
      <rPr>
        <b/>
        <sz val="12"/>
        <rFont val="Times New Roman"/>
        <family val="1"/>
        <charset val="204"/>
      </rPr>
      <t xml:space="preserve">Не исполнен. </t>
    </r>
    <r>
      <rPr>
        <sz val="12"/>
        <rFont val="Times New Roman"/>
        <family val="1"/>
        <charset val="204"/>
      </rPr>
      <t>Не достижение значений целевого индикатора в 2019 году произошло за счет: перенеса на республиканский бюджет разовых поступлений в 2018 г, по ТОО Атамекен Агро, разовых поступлений в 2018 году по плате за загрязнение окружающей среды, так же потери по ИПН в связи с увеличением минимальной заработной платы. Заместитель акима Макенова Ж.Е.</t>
    </r>
  </si>
  <si>
    <r>
      <t>Не исполнен.</t>
    </r>
    <r>
      <rPr>
        <sz val="12"/>
        <rFont val="Times New Roman"/>
        <family val="1"/>
        <charset val="204"/>
      </rPr>
      <t xml:space="preserve"> В связи с уменьшением ИФО объема валовой продукции растениеводства, которая по оперативным данным 2019 года составила 99,6%. </t>
    </r>
    <r>
      <rPr>
        <i/>
        <sz val="12"/>
        <rFont val="Times New Roman"/>
        <family val="1"/>
        <charset val="204"/>
      </rPr>
      <t>(Объемы производства основных видов сельскохозяйственных культур, будут проанализированы после опубликования официальных статистических данных об объемах валового сбора сельскохозяйственных культур).</t>
    </r>
  </si>
  <si>
    <r>
      <rPr>
        <b/>
        <sz val="12"/>
        <rFont val="Times New Roman"/>
        <family val="1"/>
        <charset val="204"/>
      </rPr>
      <t>Не исполнен.</t>
    </r>
    <r>
      <rPr>
        <sz val="12"/>
        <rFont val="Times New Roman"/>
        <family val="1"/>
        <charset val="204"/>
      </rPr>
      <t xml:space="preserve"> ИФО валовой продукции с/х связано со снижением  ИФО растениеводства - 92,6%. Ответственное лицо: Заместитель акима района</t>
    </r>
  </si>
  <si>
    <r>
      <rPr>
        <b/>
        <sz val="12"/>
        <rFont val="Times New Roman"/>
        <family val="1"/>
        <charset val="204"/>
      </rPr>
      <t xml:space="preserve">Не исполнен. </t>
    </r>
    <r>
      <rPr>
        <sz val="12"/>
        <rFont val="Times New Roman"/>
        <family val="1"/>
        <charset val="204"/>
      </rPr>
      <t>Связано со снижением ИФО растениеводства, которое составило 99,3%.  Ответственное лицо: Заместитель акима района</t>
    </r>
  </si>
  <si>
    <r>
      <rPr>
        <b/>
        <sz val="12"/>
        <rFont val="Times New Roman"/>
        <family val="1"/>
        <charset val="204"/>
      </rPr>
      <t xml:space="preserve">Не исполнен. </t>
    </r>
    <r>
      <rPr>
        <sz val="12"/>
        <rFont val="Times New Roman"/>
        <family val="1"/>
        <charset val="204"/>
      </rPr>
      <t>ИФО растениеводства - 89,3%.  Ответственное лицо: Заместитель акима района</t>
    </r>
  </si>
  <si>
    <r>
      <rPr>
        <b/>
        <sz val="12"/>
        <rFont val="Times New Roman"/>
        <family val="1"/>
        <charset val="204"/>
      </rPr>
      <t>Не исполнен</t>
    </r>
    <r>
      <rPr>
        <sz val="12"/>
        <rFont val="Times New Roman"/>
        <family val="1"/>
        <charset val="204"/>
      </rPr>
      <t>. ИФО растениеводства - 98,9%.  Ответственное лицо: Заместитель акима района</t>
    </r>
  </si>
  <si>
    <r>
      <rPr>
        <b/>
        <sz val="12"/>
        <rFont val="Times New Roman"/>
        <family val="1"/>
        <charset val="204"/>
      </rPr>
      <t>Не исполнен.</t>
    </r>
    <r>
      <rPr>
        <sz val="12"/>
        <rFont val="Times New Roman"/>
        <family val="1"/>
        <charset val="204"/>
      </rPr>
      <t xml:space="preserve"> ИФО растениеводства - 89,7%.   Ответственное лицо: Заместитель акима района</t>
    </r>
  </si>
  <si>
    <r>
      <rPr>
        <b/>
        <sz val="12"/>
        <rFont val="Times New Roman"/>
        <family val="1"/>
        <charset val="204"/>
      </rPr>
      <t>Не исполнен.</t>
    </r>
    <r>
      <rPr>
        <sz val="12"/>
        <rFont val="Times New Roman"/>
        <family val="1"/>
        <charset val="204"/>
      </rPr>
      <t xml:space="preserve"> ИФО растениеводства - 98,9%.  Ответственное лицо: Заместитель акима города</t>
    </r>
  </si>
  <si>
    <r>
      <t>Не исполнен.</t>
    </r>
    <r>
      <rPr>
        <sz val="12"/>
        <rFont val="Times New Roman"/>
        <family val="1"/>
        <charset val="204"/>
      </rPr>
      <t xml:space="preserve"> Не проведены мероприятия по оформлению разрешительной документации на объект размещения твердых бытовых отходов. Ответственное лицо:  Заместитель акима района</t>
    </r>
  </si>
  <si>
    <r>
      <t>Не исполнен.</t>
    </r>
    <r>
      <rPr>
        <sz val="12"/>
        <rFont val="Times New Roman"/>
        <family val="1"/>
        <charset val="204"/>
      </rPr>
      <t xml:space="preserve"> Не проведены мероприятия по оформлению разрешительной документации на объект размещения твердых бытовых отходов. Ответственное лицо: Заместитель акима района</t>
    </r>
  </si>
  <si>
    <r>
      <t xml:space="preserve">Не исполнен. </t>
    </r>
    <r>
      <rPr>
        <sz val="12"/>
        <rFont val="Times New Roman"/>
        <family val="1"/>
        <charset val="204"/>
      </rPr>
      <t>Не проведены мероприятия по оформлению разрешительной документации на объект размещения твердых бытовых отходов. Ответственное лицо: Заместитель акима района</t>
    </r>
  </si>
  <si>
    <r>
      <t xml:space="preserve">Не исполнен. </t>
    </r>
    <r>
      <rPr>
        <sz val="12"/>
        <rFont val="Times New Roman"/>
        <family val="1"/>
        <charset val="204"/>
      </rPr>
      <t>План на 2019г.- 8,9, факт 2019г. -9,13. Невыполнение плана по причине  «Болезней, возникающих в перинатальном периоде» (75%), «Врождённых аномалий» (13%) и  «Синдрома внезапной смерти» (7%).
По сравнению с аналогичным периодом прошлого года в структуре смертности уменьшилось доля умерших от «Врожденных аномалий» с 23% до 13%. В абсолютных числах с 17 до 8 случаев, увеличилось доля умерших от «Болезней, возникающих в перинатальном периоде» с 56% до 75%.</t>
    </r>
  </si>
  <si>
    <r>
      <rPr>
        <b/>
        <sz val="12"/>
        <rFont val="Times New Roman"/>
        <family val="1"/>
        <charset val="204"/>
      </rPr>
      <t>Частично исполнен. *</t>
    </r>
    <r>
      <rPr>
        <sz val="12"/>
        <rFont val="Times New Roman"/>
        <family val="1"/>
        <charset val="204"/>
      </rPr>
      <t>Данные за 9 месяцев 2019 года (согласно статистике ГПИИР). Статистические данные за 2019 год будут представлены в апреле 2020 года.</t>
    </r>
  </si>
  <si>
    <r>
      <rPr>
        <b/>
        <sz val="12"/>
        <rFont val="Times New Roman"/>
        <family val="1"/>
        <charset val="204"/>
      </rPr>
      <t>Частично исполнен.</t>
    </r>
    <r>
      <rPr>
        <sz val="12"/>
        <rFont val="Times New Roman"/>
        <family val="1"/>
        <charset val="204"/>
      </rPr>
      <t xml:space="preserve"> *Данные за январь-сентябрь 2019г. За 2019 год стастические данные  будут опубликованы на 120 день после отчетного периода. </t>
    </r>
  </si>
  <si>
    <r>
      <rPr>
        <b/>
        <sz val="12"/>
        <rFont val="Times New Roman"/>
        <family val="1"/>
        <charset val="204"/>
      </rPr>
      <t>Частично исполнен.</t>
    </r>
    <r>
      <rPr>
        <sz val="12"/>
        <rFont val="Times New Roman"/>
        <family val="1"/>
        <charset val="204"/>
      </rPr>
      <t xml:space="preserve"> Статистические данные за 2019 год будут сформированы в апреле 2020 года.</t>
    </r>
  </si>
  <si>
    <r>
      <t>Частично исполнен. *</t>
    </r>
    <r>
      <rPr>
        <sz val="12"/>
        <rFont val="Times New Roman"/>
        <family val="1"/>
        <charset val="204"/>
      </rPr>
      <t xml:space="preserve">Данные за январь-ноябрь 2019г. За 2019 год, согласно плану статистических работ ДС, будут опубликованы после 15 февраля 2020 года. </t>
    </r>
  </si>
  <si>
    <r>
      <rPr>
        <b/>
        <sz val="12"/>
        <rFont val="Times New Roman"/>
        <family val="1"/>
        <charset val="204"/>
      </rPr>
      <t>Частично исполнен.</t>
    </r>
    <r>
      <rPr>
        <sz val="12"/>
        <rFont val="Times New Roman"/>
        <family val="1"/>
        <charset val="204"/>
      </rPr>
      <t xml:space="preserve"> Статистические данные за 2019 год будут сформированы в 3-м квартале 2020 года.</t>
    </r>
  </si>
  <si>
    <r>
      <rPr>
        <b/>
        <sz val="12"/>
        <rFont val="Times New Roman"/>
        <family val="1"/>
        <charset val="204"/>
      </rPr>
      <t xml:space="preserve">Частично исполнен. </t>
    </r>
    <r>
      <rPr>
        <sz val="12"/>
        <rFont val="Times New Roman"/>
        <family val="1"/>
        <charset val="204"/>
      </rPr>
      <t>Статистические данные за 2019 год будут сформированы в 3-м квартале 2020 года.</t>
    </r>
  </si>
  <si>
    <r>
      <t>Частично исполнен.</t>
    </r>
    <r>
      <rPr>
        <sz val="12"/>
        <rFont val="Times New Roman"/>
        <family val="1"/>
        <charset val="204"/>
      </rPr>
      <t xml:space="preserve">  Статистические данные за 2019 год будут сформированы во втором полугодии 2020 года.</t>
    </r>
    <r>
      <rPr>
        <b/>
        <sz val="12"/>
        <rFont val="Times New Roman"/>
        <family val="1"/>
        <charset val="204"/>
      </rPr>
      <t xml:space="preserve"> </t>
    </r>
    <r>
      <rPr>
        <sz val="12"/>
        <rFont val="Times New Roman"/>
        <family val="1"/>
        <charset val="204"/>
      </rPr>
      <t>По данным Департамента статистики СКО за 2018 год ожидаемая продолжительность жизни населения при рождении составила 71,14 лет.</t>
    </r>
  </si>
  <si>
    <r>
      <rPr>
        <b/>
        <sz val="12"/>
        <rFont val="Times New Roman"/>
        <family val="1"/>
        <charset val="204"/>
      </rPr>
      <t xml:space="preserve">Частично исполнен. </t>
    </r>
    <r>
      <rPr>
        <sz val="12"/>
        <rFont val="Times New Roman"/>
        <family val="1"/>
        <charset val="204"/>
      </rPr>
      <t>По данным статистики за 4 кв. 2019 года уровень безработицы составил 4,8%. По итогам года ожидается исполнение на уровне 4,8%.</t>
    </r>
  </si>
  <si>
    <r>
      <rPr>
        <b/>
        <sz val="12"/>
        <rFont val="Times New Roman"/>
        <family val="1"/>
        <charset val="204"/>
      </rPr>
      <t>Частично исполнен.</t>
    </r>
    <r>
      <rPr>
        <sz val="12"/>
        <rFont val="Times New Roman"/>
        <family val="1"/>
        <charset val="204"/>
      </rPr>
      <t xml:space="preserve"> По данным статистики                                                                                                            за 3 кв. 2019 года доля населения с доходами ниже прожиточного минимума составила 5,3%. Ожидается исполнение индикатора.</t>
    </r>
  </si>
  <si>
    <r>
      <rPr>
        <b/>
        <sz val="12"/>
        <rFont val="Times New Roman"/>
        <family val="1"/>
        <charset val="204"/>
      </rPr>
      <t>Частично исполнен.</t>
    </r>
    <r>
      <rPr>
        <sz val="12"/>
        <rFont val="Times New Roman"/>
        <family val="1"/>
        <charset val="204"/>
      </rPr>
      <t xml:space="preserve"> Количество непродуктивно занятых 1865 чел., самозанятых-77374 чел., доля-2,4% (данные статистики за 4 кв. 2019 года). По итогам года ожидается  исполнение на уровне 2,5%.</t>
    </r>
  </si>
  <si>
    <r>
      <t xml:space="preserve">Частично исполнен. </t>
    </r>
    <r>
      <rPr>
        <sz val="12"/>
        <rFont val="Times New Roman"/>
        <family val="1"/>
        <charset val="204"/>
      </rPr>
      <t xml:space="preserve">По данным органов статистики годовой показатель будет предоставлен в марте 2020 года.  Рассчитывается раз в год. </t>
    </r>
  </si>
  <si>
    <r>
      <rPr>
        <b/>
        <sz val="12"/>
        <rFont val="Times New Roman"/>
        <family val="1"/>
        <charset val="204"/>
      </rPr>
      <t xml:space="preserve">Частично исполнен. </t>
    </r>
    <r>
      <rPr>
        <sz val="12"/>
        <rFont val="Times New Roman"/>
        <family val="1"/>
        <charset val="204"/>
      </rPr>
      <t>Официальные статистические данные будут 28 марта 2020 г.</t>
    </r>
  </si>
  <si>
    <r>
      <rPr>
        <b/>
        <sz val="12"/>
        <rFont val="Times New Roman"/>
        <family val="1"/>
        <charset val="204"/>
      </rPr>
      <t>Частично исполнен.</t>
    </r>
    <r>
      <rPr>
        <sz val="12"/>
        <rFont val="Times New Roman"/>
        <family val="1"/>
        <charset val="204"/>
      </rPr>
      <t xml:space="preserve"> Официальные статистические данные будут 9 апреля 2020 г.</t>
    </r>
  </si>
  <si>
    <r>
      <rPr>
        <b/>
        <sz val="12"/>
        <rFont val="Times New Roman"/>
        <family val="1"/>
        <charset val="204"/>
      </rPr>
      <t xml:space="preserve">Частично исполнен. </t>
    </r>
    <r>
      <rPr>
        <sz val="12"/>
        <rFont val="Times New Roman"/>
        <family val="1"/>
        <charset val="204"/>
      </rPr>
      <t>Официальные статистические данные будут 9 апреля 2020 г.</t>
    </r>
  </si>
  <si>
    <r>
      <t>Частично исполнен. *</t>
    </r>
    <r>
      <rPr>
        <sz val="12"/>
        <rFont val="Times New Roman"/>
        <family val="1"/>
        <charset val="204"/>
      </rPr>
      <t>Данные за 9 месяцев 2019 года. Годовые статистические данные ожидаются в апреле 2020 года.</t>
    </r>
  </si>
  <si>
    <r>
      <t xml:space="preserve">Частично исполнен. </t>
    </r>
    <r>
      <rPr>
        <sz val="12"/>
        <rFont val="Times New Roman"/>
        <family val="1"/>
        <charset val="204"/>
      </rPr>
      <t>Статистические данные будут сформированы в марте 2020 года.</t>
    </r>
  </si>
  <si>
    <r>
      <rPr>
        <b/>
        <sz val="12"/>
        <rFont val="Times New Roman"/>
        <family val="1"/>
        <charset val="204"/>
      </rPr>
      <t xml:space="preserve">Не исполнен. </t>
    </r>
    <r>
      <rPr>
        <sz val="12"/>
        <rFont val="Times New Roman"/>
        <family val="1"/>
        <charset val="204"/>
      </rPr>
      <t xml:space="preserve">Для ликвидации трехсменного обучения ведется строительство новых школ. В августе 2019 года в микрорайоне «Береке» г.Петропавловска введена в эксплуатацию общеобразовательная школа на 600 мест. В  2020 году планируется сдача в эксплуатацию общеобразовательной школы на 900 мест в микрорайоне «Жас-Өркен».
Кроме того, начато строительство школы на 900 мест по улице Уалиханово – Чкалово г.Петропавловска и школы на 300 мест в а. Бесколь Кызылжарского района. Строительство объектов ведётся  из средств Республиканского бюджета. Сдача объектов в эксплуатацию планируется к 1 сентября 2020 года. </t>
    </r>
  </si>
  <si>
    <r>
      <t xml:space="preserve">Не исполнен. </t>
    </r>
    <r>
      <rPr>
        <sz val="12"/>
        <rFont val="Times New Roman"/>
        <family val="1"/>
        <charset val="204"/>
      </rPr>
      <t>За отчетный период не получено ни одного разрешения на эмиссии в окружающую среду на объекты размещения ТБО.</t>
    </r>
  </si>
  <si>
    <r>
      <t xml:space="preserve">Не исполнен. </t>
    </r>
    <r>
      <rPr>
        <sz val="12"/>
        <rFont val="Times New Roman"/>
        <family val="1"/>
        <charset val="204"/>
      </rPr>
      <t>2 школы г.Петропавловска:  №6, №10. Быстрые процессы урбанизации создали ситуацию трёхсменного обучения в школах. Количество обучающихся в три смены в СШ № 6 -152 учащихся. При проектной мощности 231, фактически обучаются – 656.
Количество обучающихся в три смены СШ №10 – 193 учащихся.При проектной мощности 455, фактически обучаются 1202.  Ответственное лицо: Заместитель акима города</t>
    </r>
  </si>
  <si>
    <r>
      <rPr>
        <b/>
        <sz val="12"/>
        <rFont val="Times New Roman"/>
        <family val="1"/>
        <charset val="204"/>
      </rPr>
      <t>Не исполнен.</t>
    </r>
    <r>
      <rPr>
        <sz val="12"/>
        <rFont val="Times New Roman"/>
        <family val="1"/>
        <charset val="204"/>
      </rPr>
      <t xml:space="preserve"> Основной причиной убыли населения является переезд  населения в областной центр г. Петропавловск, г. Астана. Ответственный исполнитель - курирующий заместитель акима района.</t>
    </r>
  </si>
  <si>
    <r>
      <rPr>
        <b/>
        <sz val="12"/>
        <rFont val="Times New Roman"/>
        <family val="1"/>
        <charset val="204"/>
      </rPr>
      <t xml:space="preserve">Не исполнен. </t>
    </r>
    <r>
      <rPr>
        <sz val="12"/>
        <rFont val="Times New Roman"/>
        <family val="1"/>
        <charset val="204"/>
      </rPr>
      <t xml:space="preserve">По итогам 2019 года численность населения в опорных СНП области составила 52,3 тыс. человек, что на 1,5 тыс. человек меньше запланированного (53,9 тыс.чел.). Основной причиной убыли населения является переезд трудоспособного населения в областной центр г. Петропавловск, г. Астана, отток граждан некоренной национальности на историческую родину.  </t>
    </r>
  </si>
  <si>
    <r>
      <rPr>
        <b/>
        <sz val="12"/>
        <rFont val="Times New Roman"/>
        <family val="1"/>
        <charset val="204"/>
      </rPr>
      <t xml:space="preserve">Не исполнен. </t>
    </r>
    <r>
      <rPr>
        <sz val="12"/>
        <rFont val="Times New Roman"/>
        <family val="1"/>
        <charset val="204"/>
      </rPr>
      <t>Основной причиной убыли населения является переезд  населения в областной центр г. Петропавловск, г. Астана.  Ответственный исполнитель - курирующий заместитель акима района.</t>
    </r>
  </si>
  <si>
    <r>
      <rPr>
        <b/>
        <sz val="12"/>
        <rFont val="Times New Roman"/>
        <family val="1"/>
        <charset val="204"/>
      </rPr>
      <t xml:space="preserve">Не исполнен. </t>
    </r>
    <r>
      <rPr>
        <sz val="12"/>
        <rFont val="Times New Roman"/>
        <family val="1"/>
        <charset val="204"/>
      </rPr>
      <t>Основной причиной убыли населения является переезд граждан некоренной национальности на историческую родину.в областной центр г. Петропавловск, г. Астана.                                           Ответственный исполнитель - курирующий заместитель акима района.</t>
    </r>
  </si>
  <si>
    <r>
      <rPr>
        <b/>
        <sz val="12"/>
        <rFont val="Times New Roman"/>
        <family val="1"/>
        <charset val="204"/>
      </rPr>
      <t>Не исполнен</t>
    </r>
    <r>
      <rPr>
        <sz val="12"/>
        <rFont val="Times New Roman"/>
        <family val="1"/>
        <charset val="204"/>
      </rPr>
      <t xml:space="preserve">. Основной причиной убыли населения является переезд  населения в областной центр г. Петропавловск, г. Астана.  Ответственный исполнитель - курирующий заместитель акима района.        </t>
    </r>
  </si>
  <si>
    <r>
      <rPr>
        <b/>
        <sz val="12"/>
        <rFont val="Times New Roman"/>
        <family val="1"/>
        <charset val="204"/>
      </rPr>
      <t>Не исполнен.</t>
    </r>
    <r>
      <rPr>
        <sz val="12"/>
        <rFont val="Times New Roman"/>
        <family val="1"/>
        <charset val="204"/>
      </rPr>
      <t xml:space="preserve"> Основной причиной убыли населения является переезд  населения в областной центр г. Петропавловск, г. Астана.  Ответственный исполнитель - курирующий заместитель акима района.        </t>
    </r>
  </si>
  <si>
    <r>
      <rPr>
        <b/>
        <sz val="12"/>
        <rFont val="Times New Roman"/>
        <family val="1"/>
        <charset val="204"/>
      </rPr>
      <t>Не исполнен.</t>
    </r>
    <r>
      <rPr>
        <sz val="12"/>
        <rFont val="Times New Roman"/>
        <family val="1"/>
        <charset val="204"/>
      </rPr>
      <t xml:space="preserve"> В связи со снижением в производстве продуктов мукомольной промышленности на 77,8%, а также продуктов химической промышленности на 55%, в производстве деревянных и пробковых изделий, кроме мебели, на 48,5%.  Ответственныйисполнитель курирующий заместитель акима района.</t>
    </r>
  </si>
  <si>
    <r>
      <rPr>
        <b/>
        <sz val="12"/>
        <rFont val="Times New Roman"/>
        <family val="1"/>
        <charset val="204"/>
      </rPr>
      <t xml:space="preserve">Не исполнен. </t>
    </r>
    <r>
      <rPr>
        <sz val="12"/>
        <rFont val="Times New Roman"/>
        <family val="1"/>
        <charset val="204"/>
      </rPr>
      <t>Снижение наблюдается в связи с переводом основного производства ТОО «Радуга» (пластмасса) в областной центр.  Ответственныйисполнитель курирующий заместитель акима района.</t>
    </r>
  </si>
  <si>
    <r>
      <rPr>
        <b/>
        <sz val="12"/>
        <rFont val="Times New Roman"/>
        <family val="1"/>
        <charset val="204"/>
      </rPr>
      <t xml:space="preserve">Не исполнен. </t>
    </r>
    <r>
      <rPr>
        <sz val="12"/>
        <rFont val="Times New Roman"/>
        <family val="1"/>
        <charset val="204"/>
      </rPr>
      <t>Основная причина –  миграционный отток населения в г. Астана и г. Кокшетау. Ответственный исполнитель - курирующий заместитель акима района.</t>
    </r>
  </si>
  <si>
    <r>
      <rPr>
        <b/>
        <sz val="12"/>
        <rFont val="Times New Roman"/>
        <family val="1"/>
        <charset val="204"/>
      </rPr>
      <t>Не исполнен.</t>
    </r>
    <r>
      <rPr>
        <sz val="12"/>
        <rFont val="Times New Roman"/>
        <family val="1"/>
        <charset val="204"/>
      </rPr>
      <t xml:space="preserve"> Основная причина –  миграционный отток населения в г. Астана и г. Кокшетау. Ответственный исполнитель - курирующий заместитель акима района.</t>
    </r>
  </si>
  <si>
    <r>
      <rPr>
        <b/>
        <sz val="12"/>
        <rFont val="Times New Roman"/>
        <family val="1"/>
        <charset val="204"/>
      </rPr>
      <t xml:space="preserve">Не исполнен. </t>
    </r>
    <r>
      <rPr>
        <sz val="12"/>
        <rFont val="Times New Roman"/>
        <family val="1"/>
        <charset val="204"/>
      </rPr>
      <t>Основная причина –  миграционный отток населения в с.Новоишимское, г. Петропавловск, г. Кокшетау, г. Астана. Ответственный исполнитель - курирующий заместитель акима района.</t>
    </r>
  </si>
  <si>
    <r>
      <rPr>
        <b/>
        <sz val="12"/>
        <rFont val="Times New Roman"/>
        <family val="1"/>
        <charset val="204"/>
      </rPr>
      <t xml:space="preserve">Не исполнен. </t>
    </r>
    <r>
      <rPr>
        <sz val="12"/>
        <rFont val="Times New Roman"/>
        <family val="1"/>
        <charset val="204"/>
      </rPr>
      <t>Основная причина –  миграционный отток населения в страны СНГ и дальнее зарубежье. Ответственный исполнитель - курирующий заместитель акима района.</t>
    </r>
  </si>
  <si>
    <r>
      <rPr>
        <b/>
        <sz val="12"/>
        <rFont val="Times New Roman"/>
        <family val="1"/>
        <charset val="204"/>
      </rPr>
      <t>Не исполнен.</t>
    </r>
    <r>
      <rPr>
        <sz val="12"/>
        <rFont val="Times New Roman"/>
        <family val="1"/>
        <charset val="204"/>
      </rPr>
      <t xml:space="preserve"> Снижение наблюдается в производстве молочных продуктов на 25,2% (из-за из-за сезонности поставок молока ТОО «Сергеевка сүт өнімдері» вынужденно простаивает).  Ответственный исполнитель курирующий заместитель акима района.
</t>
    </r>
  </si>
  <si>
    <r>
      <rPr>
        <b/>
        <sz val="12"/>
        <rFont val="Times New Roman"/>
        <family val="1"/>
        <charset val="204"/>
      </rPr>
      <t xml:space="preserve">Не исполнен. </t>
    </r>
    <r>
      <rPr>
        <sz val="12"/>
        <rFont val="Times New Roman"/>
        <family val="1"/>
        <charset val="204"/>
      </rPr>
      <t>В связи с длительным простоем АО "ЗИКСТО" наблюдается отрицательная динамика в обрабатывающей промышленности.  Ответственный исполнитель курирующий заместитель акима города.</t>
    </r>
  </si>
  <si>
    <r>
      <rPr>
        <b/>
        <sz val="12"/>
        <rFont val="Times New Roman"/>
        <family val="1"/>
        <charset val="204"/>
      </rPr>
      <t xml:space="preserve">Не исполнен. </t>
    </r>
    <r>
      <rPr>
        <sz val="12"/>
        <rFont val="Times New Roman"/>
        <family val="1"/>
        <charset val="204"/>
      </rPr>
      <t>Снижение допущено в производстве растительных и животных масел и жиров на 12,2%.  Ответственный исполнитель курирующий заместитель акима района.</t>
    </r>
  </si>
  <si>
    <r>
      <rPr>
        <b/>
        <sz val="12"/>
        <rFont val="Times New Roman"/>
        <family val="1"/>
        <charset val="204"/>
      </rPr>
      <t xml:space="preserve">Не исполнен. </t>
    </r>
    <r>
      <rPr>
        <sz val="12"/>
        <rFont val="Times New Roman"/>
        <family val="1"/>
        <charset val="204"/>
      </rPr>
      <t xml:space="preserve">Снижение допущено в производстве продуктов мукомольной промышленности на 10,2% в связи с частичным простоем ТОО «КЭСС». Также снижение наблюдается по отрасли «Машиностроение» на 3,2%. Причина: отсутствие потребности в ремонте с/х техники за счет обновления машинно-тракторного парка, а также в связи с ликвидацией предприятия ТОО «Солтүстік – Байлык».  Ответственный исполнитель курирующий заместитель акима района. </t>
    </r>
  </si>
  <si>
    <r>
      <rPr>
        <b/>
        <sz val="12"/>
        <rFont val="Times New Roman"/>
        <family val="1"/>
        <charset val="204"/>
      </rPr>
      <t>Не исполнен.</t>
    </r>
    <r>
      <rPr>
        <sz val="12"/>
        <rFont val="Times New Roman"/>
        <family val="1"/>
        <charset val="204"/>
      </rPr>
      <t xml:space="preserve"> Снижение допущено в машиностроении на 22,2%.  Ответственный исполнитель курирующий заместитель акима района.</t>
    </r>
  </si>
  <si>
    <r>
      <rPr>
        <b/>
        <sz val="12"/>
        <rFont val="Times New Roman"/>
        <family val="1"/>
        <charset val="204"/>
      </rPr>
      <t xml:space="preserve">Не исполнен. </t>
    </r>
    <r>
      <rPr>
        <sz val="12"/>
        <rFont val="Times New Roman"/>
        <family val="1"/>
        <charset val="204"/>
      </rPr>
      <t>Снижение наблюдается в ремонте машин и оборудования на 46,4%. Причина: отсутствие потребности в ремонте с/х техники за счет обновления машинно-тракторного парка. Также снижение допущено по производству хлебобулочных изделий на 2% по причине увеличения видов продукции, завозимой с г. Петропавловска. Снижение на 5,4% произошло и в производстве растительных и животных масел и жиров по причине частичной приостановки деятельности ТОО «Династия Агро» по причине модернизации и установки нового оборудования.  Ответственный исполнитель курирующий заместитель акима района.</t>
    </r>
  </si>
  <si>
    <r>
      <rPr>
        <b/>
        <sz val="12"/>
        <rFont val="Times New Roman"/>
        <family val="1"/>
        <charset val="204"/>
      </rPr>
      <t>Не исполнен.</t>
    </r>
    <r>
      <rPr>
        <sz val="12"/>
        <rFont val="Times New Roman"/>
        <family val="1"/>
        <charset val="204"/>
      </rPr>
      <t xml:space="preserve"> Снижение наблюдается в производстве прочей не металлической минеральной продукции на 54,3% (из-за уменьшения производства асфальтобетона, более чем в 3 раза предприятием ТОО «Магистраль СК», в производстве хлебобулочных и мучных изделий из-за высокой конкуренции поставляемой хлебобулочной продукции из областного центра).  Ответственный исполнитель курирующий заместитель акима района.</t>
    </r>
  </si>
  <si>
    <r>
      <rPr>
        <b/>
        <sz val="12"/>
        <rFont val="Times New Roman"/>
        <family val="1"/>
        <charset val="204"/>
      </rPr>
      <t xml:space="preserve">Мероприятие исполнено. </t>
    </r>
    <r>
      <rPr>
        <sz val="12"/>
        <rFont val="Times New Roman"/>
        <family val="1"/>
        <charset val="204"/>
      </rPr>
      <t>Всего в 2019 году приобретено1896 единиц техники на сумму 37,2 млрд. тенге, в том числе в лизинг 474 ед на сумму 16,5 млрд. тенге.</t>
    </r>
  </si>
  <si>
    <t>1 644,4*</t>
  </si>
  <si>
    <r>
      <t xml:space="preserve">Индикатор частично исполнен. * </t>
    </r>
    <r>
      <rPr>
        <sz val="12"/>
        <rFont val="Times New Roman"/>
        <family val="1"/>
        <charset val="204"/>
      </rPr>
      <t>Данные за 9 месяцев 2019 года. Статданные за 2019 год будут представлены 22 августа 2020г.</t>
    </r>
  </si>
  <si>
    <r>
      <t xml:space="preserve">Индикатор частично исполнен. </t>
    </r>
    <r>
      <rPr>
        <sz val="12"/>
        <rFont val="Times New Roman"/>
        <family val="1"/>
        <charset val="204"/>
      </rPr>
      <t>Статданные за 2019 год будут представлены 22 августа 2020г.</t>
    </r>
  </si>
  <si>
    <t>107,6*</t>
  </si>
  <si>
    <r>
      <t xml:space="preserve">Индикатор частично исполнен. </t>
    </r>
    <r>
      <rPr>
        <sz val="12"/>
        <rFont val="Times New Roman"/>
        <family val="1"/>
        <charset val="204"/>
      </rPr>
      <t>*Данные за январь-сентябрь 2019г. Статданные за 2019 год будут представлены 05 октября 2020г.</t>
    </r>
  </si>
  <si>
    <r>
      <t xml:space="preserve">Отчетный год: </t>
    </r>
    <r>
      <rPr>
        <i/>
        <sz val="12"/>
        <rFont val="Times New Roman"/>
        <family val="1"/>
        <charset val="204"/>
      </rPr>
      <t>2019 год</t>
    </r>
  </si>
  <si>
    <r>
      <t xml:space="preserve">Утвержден: </t>
    </r>
    <r>
      <rPr>
        <i/>
        <sz val="12"/>
        <rFont val="Times New Roman"/>
        <family val="1"/>
        <charset val="204"/>
      </rPr>
      <t>11.11.2019г. №38/3</t>
    </r>
  </si>
  <si>
    <r>
      <t xml:space="preserve">Мероприятие исполнено. </t>
    </r>
    <r>
      <rPr>
        <sz val="12"/>
        <rFont val="Times New Roman"/>
        <family val="1"/>
        <charset val="204"/>
      </rPr>
      <t>Мониторинг показателя валовый региональный продукт на душу населения  проводится на постоянной основе, информация предоставлялась в МНЭ РК 2 раза в год.</t>
    </r>
  </si>
  <si>
    <r>
      <rPr>
        <b/>
        <sz val="12"/>
        <rFont val="Times New Roman"/>
        <family val="1"/>
        <charset val="204"/>
      </rPr>
      <t xml:space="preserve">Мероприятие исполнено. </t>
    </r>
    <r>
      <rPr>
        <sz val="12"/>
        <rFont val="Times New Roman"/>
        <family val="1"/>
        <charset val="204"/>
      </rPr>
      <t>Мониторинг среднемесячной заработной платы проводится на постоянной основе. Информация представлялась в аппарат акима области на Заседание межведомственной комисии по повышению заработной платы.</t>
    </r>
  </si>
  <si>
    <r>
      <rPr>
        <b/>
        <sz val="12"/>
        <rFont val="Times New Roman"/>
        <family val="1"/>
        <charset val="204"/>
      </rPr>
      <t xml:space="preserve">Мероприятие исполнено. </t>
    </r>
    <r>
      <rPr>
        <sz val="12"/>
        <rFont val="Times New Roman"/>
        <family val="1"/>
        <charset val="204"/>
      </rPr>
      <t>Мониторинг  индекса реальных денежных доходов проводится на постоянной основе. Информация представлялась в аппарат акима области на Заседание межведомственной комисии по повышению заработной платы.</t>
    </r>
  </si>
  <si>
    <r>
      <rPr>
        <b/>
        <sz val="12"/>
        <rFont val="Times New Roman"/>
        <family val="1"/>
        <charset val="204"/>
      </rPr>
      <t>Мероприятие  исполнено.</t>
    </r>
    <r>
      <rPr>
        <sz val="12"/>
        <rFont val="Times New Roman"/>
        <family val="1"/>
        <charset val="204"/>
      </rPr>
      <t xml:space="preserve"> Мониторинг план мероприятий работы межведомственной комиссии по повышению доходов населения ведется на постоянной основе.</t>
    </r>
  </si>
  <si>
    <t>Государственный орган: КГУ "Управление экономики акимата Северо-Казахстанской области"</t>
  </si>
  <si>
    <r>
      <t xml:space="preserve">Частично исполнен. * </t>
    </r>
    <r>
      <rPr>
        <sz val="12"/>
        <rFont val="Times New Roman"/>
        <family val="1"/>
        <charset val="204"/>
      </rPr>
      <t>Данные за 9 месяцев 2019 года. Статданные за 2019 год будут представлены 22 августа 2020г.</t>
    </r>
  </si>
  <si>
    <r>
      <t>Целевой индикатор 1</t>
    </r>
    <r>
      <rPr>
        <b/>
        <sz val="12"/>
        <rFont val="Times New Roman"/>
        <family val="1"/>
        <charset val="204"/>
      </rPr>
      <t xml:space="preserve"> Валовый региональный продукт на душу населения</t>
    </r>
  </si>
  <si>
    <r>
      <t xml:space="preserve">Частично исполнен. </t>
    </r>
    <r>
      <rPr>
        <sz val="12"/>
        <rFont val="Times New Roman"/>
        <family val="1"/>
        <charset val="204"/>
      </rPr>
      <t>Статданные за 2019 год будут представлены 22 августа 2020г.</t>
    </r>
  </si>
  <si>
    <r>
      <t xml:space="preserve">Частично исполнен. </t>
    </r>
    <r>
      <rPr>
        <sz val="12"/>
        <rFont val="Times New Roman"/>
        <family val="1"/>
        <charset val="204"/>
      </rPr>
      <t>*Данные за январь-сентябрь 2019г. Статданные за 2019 год будут представлены 05 октября 2020г.</t>
    </r>
  </si>
  <si>
    <r>
      <t>Целевой индикатор 4</t>
    </r>
    <r>
      <rPr>
        <b/>
        <sz val="12"/>
        <rFont val="Times New Roman"/>
        <family val="1"/>
        <charset val="204"/>
      </rPr>
      <t xml:space="preserve"> Доля ненаблюдаемой (теневой) экономики </t>
    </r>
  </si>
  <si>
    <r>
      <t>Целевой индикатор 5</t>
    </r>
    <r>
      <rPr>
        <b/>
        <sz val="12"/>
        <rFont val="Times New Roman"/>
        <family val="1"/>
        <charset val="204"/>
      </rPr>
      <t xml:space="preserve"> Индекс реальных денежных доходов</t>
    </r>
  </si>
  <si>
    <r>
      <rPr>
        <b/>
        <sz val="12"/>
        <rFont val="Times New Roman"/>
        <family val="1"/>
        <charset val="204"/>
      </rPr>
      <t>Частично исполнен.</t>
    </r>
    <r>
      <rPr>
        <sz val="12"/>
        <rFont val="Times New Roman"/>
        <family val="1"/>
        <charset val="204"/>
      </rPr>
      <t xml:space="preserve"> Оценка качества школьного образования по результатам теста PISA по предметам: математика, чтение, науки проводится ОЭСР (организацией экономического сотрудничества и развития) 1 раз в три года. По итогам международного исследования за 2017 - 2018 учебный год учащиеся СКО показали результаты выше среднереспубликанского. СКО заняло 5 место по Республике Казахстан. </t>
    </r>
  </si>
  <si>
    <r>
      <t>Исполнен.</t>
    </r>
    <r>
      <rPr>
        <b/>
        <sz val="12"/>
        <rFont val="Times New Roman"/>
        <family val="1"/>
        <charset val="204"/>
      </rPr>
      <t xml:space="preserve"> </t>
    </r>
    <r>
      <rPr>
        <sz val="12"/>
        <rFont val="Times New Roman"/>
        <family val="1"/>
        <charset val="204"/>
      </rPr>
      <t xml:space="preserve">В 22 колледжах области внедрено дуальное обучение с охватом 2317 студентов, или 21,1% от общего контингента обучающихся 10951. </t>
    </r>
  </si>
  <si>
    <t xml:space="preserve">-                            -                         -                             </t>
  </si>
  <si>
    <r>
      <t xml:space="preserve">Целевой индикатор 23 </t>
    </r>
    <r>
      <rPr>
        <b/>
        <sz val="12"/>
        <rFont val="Times New Roman"/>
        <family val="1"/>
        <charset val="204"/>
      </rPr>
      <t>Оценка качества школьного образования по результатам теста PISA: по математике по чтению по науке</t>
    </r>
  </si>
  <si>
    <r>
      <t xml:space="preserve">Целевой индикатор 24 </t>
    </r>
    <r>
      <rPr>
        <b/>
        <sz val="12"/>
        <rFont val="Times New Roman"/>
        <family val="1"/>
        <charset val="204"/>
      </rPr>
      <t>Доля обучающихся организаций технического и профессионального образования, охваченных дуальным обучением</t>
    </r>
  </si>
  <si>
    <r>
      <rPr>
        <b/>
        <sz val="12"/>
        <rFont val="Times New Roman"/>
        <family val="1"/>
        <charset val="204"/>
      </rPr>
      <t>Индикатор частично исполнен.</t>
    </r>
    <r>
      <rPr>
        <sz val="12"/>
        <rFont val="Times New Roman"/>
        <family val="1"/>
        <charset val="204"/>
      </rPr>
      <t xml:space="preserve"> *Данные за январь-сентябрь 2019г. За 2019 год статистические данные  будут опубликованы на 120 день после отчетного периода. </t>
    </r>
  </si>
  <si>
    <r>
      <t xml:space="preserve">Мероприятие частично исполнено. </t>
    </r>
    <r>
      <rPr>
        <sz val="12"/>
        <rFont val="Times New Roman"/>
        <family val="1"/>
        <charset val="204"/>
      </rPr>
      <t xml:space="preserve">По данным ИСЛО за 2019 год при плане 394 человека, обеспечено 266 человек, снижение плана по причине изменения схем лечения, убытия пациентов. </t>
    </r>
  </si>
  <si>
    <t>Централизованный закуп и хранение вакцин и других медицинских иммунобиологических препаратов для проведения иммунопрофилактики населения</t>
  </si>
  <si>
    <r>
      <t>Целевой индикатор 45</t>
    </r>
    <r>
      <rPr>
        <b/>
        <sz val="12"/>
        <rFont val="Times New Roman"/>
        <family val="1"/>
        <charset val="204"/>
      </rPr>
      <t xml:space="preserve"> Снижение доли объектов кондоминиума, требующих капитального ремонта</t>
    </r>
  </si>
  <si>
    <t>Исполнено</t>
  </si>
  <si>
    <t>279.024.011,
279.052.011</t>
  </si>
  <si>
    <r>
      <t xml:space="preserve">Мероприятие частично исполнено. </t>
    </r>
    <r>
      <rPr>
        <sz val="12"/>
        <rFont val="Times New Roman"/>
        <family val="1"/>
        <charset val="204"/>
      </rPr>
      <t>Средства из РБ освоены на 100%. По МБ 1,0 млн. тенге не освоены в связи с поздним заключением договора, проект переходящий, 0,15 млн. тенге не освоены в связи с тем, что подрядной организацией по техническому надзору работы не проводились</t>
    </r>
  </si>
  <si>
    <r>
      <t xml:space="preserve">Индикатор исполнен. </t>
    </r>
    <r>
      <rPr>
        <sz val="12"/>
        <rFont val="Times New Roman"/>
        <family val="1"/>
        <charset val="204"/>
      </rPr>
      <t>Проведен ремонт за счет возвратных средств собственников квартир 2 домов на общую сумму 122 млн. тенге (2 дома в г.Петропавловске)</t>
    </r>
  </si>
  <si>
    <r>
      <rPr>
        <b/>
        <sz val="12"/>
        <rFont val="Times New Roman"/>
        <family val="1"/>
        <charset val="204"/>
      </rPr>
      <t xml:space="preserve">Мероприятие исполнено. </t>
    </r>
    <r>
      <rPr>
        <sz val="12"/>
        <rFont val="Times New Roman"/>
        <family val="1"/>
        <charset val="204"/>
      </rPr>
      <t>Произведена модернизация мельничного комплекса, введена линия по производству клейковины и крахмала. Общий объем инвестиций  в 2019 году составил - 1,6 млрд. тенге.</t>
    </r>
  </si>
  <si>
    <r>
      <rPr>
        <b/>
        <sz val="12"/>
        <rFont val="Times New Roman"/>
        <family val="1"/>
        <charset val="204"/>
      </rPr>
      <t>Мероприятие исполнено.</t>
    </r>
    <r>
      <rPr>
        <sz val="12"/>
        <rFont val="Times New Roman"/>
        <family val="1"/>
        <charset val="204"/>
      </rPr>
      <t xml:space="preserve"> Произведено расширение производства ТОО "Якорская ПТФ".  Построено помещение для содержания ремонтного молодняка на 75 тыс. голов, завезено оборудование, произведен монтаж. Произведена модернизация помещения для содержания кур-несушек. </t>
    </r>
  </si>
  <si>
    <r>
      <rPr>
        <b/>
        <sz val="12"/>
        <rFont val="Times New Roman"/>
        <family val="1"/>
        <charset val="204"/>
      </rPr>
      <t xml:space="preserve">Мероприятие исполнено. </t>
    </r>
    <r>
      <rPr>
        <sz val="12"/>
        <rFont val="Times New Roman"/>
        <family val="1"/>
        <charset val="204"/>
      </rPr>
      <t>Построен коровник,  ведутся работы по строительству родильного, доильного помещений. Общий объем инвестиций за 2019 год составил около 800 млн. тенге.</t>
    </r>
  </si>
  <si>
    <r>
      <rPr>
        <b/>
        <sz val="12"/>
        <rFont val="Times New Roman"/>
        <family val="1"/>
        <charset val="204"/>
      </rPr>
      <t xml:space="preserve">Мероприятие частично исполнено. </t>
    </r>
    <r>
      <rPr>
        <sz val="12"/>
        <rFont val="Times New Roman"/>
        <family val="1"/>
        <charset val="204"/>
      </rPr>
      <t>Мониторинг социально-экономического развития сельских населенных пунктов по итогам 2018 года проведен и направлен в МНЭ РК, по итогам 2019 года  будет проведен во втором квартале 2020 года.</t>
    </r>
  </si>
  <si>
    <r>
      <rPr>
        <b/>
        <sz val="12"/>
        <rFont val="Times New Roman"/>
        <family val="1"/>
        <charset val="204"/>
      </rPr>
      <t>Индикатор исполнен.</t>
    </r>
    <r>
      <rPr>
        <sz val="12"/>
        <rFont val="Times New Roman"/>
        <family val="1"/>
        <charset val="204"/>
      </rPr>
      <t xml:space="preserve"> За январь-декабрь 2019 года привлечено 235,6 млрд. тенге, ИФО 108,8%.</t>
    </r>
  </si>
  <si>
    <r>
      <t xml:space="preserve">Мероприятие исполнено. </t>
    </r>
    <r>
      <rPr>
        <sz val="12"/>
        <rFont val="Times New Roman"/>
        <family val="1"/>
        <charset val="204"/>
      </rPr>
      <t xml:space="preserve">С начала паводковой ситуации и пожароопасного сезона АО «Казахстан Ғарыш сапары» УМП и ГЗ было предоставлено 467 космоснимков. </t>
    </r>
  </si>
  <si>
    <r>
      <rPr>
        <b/>
        <sz val="12"/>
        <rFont val="Times New Roman"/>
        <family val="1"/>
        <charset val="204"/>
      </rPr>
      <t>Индикатор исполнен.</t>
    </r>
    <r>
      <rPr>
        <sz val="12"/>
        <rFont val="Times New Roman"/>
        <family val="1"/>
        <charset val="204"/>
      </rPr>
      <t xml:space="preserve"> Из общего количества городского населения 252,6 тыс. человек, централизованным водоснабжением обеспечены 252,6 тыс. человек (100%)</t>
    </r>
  </si>
  <si>
    <r>
      <rPr>
        <b/>
        <sz val="12"/>
        <rFont val="Times New Roman"/>
        <family val="1"/>
        <charset val="204"/>
      </rPr>
      <t>Индикатор исполнен.</t>
    </r>
    <r>
      <rPr>
        <sz val="12"/>
        <rFont val="Times New Roman"/>
        <family val="1"/>
        <charset val="204"/>
      </rPr>
      <t xml:space="preserve"> Из 635 сел обеспечены централизованным водоснабжением 391 СНП (61,6%)</t>
    </r>
  </si>
  <si>
    <r>
      <rPr>
        <b/>
        <sz val="12"/>
        <rFont val="Times New Roman"/>
        <family val="1"/>
        <charset val="204"/>
      </rPr>
      <t>Индикатор исполнен.</t>
    </r>
    <r>
      <rPr>
        <sz val="12"/>
        <rFont val="Times New Roman"/>
        <family val="1"/>
        <charset val="204"/>
      </rPr>
      <t xml:space="preserve"> Из общего количества городского населения 252,6 тыс. человек, централизованным водоотведением с очисткой сточных вод обеспечено 188 тыс. человек</t>
    </r>
  </si>
  <si>
    <r>
      <rPr>
        <b/>
        <sz val="12"/>
        <rFont val="Times New Roman"/>
        <family val="1"/>
        <charset val="204"/>
      </rPr>
      <t>Индикатор исполнен.</t>
    </r>
    <r>
      <rPr>
        <sz val="12"/>
        <rFont val="Times New Roman"/>
        <family val="1"/>
        <charset val="204"/>
      </rPr>
      <t xml:space="preserve"> Централизованным водоотведением с очисткой сточных вод обеспечено 1,9 тыс. человек</t>
    </r>
  </si>
  <si>
    <r>
      <rPr>
        <b/>
        <sz val="12"/>
        <rFont val="Times New Roman"/>
        <family val="1"/>
        <charset val="204"/>
      </rPr>
      <t>Мероприятие частично исполнено.</t>
    </r>
    <r>
      <rPr>
        <sz val="12"/>
        <rFont val="Times New Roman"/>
        <family val="1"/>
        <charset val="204"/>
      </rPr>
      <t xml:space="preserve"> В связи с невозможностью завершения работ на объекте водоснабжения в с. Возвышенка района М.Жумабаева  из-за неблагоприятных погодных условий (низкая температура воздуха), пуско-наладочные работы и запуск объекта в эксплуатацию перенесены на 2020 год. Неиспользованные средства возвращены в областной бюджет как экономия.</t>
    </r>
  </si>
  <si>
    <r>
      <rPr>
        <b/>
        <sz val="12"/>
        <rFont val="Times New Roman"/>
        <family val="1"/>
        <charset val="204"/>
      </rPr>
      <t>Мероприятие исполнено.</t>
    </r>
    <r>
      <rPr>
        <sz val="12"/>
        <rFont val="Times New Roman"/>
        <family val="1"/>
        <charset val="204"/>
      </rPr>
      <t xml:space="preserve"> На начало реализации проекта в 2019 году из республиканского бюджета выделены средства в сумме 100 млн. тенге, которые освоены в полном объеме.</t>
    </r>
  </si>
  <si>
    <r>
      <rPr>
        <b/>
        <sz val="12"/>
        <rFont val="Times New Roman"/>
        <family val="1"/>
        <charset val="204"/>
      </rPr>
      <t xml:space="preserve">Мероприятие исполнено. </t>
    </r>
    <r>
      <rPr>
        <sz val="12"/>
        <rFont val="Times New Roman"/>
        <family val="1"/>
        <charset val="204"/>
      </rPr>
      <t>На начало реализации проекта в 2019 году из республиканского бюджета выделены средства в сумме 490,3 млн. тенге, которые освоены в полном объеме.</t>
    </r>
  </si>
  <si>
    <r>
      <rPr>
        <b/>
        <sz val="12"/>
        <rFont val="Times New Roman"/>
        <family val="1"/>
        <charset val="204"/>
      </rPr>
      <t>Мероприятие исполнено.</t>
    </r>
    <r>
      <rPr>
        <sz val="12"/>
        <rFont val="Times New Roman"/>
        <family val="1"/>
        <charset val="204"/>
      </rPr>
      <t xml:space="preserve"> На продолжение реализации проекта в 2019 году из республиканского бюджета выделены средства в сумме 1 000 млн. тенге, которые освоены в полном объеме.</t>
    </r>
  </si>
  <si>
    <t>82,5*</t>
  </si>
  <si>
    <r>
      <t>Частично исполнен. *</t>
    </r>
    <r>
      <rPr>
        <sz val="12"/>
        <rFont val="Times New Roman"/>
        <family val="1"/>
        <charset val="204"/>
      </rPr>
      <t>Данные за 11 месяцев 2019 года (согласно статистике ГПИИР). Статданные за 2019 год будут представлены в апреле 2020 года.</t>
    </r>
  </si>
  <si>
    <r>
      <t>Индикатор частично исполнен. *</t>
    </r>
    <r>
      <rPr>
        <sz val="12"/>
        <rFont val="Times New Roman"/>
        <family val="1"/>
        <charset val="204"/>
      </rPr>
      <t>Данные за 11 месяцев 2019 года (согласно статистике ГПИИР). Статданные за 2019 год будут представлены в апреле 2020 года.</t>
    </r>
  </si>
  <si>
    <t>Частично исполнен.</t>
  </si>
  <si>
    <r>
      <rPr>
        <b/>
        <sz val="12"/>
        <rFont val="Times New Roman"/>
        <family val="1"/>
        <charset val="204"/>
      </rPr>
      <t>Мероприятие исполнено.</t>
    </r>
    <r>
      <rPr>
        <sz val="12"/>
        <rFont val="Times New Roman"/>
        <family val="1"/>
        <charset val="204"/>
      </rPr>
      <t xml:space="preserve"> 1)Текущий ремонт здания Областного  театра драмы им.Н. Погодина -4,3 млн; 2)Текущий ремонт здания Резиденция Аблай хана-4,0 млн.тг,   3)Текущий ремонт здания Областного музейного объединения- 4,8 млн,   4)Текущий ремонт здания дома имени Ивана Шухова-15,5 млн тенге   5)Текущий ремонт здания Казахского музыкально-драматического театра-10,1 млн тенге, 6)Капитальный ремонт здания Аккайынского архива -10 млн тенге,   7)Текущий ремонт здания детско-юношеской библиотеки им. Г. Мусрепова -7,3 млн тенге .  8)Текущий ремонт Центральной городской библиотеки им. Шухова -0,9 млн, 9)Капитальны ремонт кровли здания Мамлютского культурного центра -18,3 млн тенге. 10)Текущий ремонт центра досуга Каранагдинского центра досуга -20 млн тенге , 11)Капитальный  и текущий ремонт здания Дома культуры в г. Булаево — 37,5 млн.тенге ,  12 )Текущий ремонт здания сельского дома культуры с.Узынколь 5,0 млн.тенге,  13)Текущий ремонт здания сельского дома культуры с. Надежка -1,8 млн.тенге,  14)Текущий ремонт здания сельского дома культуры с. Караганды 2,1 млн.тенге, 15)Текущий ремонт здания сельского дома культуры с. Полудино  -4,0 16)Текущий ремонт здания сельского дома культуры с. Байтерек 3,5 млн.тенге, 17)Текущий ремонт здания сельского дома культуры с.Упенка 2,0 млн.тенге,  18)Текущий ремонт здания сельского дома культуры с.Возвышенка 1,7 млн.тенге,  19)Текущий ремонт здания сельского дома культуры с.Сартомар 1,9 млн.тенге,      20)Капитальный ремонт Чистопольского дома культуры 21,2 млн.тенге   21) Текущий ремонт дома Рузаевского дома культуры 3,5 млн.тенге. </t>
    </r>
  </si>
  <si>
    <r>
      <rPr>
        <b/>
        <sz val="12"/>
        <rFont val="Times New Roman"/>
        <family val="1"/>
        <charset val="204"/>
      </rPr>
      <t xml:space="preserve">Мероприятие исполнено. </t>
    </r>
    <r>
      <rPr>
        <sz val="12"/>
        <rFont val="Times New Roman"/>
        <family val="1"/>
        <charset val="204"/>
      </rPr>
      <t xml:space="preserve">Всего в течение 2019 года проведено </t>
    </r>
    <r>
      <rPr>
        <b/>
        <sz val="12"/>
        <rFont val="Times New Roman"/>
        <family val="1"/>
        <charset val="204"/>
      </rPr>
      <t>62</t>
    </r>
    <r>
      <rPr>
        <sz val="12"/>
        <rFont val="Times New Roman"/>
        <family val="1"/>
        <charset val="204"/>
      </rPr>
      <t xml:space="preserve"> оперативно-профилактических мероприятия:  «Правопорядок», «Быт», «Участок», «Подросток», «Розыск», «Скотокрад», «Браконьер», «Квартира», «Мигрант», «Автобус», «Контрафакт» и.др. На профилактические учеты поставлено </t>
    </r>
    <r>
      <rPr>
        <b/>
        <sz val="12"/>
        <rFont val="Times New Roman"/>
        <family val="1"/>
        <charset val="204"/>
      </rPr>
      <t>4593</t>
    </r>
    <r>
      <rPr>
        <sz val="12"/>
        <rFont val="Times New Roman"/>
        <family val="1"/>
        <charset val="204"/>
      </rPr>
      <t xml:space="preserve">  человека </t>
    </r>
    <r>
      <rPr>
        <i/>
        <sz val="12"/>
        <rFont val="Times New Roman"/>
        <family val="1"/>
        <charset val="204"/>
      </rPr>
      <t>(4864 - 2018г.),</t>
    </r>
    <r>
      <rPr>
        <sz val="12"/>
        <rFont val="Times New Roman"/>
        <family val="1"/>
        <charset val="204"/>
      </rPr>
      <t xml:space="preserve"> из них 2153 </t>
    </r>
    <r>
      <rPr>
        <i/>
        <sz val="12"/>
        <rFont val="Times New Roman"/>
        <family val="1"/>
        <charset val="204"/>
      </rPr>
      <t>(1813 – 2018г.)</t>
    </r>
    <r>
      <rPr>
        <sz val="12"/>
        <rFont val="Times New Roman"/>
        <family val="1"/>
        <charset val="204"/>
      </rPr>
      <t xml:space="preserve">, в отношении которых вынесены защитные предписания - 260 </t>
    </r>
    <r>
      <rPr>
        <i/>
        <sz val="12"/>
        <rFont val="Times New Roman"/>
        <family val="1"/>
        <charset val="204"/>
      </rPr>
      <t>(198 – 2018г.)</t>
    </r>
    <r>
      <rPr>
        <sz val="12"/>
        <rFont val="Times New Roman"/>
        <family val="1"/>
        <charset val="204"/>
      </rPr>
      <t xml:space="preserve"> в отношении которых установлены особые требования - 252 </t>
    </r>
    <r>
      <rPr>
        <i/>
        <sz val="12"/>
        <rFont val="Times New Roman"/>
        <family val="1"/>
        <charset val="204"/>
      </rPr>
      <t>(374 – 2018г.)</t>
    </r>
    <r>
      <rPr>
        <sz val="12"/>
        <rFont val="Times New Roman"/>
        <family val="1"/>
        <charset val="204"/>
      </rPr>
      <t>, условно-досрочно освобожденных, а также 37 лиц</t>
    </r>
    <r>
      <rPr>
        <i/>
        <sz val="12"/>
        <rFont val="Times New Roman"/>
        <family val="1"/>
        <charset val="204"/>
      </rPr>
      <t xml:space="preserve"> (44 – 2018г.), </t>
    </r>
    <r>
      <rPr>
        <sz val="12"/>
        <rFont val="Times New Roman"/>
        <family val="1"/>
        <charset val="204"/>
      </rPr>
      <t xml:space="preserve">состоящих под административным надзором. </t>
    </r>
    <r>
      <rPr>
        <sz val="12"/>
        <rFont val="Calibri"/>
        <family val="2"/>
        <charset val="204"/>
      </rPr>
      <t>З</t>
    </r>
    <r>
      <rPr>
        <sz val="12"/>
        <rFont val="Times New Roman"/>
        <family val="1"/>
        <charset val="204"/>
      </rPr>
      <t>а нарушение установленных обязанностей в суды направлено 41 представление об отмене сроков УДО</t>
    </r>
    <r>
      <rPr>
        <sz val="12"/>
        <rFont val="Arial"/>
        <family val="2"/>
        <charset val="204"/>
      </rPr>
      <t xml:space="preserve">. </t>
    </r>
    <r>
      <rPr>
        <sz val="12"/>
        <rFont val="Times New Roman"/>
        <family val="1"/>
        <charset val="204"/>
      </rPr>
      <t>Также судами по ходатайству ОВД установлен</t>
    </r>
    <r>
      <rPr>
        <sz val="12"/>
        <rFont val="Arial"/>
        <family val="2"/>
        <charset val="204"/>
      </rPr>
      <t xml:space="preserve"> </t>
    </r>
    <r>
      <rPr>
        <sz val="12"/>
        <rFont val="Times New Roman"/>
        <family val="1"/>
        <charset val="204"/>
      </rPr>
      <t>административный надзор</t>
    </r>
    <r>
      <rPr>
        <sz val="12"/>
        <rFont val="Arial"/>
        <family val="2"/>
        <charset val="204"/>
      </rPr>
      <t xml:space="preserve"> </t>
    </r>
    <r>
      <rPr>
        <sz val="12"/>
        <rFont val="Times New Roman"/>
        <family val="1"/>
        <charset val="204"/>
      </rPr>
      <t xml:space="preserve">в отношении 30 лиц. </t>
    </r>
  </si>
  <si>
    <r>
      <t>Мероприятие исполнено.</t>
    </r>
    <r>
      <rPr>
        <sz val="12"/>
        <rFont val="Times New Roman"/>
        <family val="1"/>
        <charset val="204"/>
      </rPr>
      <t xml:space="preserve"> На 31 декабря 2019 года в области функционирует 36 пожарных постов. В 2019 году было открыто 4 пожарных поста.</t>
    </r>
  </si>
  <si>
    <r>
      <t xml:space="preserve">Мероприятие исполнено. </t>
    </r>
    <r>
      <rPr>
        <sz val="12"/>
        <rFont val="Times New Roman"/>
        <family val="1"/>
        <charset val="204"/>
      </rPr>
      <t>В городе Петропавловск в 2019 году установлено 330 контейнеров для раздельного сбора ТБО</t>
    </r>
  </si>
  <si>
    <r>
      <t xml:space="preserve">Мероприятие исполнено. </t>
    </r>
    <r>
      <rPr>
        <sz val="12"/>
        <rFont val="Times New Roman"/>
        <family val="1"/>
        <charset val="204"/>
      </rPr>
      <t xml:space="preserve">В городе Петропавловск в 2019 году установлено 6 стационарных пунктов приема вторсырья </t>
    </r>
  </si>
  <si>
    <r>
      <t xml:space="preserve">Мероприятие исполнено. </t>
    </r>
    <r>
      <rPr>
        <sz val="12"/>
        <rFont val="Times New Roman"/>
        <family val="1"/>
        <charset val="204"/>
      </rPr>
      <t>По итогам 2019 года освоено 4,5 млн. тенге по сопровождению проекта ГЧП «Строительство и эксплуатация мусоросортировочного комплекса в г. Петропавловск».</t>
    </r>
  </si>
  <si>
    <r>
      <t>Мероприятие исполнено</t>
    </r>
    <r>
      <rPr>
        <sz val="12"/>
        <rFont val="Times New Roman"/>
        <family val="1"/>
        <charset val="204"/>
      </rPr>
      <t>. Из средств районного бюджета выделено и освоено 6,02 млн. тенге на разработку ПСД на объекты размещения ТБО</t>
    </r>
  </si>
  <si>
    <r>
      <t>Мероприятие исполнено</t>
    </r>
    <r>
      <rPr>
        <sz val="12"/>
        <rFont val="Times New Roman"/>
        <family val="1"/>
        <charset val="204"/>
      </rPr>
      <t xml:space="preserve">. По итогам 2019 года освоено 1,51 млн. тенге  на проведение акций и мероприятий по  пропаганде раздельного сбора ТБО и охране окружающей среды, взаимодействию с НПО </t>
    </r>
  </si>
  <si>
    <t>Информация по исполнению</t>
  </si>
  <si>
    <r>
      <t>Индикатор не исполнен.</t>
    </r>
    <r>
      <rPr>
        <sz val="12"/>
        <rFont val="Times New Roman"/>
        <family val="1"/>
        <charset val="204"/>
      </rPr>
      <t xml:space="preserve"> В связи с уменьшением ИФО валовой продукции растениеводства, который по оперативным данным 2019 года составила 99,6%. </t>
    </r>
    <r>
      <rPr>
        <i/>
        <sz val="12"/>
        <rFont val="Times New Roman"/>
        <family val="1"/>
        <charset val="204"/>
      </rPr>
      <t>(Объемы производства основных видов сельскохозяйственных культур, будут проанализированы после опубликования официальных статистических данных об объемах валового сбора сельскохозяйственных культур).</t>
    </r>
  </si>
  <si>
    <r>
      <t>Целевой индикатор 41</t>
    </r>
    <r>
      <rPr>
        <b/>
        <sz val="12"/>
        <rFont val="Times New Roman"/>
        <family val="1"/>
        <charset val="204"/>
      </rPr>
      <t xml:space="preserve"> Уровень обеспеченности инфраструктуры противодействия чрезвычайным ситуациям</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</si>
</sst>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_р_._-;\-* #,##0_р_._-;_-* &quot;-&quot;_р_._-;_-@_-"/>
    <numFmt numFmtId="165" formatCode="_-* #,##0.00&quot;р.&quot;_-;\-* #,##0.00&quot;р.&quot;_-;_-* &quot;-&quot;??&quot;р.&quot;_-;_-@_-"/>
    <numFmt numFmtId="166" formatCode="0.0"/>
    <numFmt numFmtId="167" formatCode="#,##0.0"/>
    <numFmt numFmtId="168" formatCode="0.000"/>
  </numFmts>
  <fonts count="42" x14ac:knownFonts="1">
    <font>
      <sz val="10"/>
      <name val="Arial Cyr"/>
      <charset val="204"/>
    </font>
    <font>
      <sz val="11"/>
      <color theme="1"/>
      <name val="Calibri"/>
      <family val="2"/>
      <charset val="204"/>
      <scheme val="minor"/>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charset val="204"/>
    </font>
    <font>
      <sz val="11"/>
      <color indexed="10"/>
      <name val="Calibri"/>
      <family val="2"/>
      <charset val="204"/>
    </font>
    <font>
      <sz val="11"/>
      <color indexed="17"/>
      <name val="Calibri"/>
      <family val="2"/>
      <charset val="204"/>
    </font>
    <font>
      <sz val="12"/>
      <name val="Times New Roman"/>
      <family val="1"/>
      <charset val="204"/>
    </font>
    <font>
      <b/>
      <sz val="12"/>
      <name val="Times New Roman"/>
      <family val="1"/>
      <charset val="204"/>
    </font>
    <font>
      <sz val="8"/>
      <color indexed="8"/>
      <name val="Arial"/>
      <family val="2"/>
      <charset val="204"/>
    </font>
    <font>
      <sz val="10"/>
      <name val="Arial Cyr"/>
      <charset val="204"/>
    </font>
    <font>
      <sz val="10"/>
      <name val="Arial"/>
      <family val="2"/>
      <charset val="204"/>
    </font>
    <font>
      <sz val="10"/>
      <name val="Arial"/>
      <family val="2"/>
      <charset val="204"/>
    </font>
    <font>
      <sz val="11"/>
      <color theme="1"/>
      <name val="Calibri"/>
      <family val="2"/>
      <scheme val="minor"/>
    </font>
    <font>
      <sz val="12"/>
      <color rgb="FF000000"/>
      <name val="Times New Roman"/>
      <family val="1"/>
      <charset val="204"/>
    </font>
    <font>
      <b/>
      <sz val="12"/>
      <color rgb="FF7030A0"/>
      <name val="Times New Roman"/>
      <family val="1"/>
      <charset val="204"/>
    </font>
    <font>
      <sz val="12"/>
      <color rgb="FF7030A0"/>
      <name val="Times New Roman"/>
      <family val="1"/>
      <charset val="204"/>
    </font>
    <font>
      <i/>
      <sz val="12"/>
      <name val="Times New Roman"/>
      <family val="1"/>
      <charset val="204"/>
    </font>
    <font>
      <b/>
      <sz val="12"/>
      <color rgb="FFFF0000"/>
      <name val="Times New Roman"/>
      <family val="1"/>
      <charset val="204"/>
    </font>
    <font>
      <sz val="12"/>
      <color rgb="FFFF0000"/>
      <name val="Times New Roman"/>
      <family val="1"/>
      <charset val="204"/>
    </font>
    <font>
      <b/>
      <sz val="12"/>
      <color rgb="FF000000"/>
      <name val="Times New Roman"/>
      <family val="1"/>
      <charset val="204"/>
    </font>
    <font>
      <b/>
      <u/>
      <sz val="12"/>
      <name val="Times New Roman"/>
      <family val="1"/>
      <charset val="204"/>
    </font>
    <font>
      <sz val="12"/>
      <name val="Calibri"/>
      <family val="2"/>
      <charset val="204"/>
    </font>
    <font>
      <sz val="12"/>
      <name val="Arial"/>
      <family val="2"/>
      <charset val="204"/>
    </font>
    <font>
      <sz val="12"/>
      <name val="Arial Cyr"/>
      <charset val="204"/>
    </font>
    <font>
      <sz val="12"/>
      <color indexed="8"/>
      <name val="Times New Roman"/>
      <family val="1"/>
      <charset val="204"/>
    </font>
    <font>
      <b/>
      <sz val="12"/>
      <color indexed="8"/>
      <name val="Times New Roman"/>
      <family val="1"/>
      <charset val="204"/>
    </font>
    <font>
      <sz val="12"/>
      <name val="Calibri"/>
      <family val="2"/>
    </font>
    <font>
      <b/>
      <sz val="12"/>
      <name val="Arial Cyr"/>
      <charset val="204"/>
    </font>
  </fonts>
  <fills count="28">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92D050"/>
        <bgColor indexed="64"/>
      </patternFill>
    </fill>
    <fill>
      <patternFill patternType="solid">
        <fgColor rgb="FFFFFFFF"/>
        <bgColor indexed="64"/>
      </patternFill>
    </fill>
    <fill>
      <patternFill patternType="solid">
        <fgColor rgb="FFFFC000"/>
        <bgColor indexed="64"/>
      </patternFill>
    </fill>
    <fill>
      <patternFill patternType="solid">
        <fgColor rgb="FFFF0000"/>
        <bgColor indexed="64"/>
      </patternFill>
    </fill>
    <fill>
      <patternFill patternType="solid">
        <fgColor theme="0"/>
        <bgColor rgb="FFFFFF00"/>
      </patternFill>
    </fill>
    <fill>
      <patternFill patternType="solid">
        <fgColor theme="0" tint="-4.9989318521683403E-2"/>
        <bgColor indexed="64"/>
      </patternFill>
    </fill>
    <fill>
      <patternFill patternType="solid">
        <fgColor rgb="FFFFFF00"/>
        <bgColor indexed="64"/>
      </patternFill>
    </fill>
    <fill>
      <patternFill patternType="solid">
        <fgColor theme="5" tint="0.59999389629810485"/>
        <bgColor indexed="64"/>
      </patternFill>
    </fill>
    <fill>
      <patternFill patternType="solid">
        <fgColor rgb="FF00B0F0"/>
        <bgColor indexed="64"/>
      </patternFill>
    </fill>
    <fill>
      <patternFill patternType="solid">
        <fgColor theme="9" tint="0.39997558519241921"/>
        <bgColor indexed="64"/>
      </patternFill>
    </fill>
  </fills>
  <borders count="1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9">
    <xf numFmtId="0" fontId="0" fillId="0" borderId="0"/>
    <xf numFmtId="0" fontId="22" fillId="0" borderId="0">
      <alignment horizontal="left" vertical="top"/>
    </xf>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4" fillId="4" borderId="1" applyNumberFormat="0" applyAlignment="0" applyProtection="0"/>
    <xf numFmtId="0" fontId="5" fillId="11" borderId="2" applyNumberFormat="0" applyAlignment="0" applyProtection="0"/>
    <xf numFmtId="0" fontId="6" fillId="11" borderId="1" applyNumberFormat="0" applyAlignment="0" applyProtection="0"/>
    <xf numFmtId="165" fontId="23" fillId="0" borderId="0" applyFont="0" applyFill="0" applyBorder="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6" applyNumberFormat="0" applyFill="0" applyAlignment="0" applyProtection="0"/>
    <xf numFmtId="0" fontId="24" fillId="0" borderId="0"/>
    <xf numFmtId="0" fontId="25" fillId="0" borderId="0"/>
    <xf numFmtId="0" fontId="24" fillId="0" borderId="0"/>
    <xf numFmtId="0" fontId="11" fillId="12" borderId="7" applyNumberFormat="0" applyAlignment="0" applyProtection="0"/>
    <xf numFmtId="0" fontId="12" fillId="0" borderId="0" applyNumberFormat="0" applyFill="0" applyBorder="0" applyAlignment="0" applyProtection="0"/>
    <xf numFmtId="0" fontId="13" fillId="13" borderId="0" applyNumberFormat="0" applyBorder="0" applyAlignment="0" applyProtection="0"/>
    <xf numFmtId="0" fontId="24" fillId="0" borderId="0"/>
    <xf numFmtId="0" fontId="23" fillId="0" borderId="0">
      <alignment horizontal="center"/>
    </xf>
    <xf numFmtId="0" fontId="23" fillId="0" borderId="0">
      <alignment horizontal="center"/>
    </xf>
    <xf numFmtId="0" fontId="26" fillId="0" borderId="0"/>
    <xf numFmtId="0" fontId="23" fillId="0" borderId="0"/>
    <xf numFmtId="0" fontId="23" fillId="0" borderId="0"/>
    <xf numFmtId="0" fontId="2" fillId="0" borderId="0"/>
    <xf numFmtId="0" fontId="14" fillId="2" borderId="0" applyNumberFormat="0" applyBorder="0" applyAlignment="0" applyProtection="0"/>
    <xf numFmtId="0" fontId="15" fillId="0" borderId="0" applyNumberFormat="0" applyFill="0" applyBorder="0" applyAlignment="0" applyProtection="0"/>
    <xf numFmtId="0" fontId="2" fillId="14" borderId="8" applyNumberFormat="0" applyFont="0" applyAlignment="0" applyProtection="0"/>
    <xf numFmtId="0" fontId="16" fillId="0" borderId="9" applyNumberFormat="0" applyFill="0" applyAlignment="0" applyProtection="0"/>
    <xf numFmtId="0" fontId="17" fillId="0" borderId="0"/>
    <xf numFmtId="0" fontId="18" fillId="0" borderId="0" applyNumberFormat="0" applyFill="0" applyBorder="0" applyAlignment="0" applyProtection="0"/>
    <xf numFmtId="0" fontId="19" fillId="3" borderId="0" applyNumberFormat="0" applyBorder="0" applyAlignment="0" applyProtection="0"/>
    <xf numFmtId="0" fontId="1" fillId="0" borderId="0"/>
    <xf numFmtId="0" fontId="24" fillId="0" borderId="0"/>
  </cellStyleXfs>
  <cellXfs count="358">
    <xf numFmtId="0" fontId="0" fillId="0" borderId="0" xfId="0"/>
    <xf numFmtId="0" fontId="21" fillId="15" borderId="10" xfId="0" applyFont="1" applyFill="1" applyBorder="1" applyAlignment="1">
      <alignment horizontal="center" vertical="top" wrapText="1"/>
    </xf>
    <xf numFmtId="0" fontId="21" fillId="16" borderId="10" xfId="0" applyFont="1" applyFill="1" applyBorder="1" applyAlignment="1">
      <alignment horizontal="center" vertical="top" wrapText="1"/>
    </xf>
    <xf numFmtId="0" fontId="21" fillId="16" borderId="10" xfId="29" applyFont="1" applyFill="1" applyBorder="1" applyAlignment="1">
      <alignment vertical="top"/>
    </xf>
    <xf numFmtId="0" fontId="20" fillId="16" borderId="10" xfId="29" applyFont="1" applyFill="1" applyBorder="1"/>
    <xf numFmtId="0" fontId="20" fillId="16" borderId="10" xfId="29" applyFont="1" applyFill="1" applyBorder="1" applyAlignment="1">
      <alignment horizontal="center" vertical="center"/>
    </xf>
    <xf numFmtId="0" fontId="21" fillId="16" borderId="10" xfId="29" applyFont="1" applyFill="1" applyBorder="1" applyAlignment="1">
      <alignment vertical="top" wrapText="1"/>
    </xf>
    <xf numFmtId="0" fontId="20" fillId="18" borderId="10" xfId="29" applyFont="1" applyFill="1" applyBorder="1" applyAlignment="1">
      <alignment horizontal="center" vertical="center"/>
    </xf>
    <xf numFmtId="0" fontId="20" fillId="17" borderId="10" xfId="0" applyFont="1" applyFill="1" applyBorder="1" applyAlignment="1">
      <alignment vertical="center" wrapText="1"/>
    </xf>
    <xf numFmtId="0" fontId="20" fillId="17" borderId="0" xfId="29" applyFont="1" applyFill="1"/>
    <xf numFmtId="0" fontId="20" fillId="16" borderId="10" xfId="0" applyFont="1" applyFill="1" applyBorder="1" applyAlignment="1">
      <alignment horizontal="center" vertical="top" wrapText="1"/>
    </xf>
    <xf numFmtId="0" fontId="21" fillId="15" borderId="10" xfId="29" applyFont="1" applyFill="1" applyBorder="1" applyAlignment="1">
      <alignment vertical="center"/>
    </xf>
    <xf numFmtId="0" fontId="21" fillId="15" borderId="10" xfId="29" applyFont="1" applyFill="1" applyBorder="1" applyAlignment="1">
      <alignment vertical="top"/>
    </xf>
    <xf numFmtId="0" fontId="20" fillId="15" borderId="10" xfId="29" applyFont="1" applyFill="1" applyBorder="1"/>
    <xf numFmtId="166" fontId="21" fillId="15" borderId="10" xfId="29" applyNumberFormat="1" applyFont="1" applyFill="1" applyBorder="1" applyAlignment="1">
      <alignment horizontal="center" vertical="center"/>
    </xf>
    <xf numFmtId="0" fontId="21" fillId="16" borderId="10" xfId="29" applyFont="1" applyFill="1" applyBorder="1" applyAlignment="1">
      <alignment vertical="center"/>
    </xf>
    <xf numFmtId="166" fontId="21" fillId="16" borderId="10" xfId="29" applyNumberFormat="1" applyFont="1" applyFill="1" applyBorder="1" applyAlignment="1">
      <alignment horizontal="center" vertical="center"/>
    </xf>
    <xf numFmtId="0" fontId="21" fillId="15" borderId="10" xfId="29" applyFont="1" applyFill="1" applyBorder="1" applyAlignment="1">
      <alignment horizontal="left" vertical="center"/>
    </xf>
    <xf numFmtId="0" fontId="20" fillId="15" borderId="10" xfId="29" applyFont="1" applyFill="1" applyBorder="1" applyAlignment="1">
      <alignment horizontal="center" vertical="center"/>
    </xf>
    <xf numFmtId="0" fontId="20" fillId="15" borderId="10" xfId="29" applyFont="1" applyFill="1" applyBorder="1" applyAlignment="1">
      <alignment vertical="center"/>
    </xf>
    <xf numFmtId="0" fontId="21" fillId="15" borderId="10" xfId="29" applyFont="1" applyFill="1" applyBorder="1" applyAlignment="1">
      <alignment horizontal="left" vertical="top"/>
    </xf>
    <xf numFmtId="0" fontId="21" fillId="16" borderId="10" xfId="29" applyFont="1" applyFill="1" applyBorder="1" applyAlignment="1">
      <alignment horizontal="left" vertical="top"/>
    </xf>
    <xf numFmtId="0" fontId="21" fillId="18" borderId="10" xfId="29" applyFont="1" applyFill="1" applyBorder="1" applyAlignment="1">
      <alignment vertical="top"/>
    </xf>
    <xf numFmtId="0" fontId="20" fillId="18" borderId="10" xfId="29" applyFont="1" applyFill="1" applyBorder="1"/>
    <xf numFmtId="0" fontId="20" fillId="0" borderId="0" xfId="0" applyFont="1"/>
    <xf numFmtId="0" fontId="20" fillId="0" borderId="10" xfId="0" applyFont="1" applyBorder="1"/>
    <xf numFmtId="0" fontId="20" fillId="0" borderId="10" xfId="0" applyFont="1" applyBorder="1" applyAlignment="1">
      <alignment horizontal="justify" vertical="center" wrapText="1"/>
    </xf>
    <xf numFmtId="0" fontId="21" fillId="0" borderId="10" xfId="0" applyFont="1" applyBorder="1" applyAlignment="1">
      <alignment horizontal="center" vertical="center" wrapText="1"/>
    </xf>
    <xf numFmtId="0" fontId="21" fillId="0" borderId="10" xfId="0" applyFont="1" applyBorder="1" applyAlignment="1">
      <alignment horizontal="justify" vertical="center" wrapText="1"/>
    </xf>
    <xf numFmtId="0" fontId="20" fillId="0" borderId="10" xfId="0" applyFont="1" applyBorder="1" applyAlignment="1">
      <alignment vertical="center" wrapText="1"/>
    </xf>
    <xf numFmtId="166" fontId="21" fillId="17" borderId="10" xfId="0" applyNumberFormat="1" applyFont="1" applyFill="1" applyBorder="1" applyAlignment="1">
      <alignment horizontal="center" vertical="top" wrapText="1"/>
    </xf>
    <xf numFmtId="0" fontId="20" fillId="0" borderId="10" xfId="0" applyFont="1" applyBorder="1" applyAlignment="1">
      <alignment horizontal="left" vertical="center" wrapText="1"/>
    </xf>
    <xf numFmtId="1" fontId="20" fillId="17" borderId="10" xfId="0" applyNumberFormat="1" applyFont="1" applyFill="1" applyBorder="1" applyAlignment="1">
      <alignment horizontal="center" vertical="center" wrapText="1"/>
    </xf>
    <xf numFmtId="0" fontId="21" fillId="0" borderId="10" xfId="0" applyFont="1" applyFill="1" applyBorder="1" applyAlignment="1">
      <alignment horizontal="center" vertical="center" wrapText="1"/>
    </xf>
    <xf numFmtId="0" fontId="21" fillId="16" borderId="10" xfId="0" applyFont="1" applyFill="1" applyBorder="1" applyAlignment="1">
      <alignment vertical="top"/>
    </xf>
    <xf numFmtId="0" fontId="20" fillId="16" borderId="10" xfId="29" applyFont="1" applyFill="1" applyBorder="1" applyAlignment="1">
      <alignment horizontal="center" vertical="top"/>
    </xf>
    <xf numFmtId="0" fontId="20" fillId="15" borderId="10" xfId="0" applyFont="1" applyFill="1" applyBorder="1" applyAlignment="1">
      <alignment horizontal="center" vertical="top" wrapText="1"/>
    </xf>
    <xf numFmtId="0" fontId="20" fillId="18" borderId="10" xfId="29" applyFont="1" applyFill="1" applyBorder="1" applyAlignment="1">
      <alignment horizontal="center" vertical="top"/>
    </xf>
    <xf numFmtId="0" fontId="20" fillId="16" borderId="10" xfId="0" applyFont="1" applyFill="1" applyBorder="1" applyAlignment="1">
      <alignment horizontal="center" vertical="top"/>
    </xf>
    <xf numFmtId="0" fontId="20" fillId="16" borderId="10" xfId="29" applyFont="1" applyFill="1" applyBorder="1" applyAlignment="1">
      <alignment horizontal="center" vertical="top" wrapText="1"/>
    </xf>
    <xf numFmtId="0" fontId="21" fillId="17" borderId="10" xfId="29" applyFont="1" applyFill="1" applyBorder="1" applyAlignment="1">
      <alignment horizontal="center"/>
    </xf>
    <xf numFmtId="0" fontId="28" fillId="0" borderId="0" xfId="0" applyFont="1" applyFill="1" applyAlignment="1">
      <alignment horizontal="left" wrapText="1"/>
    </xf>
    <xf numFmtId="0" fontId="28" fillId="0" borderId="0" xfId="0" applyFont="1" applyFill="1" applyAlignment="1">
      <alignment horizontal="center" wrapText="1"/>
    </xf>
    <xf numFmtId="0" fontId="29" fillId="0" borderId="0" xfId="0" applyFont="1"/>
    <xf numFmtId="0" fontId="29" fillId="0" borderId="0" xfId="0" applyFont="1" applyAlignment="1">
      <alignment wrapText="1"/>
    </xf>
    <xf numFmtId="0" fontId="29" fillId="17" borderId="0" xfId="0" applyFont="1" applyFill="1"/>
    <xf numFmtId="9" fontId="29" fillId="19" borderId="10" xfId="0" applyNumberFormat="1" applyFont="1" applyFill="1" applyBorder="1" applyAlignment="1">
      <alignment horizontal="center" vertical="center" wrapText="1"/>
    </xf>
    <xf numFmtId="0" fontId="29" fillId="17" borderId="0" xfId="29" applyFont="1" applyFill="1"/>
    <xf numFmtId="0" fontId="29" fillId="18" borderId="10" xfId="29" applyFont="1" applyFill="1" applyBorder="1" applyAlignment="1">
      <alignment horizontal="center" vertical="center"/>
    </xf>
    <xf numFmtId="0" fontId="29" fillId="18" borderId="10" xfId="29" applyFont="1" applyFill="1" applyBorder="1"/>
    <xf numFmtId="0" fontId="29" fillId="17" borderId="0" xfId="29" applyFont="1" applyFill="1" applyAlignment="1">
      <alignment horizontal="center"/>
    </xf>
    <xf numFmtId="0" fontId="29" fillId="17" borderId="0" xfId="29" applyFont="1" applyFill="1" applyAlignment="1">
      <alignment horizontal="center" vertical="center" wrapText="1"/>
    </xf>
    <xf numFmtId="0" fontId="28" fillId="17" borderId="0" xfId="29" applyFont="1" applyFill="1"/>
    <xf numFmtId="0" fontId="29" fillId="17" borderId="0" xfId="29" applyFont="1" applyFill="1" applyAlignment="1">
      <alignment horizontal="left"/>
    </xf>
    <xf numFmtId="0" fontId="29" fillId="0" borderId="0" xfId="0" applyFont="1" applyFill="1" applyAlignment="1">
      <alignment horizontal="center" wrapText="1"/>
    </xf>
    <xf numFmtId="0" fontId="32" fillId="17" borderId="0" xfId="29" applyFont="1" applyFill="1"/>
    <xf numFmtId="0" fontId="31" fillId="0" borderId="0" xfId="0" applyFont="1" applyFill="1" applyAlignment="1">
      <alignment horizontal="left" wrapText="1"/>
    </xf>
    <xf numFmtId="0" fontId="21" fillId="17" borderId="10" xfId="29" applyFont="1" applyFill="1" applyBorder="1"/>
    <xf numFmtId="0" fontId="21" fillId="17" borderId="10" xfId="0" applyFont="1" applyFill="1" applyBorder="1" applyAlignment="1">
      <alignment vertical="top" wrapText="1"/>
    </xf>
    <xf numFmtId="0" fontId="20" fillId="17" borderId="10" xfId="27" applyFont="1" applyFill="1" applyBorder="1" applyAlignment="1">
      <alignment vertical="top" wrapText="1"/>
    </xf>
    <xf numFmtId="0" fontId="21" fillId="0" borderId="10" xfId="0" applyFont="1" applyBorder="1" applyAlignment="1">
      <alignment horizontal="left" vertical="center" wrapText="1"/>
    </xf>
    <xf numFmtId="0" fontId="21" fillId="18" borderId="10" xfId="0" applyFont="1" applyFill="1" applyBorder="1" applyAlignment="1">
      <alignment vertical="center" wrapText="1"/>
    </xf>
    <xf numFmtId="0" fontId="21" fillId="18" borderId="10" xfId="0" applyFont="1" applyFill="1" applyBorder="1" applyAlignment="1">
      <alignment horizontal="left" vertical="center" wrapText="1"/>
    </xf>
    <xf numFmtId="0" fontId="21" fillId="19" borderId="10" xfId="0" applyFont="1" applyFill="1" applyBorder="1" applyAlignment="1">
      <alignment horizontal="center" vertical="center" wrapText="1"/>
    </xf>
    <xf numFmtId="0" fontId="21" fillId="19" borderId="10" xfId="0" applyFont="1" applyFill="1" applyBorder="1" applyAlignment="1">
      <alignment horizontal="justify" vertical="center" wrapText="1"/>
    </xf>
    <xf numFmtId="0" fontId="20" fillId="19" borderId="10" xfId="0" applyFont="1" applyFill="1" applyBorder="1" applyAlignment="1">
      <alignment horizontal="center" vertical="center" wrapText="1"/>
    </xf>
    <xf numFmtId="0" fontId="20" fillId="19" borderId="10" xfId="0" applyFont="1" applyFill="1" applyBorder="1" applyAlignment="1">
      <alignment horizontal="justify" vertical="center" wrapText="1"/>
    </xf>
    <xf numFmtId="0" fontId="20" fillId="19" borderId="10" xfId="0" applyFont="1" applyFill="1" applyBorder="1" applyAlignment="1">
      <alignment vertical="center" wrapText="1"/>
    </xf>
    <xf numFmtId="0" fontId="20" fillId="0" borderId="10" xfId="0" applyFont="1" applyFill="1" applyBorder="1" applyAlignment="1">
      <alignment horizontal="left" vertical="top" wrapText="1"/>
    </xf>
    <xf numFmtId="166" fontId="20" fillId="0" borderId="10" xfId="0" applyNumberFormat="1"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1" fillId="18" borderId="10" xfId="0" applyFont="1" applyFill="1" applyBorder="1" applyAlignment="1">
      <alignment horizontal="center" vertical="top" wrapText="1"/>
    </xf>
    <xf numFmtId="0" fontId="20" fillId="0" borderId="10" xfId="29" applyFont="1" applyFill="1" applyBorder="1" applyAlignment="1">
      <alignment horizontal="center" vertical="center" wrapText="1"/>
    </xf>
    <xf numFmtId="0" fontId="20" fillId="0" borderId="10" xfId="29" applyFont="1" applyFill="1" applyBorder="1" applyAlignment="1">
      <alignment horizontal="left" vertical="center" wrapText="1"/>
    </xf>
    <xf numFmtId="0" fontId="20" fillId="0" borderId="10" xfId="0" applyFont="1" applyFill="1" applyBorder="1" applyAlignment="1">
      <alignment horizontal="left" vertical="center" wrapText="1"/>
    </xf>
    <xf numFmtId="0" fontId="34" fillId="0" borderId="10" xfId="0" applyFont="1" applyBorder="1" applyAlignment="1">
      <alignment horizontal="justify" vertical="center" wrapText="1"/>
    </xf>
    <xf numFmtId="0" fontId="21" fillId="17" borderId="10" xfId="0" applyFont="1" applyFill="1" applyBorder="1" applyAlignment="1">
      <alignment horizontal="justify" vertical="center" wrapText="1"/>
    </xf>
    <xf numFmtId="0" fontId="20" fillId="0" borderId="10" xfId="0" applyFont="1" applyFill="1" applyBorder="1" applyAlignment="1">
      <alignment horizontal="justify" vertical="top" wrapText="1"/>
    </xf>
    <xf numFmtId="166" fontId="20" fillId="17" borderId="10" xfId="0" applyNumberFormat="1" applyFont="1" applyFill="1" applyBorder="1" applyAlignment="1">
      <alignment horizontal="center" vertical="center" wrapText="1"/>
    </xf>
    <xf numFmtId="0" fontId="20" fillId="0" borderId="10" xfId="0" applyFont="1" applyFill="1" applyBorder="1" applyAlignment="1">
      <alignment horizontal="center" vertical="center"/>
    </xf>
    <xf numFmtId="0" fontId="20" fillId="0" borderId="10" xfId="0" applyFont="1" applyFill="1" applyBorder="1" applyAlignment="1">
      <alignment vertical="center" wrapText="1"/>
    </xf>
    <xf numFmtId="0" fontId="33" fillId="0" borderId="10" xfId="0" applyFont="1" applyBorder="1" applyAlignment="1">
      <alignment horizontal="center" vertical="center" wrapText="1"/>
    </xf>
    <xf numFmtId="0" fontId="27" fillId="0" borderId="10" xfId="0" applyFont="1" applyBorder="1" applyAlignment="1">
      <alignment vertical="center" wrapText="1"/>
    </xf>
    <xf numFmtId="0" fontId="31" fillId="0" borderId="10" xfId="0" applyFont="1" applyBorder="1" applyAlignment="1">
      <alignment horizontal="center" vertical="center" wrapText="1"/>
    </xf>
    <xf numFmtId="0" fontId="27" fillId="0" borderId="10" xfId="0" applyFont="1" applyBorder="1" applyAlignment="1">
      <alignment horizontal="left" vertical="center" wrapText="1"/>
    </xf>
    <xf numFmtId="0" fontId="20" fillId="17" borderId="10" xfId="0" applyFont="1" applyFill="1" applyBorder="1" applyAlignment="1">
      <alignment horizontal="justify" vertical="center" wrapText="1"/>
    </xf>
    <xf numFmtId="0" fontId="20" fillId="17" borderId="0" xfId="0" applyFont="1" applyFill="1"/>
    <xf numFmtId="0" fontId="20" fillId="0" borderId="10" xfId="0" applyFont="1" applyFill="1" applyBorder="1" applyAlignment="1">
      <alignment horizontal="justify" vertical="center" wrapText="1"/>
    </xf>
    <xf numFmtId="9" fontId="21" fillId="17" borderId="10" xfId="0" applyNumberFormat="1" applyFont="1" applyFill="1" applyBorder="1" applyAlignment="1">
      <alignment horizontal="center" vertical="center" wrapText="1"/>
    </xf>
    <xf numFmtId="0" fontId="21" fillId="17" borderId="10" xfId="29" applyNumberFormat="1" applyFont="1" applyFill="1" applyBorder="1" applyAlignment="1">
      <alignment horizontal="center" vertical="center"/>
    </xf>
    <xf numFmtId="0" fontId="21" fillId="17" borderId="10" xfId="0" applyFont="1" applyFill="1" applyBorder="1" applyAlignment="1">
      <alignment vertical="center" wrapText="1"/>
    </xf>
    <xf numFmtId="166" fontId="21" fillId="17" borderId="10" xfId="0" applyNumberFormat="1" applyFont="1" applyFill="1" applyBorder="1" applyAlignment="1">
      <alignment horizontal="center" vertical="center" wrapText="1"/>
    </xf>
    <xf numFmtId="167" fontId="21" fillId="17" borderId="10" xfId="0" applyNumberFormat="1" applyFont="1" applyFill="1" applyBorder="1" applyAlignment="1">
      <alignment horizontal="center" vertical="center" wrapText="1"/>
    </xf>
    <xf numFmtId="0" fontId="20" fillId="16" borderId="10" xfId="29" applyFont="1" applyFill="1" applyBorder="1" applyAlignment="1">
      <alignment vertical="center"/>
    </xf>
    <xf numFmtId="0" fontId="21" fillId="16" borderId="10" xfId="29" applyFont="1" applyFill="1" applyBorder="1" applyAlignment="1">
      <alignment horizontal="center" vertical="center"/>
    </xf>
    <xf numFmtId="166" fontId="21" fillId="16" borderId="10" xfId="29" applyNumberFormat="1" applyFont="1" applyFill="1" applyBorder="1" applyAlignment="1">
      <alignment horizontal="center" vertical="center" wrapText="1"/>
    </xf>
    <xf numFmtId="166" fontId="20" fillId="15" borderId="10" xfId="29" applyNumberFormat="1" applyFont="1" applyFill="1" applyBorder="1" applyAlignment="1">
      <alignment vertical="center"/>
    </xf>
    <xf numFmtId="0" fontId="21" fillId="15" borderId="10" xfId="29" applyFont="1" applyFill="1" applyBorder="1"/>
    <xf numFmtId="0" fontId="21" fillId="15" borderId="10" xfId="29" applyFont="1" applyFill="1" applyBorder="1" applyAlignment="1">
      <alignment horizontal="center" vertical="center"/>
    </xf>
    <xf numFmtId="166" fontId="21" fillId="15" borderId="10" xfId="29" applyNumberFormat="1" applyFont="1" applyFill="1" applyBorder="1" applyAlignment="1">
      <alignment horizontal="center" vertical="center" wrapText="1"/>
    </xf>
    <xf numFmtId="0" fontId="21" fillId="17" borderId="10" xfId="29" applyFont="1" applyFill="1" applyBorder="1" applyAlignment="1">
      <alignment horizontal="left" vertical="center" wrapText="1"/>
    </xf>
    <xf numFmtId="166" fontId="20" fillId="17" borderId="10" xfId="29" applyNumberFormat="1" applyFont="1" applyFill="1" applyBorder="1" applyAlignment="1">
      <alignment horizontal="center" vertical="center"/>
    </xf>
    <xf numFmtId="0" fontId="21" fillId="16" borderId="10" xfId="0" applyFont="1" applyFill="1" applyBorder="1" applyAlignment="1">
      <alignment horizontal="center" vertical="center" wrapText="1"/>
    </xf>
    <xf numFmtId="0" fontId="21" fillId="16" borderId="10" xfId="29" applyFont="1" applyFill="1" applyBorder="1" applyAlignment="1">
      <alignment horizontal="left" vertical="center"/>
    </xf>
    <xf numFmtId="0" fontId="20" fillId="16" borderId="10" xfId="29" applyFont="1" applyFill="1" applyBorder="1" applyAlignment="1">
      <alignment horizontal="left" vertical="center"/>
    </xf>
    <xf numFmtId="0" fontId="20" fillId="18" borderId="10" xfId="0" applyFont="1" applyFill="1" applyBorder="1" applyAlignment="1">
      <alignment horizontal="center" vertical="center" wrapText="1"/>
    </xf>
    <xf numFmtId="0" fontId="21" fillId="18" borderId="10" xfId="29" applyFont="1" applyFill="1" applyBorder="1" applyAlignment="1">
      <alignment horizontal="center" vertical="center"/>
    </xf>
    <xf numFmtId="0" fontId="20" fillId="23" borderId="10" xfId="0" applyFont="1" applyFill="1" applyBorder="1" applyAlignment="1">
      <alignment horizontal="left" vertical="center" wrapText="1"/>
    </xf>
    <xf numFmtId="166" fontId="20" fillId="0" borderId="10" xfId="0" applyNumberFormat="1" applyFont="1" applyBorder="1" applyAlignment="1">
      <alignment horizontal="center" vertical="center"/>
    </xf>
    <xf numFmtId="1" fontId="20" fillId="17" borderId="10" xfId="29" applyNumberFormat="1" applyFont="1" applyFill="1" applyBorder="1" applyAlignment="1">
      <alignment horizontal="center" vertical="center" wrapText="1"/>
    </xf>
    <xf numFmtId="0" fontId="20" fillId="16" borderId="10" xfId="29" applyFont="1" applyFill="1" applyBorder="1" applyAlignment="1">
      <alignment horizontal="center" vertical="center" wrapText="1"/>
    </xf>
    <xf numFmtId="0" fontId="21" fillId="16" borderId="10" xfId="29" applyFont="1" applyFill="1" applyBorder="1" applyAlignment="1">
      <alignment horizontal="left" vertical="top" wrapText="1"/>
    </xf>
    <xf numFmtId="0" fontId="20" fillId="18" borderId="10" xfId="29" applyFont="1" applyFill="1" applyBorder="1" applyAlignment="1">
      <alignment horizontal="center" vertical="center" wrapText="1"/>
    </xf>
    <xf numFmtId="0" fontId="21" fillId="18" borderId="10" xfId="0" applyFont="1" applyFill="1" applyBorder="1" applyAlignment="1">
      <alignment vertical="top" wrapText="1"/>
    </xf>
    <xf numFmtId="0" fontId="21" fillId="17" borderId="10" xfId="29" applyFont="1" applyFill="1" applyBorder="1" applyAlignment="1">
      <alignment horizontal="left" wrapText="1"/>
    </xf>
    <xf numFmtId="49" fontId="20" fillId="17" borderId="10" xfId="0" applyNumberFormat="1" applyFont="1" applyFill="1" applyBorder="1" applyAlignment="1">
      <alignment horizontal="center" vertical="center" wrapText="1"/>
    </xf>
    <xf numFmtId="49" fontId="21" fillId="17" borderId="10" xfId="0" applyNumberFormat="1" applyFont="1" applyFill="1" applyBorder="1" applyAlignment="1">
      <alignment horizontal="center" vertical="center" wrapText="1"/>
    </xf>
    <xf numFmtId="168" fontId="20" fillId="17" borderId="10" xfId="0" applyNumberFormat="1" applyFont="1" applyFill="1" applyBorder="1" applyAlignment="1">
      <alignment horizontal="center" vertical="center" wrapText="1"/>
    </xf>
    <xf numFmtId="0" fontId="20" fillId="16" borderId="10" xfId="0" applyFont="1" applyFill="1" applyBorder="1" applyAlignment="1">
      <alignment horizontal="left" vertical="top" wrapText="1"/>
    </xf>
    <xf numFmtId="0" fontId="20" fillId="18" borderId="10" xfId="0" applyFont="1" applyFill="1" applyBorder="1" applyAlignment="1">
      <alignment horizontal="left" vertical="top" wrapText="1"/>
    </xf>
    <xf numFmtId="0" fontId="20" fillId="17" borderId="10" xfId="29" applyFont="1" applyFill="1" applyBorder="1"/>
    <xf numFmtId="0" fontId="20" fillId="17" borderId="10" xfId="29" applyFont="1" applyFill="1" applyBorder="1" applyAlignment="1"/>
    <xf numFmtId="166" fontId="20" fillId="17" borderId="10" xfId="29" applyNumberFormat="1" applyFont="1" applyFill="1" applyBorder="1" applyAlignment="1"/>
    <xf numFmtId="49" fontId="20" fillId="17" borderId="10" xfId="0" applyNumberFormat="1" applyFont="1" applyFill="1" applyBorder="1" applyAlignment="1">
      <alignment horizontal="left" vertical="center" wrapText="1"/>
    </xf>
    <xf numFmtId="166" fontId="21" fillId="16" borderId="10" xfId="0" applyNumberFormat="1" applyFont="1" applyFill="1" applyBorder="1" applyAlignment="1">
      <alignment horizontal="center" vertical="center" wrapText="1"/>
    </xf>
    <xf numFmtId="0" fontId="20" fillId="16" borderId="10" xfId="0" applyFont="1" applyFill="1" applyBorder="1" applyAlignment="1">
      <alignment horizontal="center" vertical="center" wrapText="1"/>
    </xf>
    <xf numFmtId="0" fontId="20" fillId="15" borderId="10" xfId="0" applyFont="1" applyFill="1" applyBorder="1" applyAlignment="1">
      <alignment horizontal="left" vertical="top" wrapText="1"/>
    </xf>
    <xf numFmtId="166" fontId="20" fillId="17" borderId="10" xfId="29" applyNumberFormat="1" applyFont="1" applyFill="1" applyBorder="1"/>
    <xf numFmtId="0" fontId="20" fillId="17" borderId="10" xfId="29" applyFont="1" applyFill="1" applyBorder="1" applyAlignment="1">
      <alignment vertical="center" wrapText="1"/>
    </xf>
    <xf numFmtId="0" fontId="20" fillId="17" borderId="10" xfId="0" applyFont="1" applyFill="1" applyBorder="1" applyAlignment="1">
      <alignment horizontal="center" vertical="center"/>
    </xf>
    <xf numFmtId="0" fontId="21" fillId="17" borderId="10" xfId="29" applyFont="1" applyFill="1" applyBorder="1" applyAlignment="1">
      <alignment vertical="center" wrapText="1"/>
    </xf>
    <xf numFmtId="0" fontId="20" fillId="17" borderId="10" xfId="29" applyFont="1" applyFill="1" applyBorder="1" applyAlignment="1">
      <alignment horizontal="left" vertical="center" wrapText="1"/>
    </xf>
    <xf numFmtId="0" fontId="20" fillId="22" borderId="10" xfId="0" applyFont="1" applyFill="1" applyBorder="1" applyAlignment="1">
      <alignment horizontal="center" vertical="center" wrapText="1"/>
    </xf>
    <xf numFmtId="0" fontId="21" fillId="0" borderId="10" xfId="31" applyFont="1" applyFill="1" applyBorder="1" applyAlignment="1">
      <alignment horizontal="center" vertical="center"/>
    </xf>
    <xf numFmtId="3" fontId="20" fillId="0" borderId="10" xfId="31" applyNumberFormat="1" applyFont="1" applyFill="1" applyBorder="1" applyAlignment="1">
      <alignment horizontal="center" vertical="center" wrapText="1"/>
    </xf>
    <xf numFmtId="0" fontId="20" fillId="17" borderId="10" xfId="23" applyFont="1" applyFill="1" applyBorder="1" applyAlignment="1">
      <alignment horizontal="center" vertical="center" wrapText="1"/>
    </xf>
    <xf numFmtId="0" fontId="20" fillId="0" borderId="10" xfId="31" applyFont="1" applyFill="1" applyBorder="1" applyAlignment="1">
      <alignment horizontal="center" vertical="center"/>
    </xf>
    <xf numFmtId="0" fontId="21" fillId="0" borderId="10" xfId="31" applyFont="1" applyFill="1" applyBorder="1" applyAlignment="1">
      <alignment horizontal="left" vertical="center" wrapText="1"/>
    </xf>
    <xf numFmtId="0" fontId="20" fillId="0" borderId="10" xfId="31" applyFont="1" applyFill="1" applyBorder="1" applyAlignment="1">
      <alignment horizontal="center" vertical="center" wrapText="1"/>
    </xf>
    <xf numFmtId="0" fontId="20" fillId="17" borderId="10" xfId="23" applyFont="1" applyFill="1" applyBorder="1" applyAlignment="1">
      <alignment horizontal="justify" vertical="top" wrapText="1"/>
    </xf>
    <xf numFmtId="0" fontId="20" fillId="17" borderId="10" xfId="17" applyFont="1" applyFill="1" applyBorder="1" applyAlignment="1">
      <alignment horizontal="center" vertical="center" wrapText="1"/>
    </xf>
    <xf numFmtId="0" fontId="20" fillId="17" borderId="11" xfId="0" applyFont="1" applyFill="1" applyBorder="1" applyAlignment="1">
      <alignment vertical="top" wrapText="1"/>
    </xf>
    <xf numFmtId="0" fontId="20" fillId="0" borderId="10" xfId="27" applyFont="1" applyFill="1" applyBorder="1" applyAlignment="1">
      <alignment horizontal="center" vertical="center" wrapText="1"/>
    </xf>
    <xf numFmtId="0" fontId="38" fillId="0" borderId="10" xfId="29" applyFont="1" applyFill="1" applyBorder="1" applyAlignment="1">
      <alignment wrapText="1"/>
    </xf>
    <xf numFmtId="166" fontId="20" fillId="0" borderId="10" xfId="27" applyNumberFormat="1" applyFont="1" applyFill="1" applyBorder="1" applyAlignment="1">
      <alignment horizontal="center" vertical="center" wrapText="1"/>
    </xf>
    <xf numFmtId="0" fontId="21" fillId="0" borderId="10" xfId="27" applyFont="1" applyFill="1" applyBorder="1" applyAlignment="1">
      <alignment horizontal="center" vertical="center" wrapText="1"/>
    </xf>
    <xf numFmtId="0" fontId="38" fillId="0" borderId="10" xfId="29" applyFont="1" applyFill="1" applyBorder="1" applyAlignment="1">
      <alignment horizontal="center" vertical="center" wrapText="1"/>
    </xf>
    <xf numFmtId="0" fontId="39" fillId="0" borderId="10" xfId="29" applyFont="1" applyFill="1" applyBorder="1" applyAlignment="1">
      <alignment wrapText="1"/>
    </xf>
    <xf numFmtId="166" fontId="20" fillId="17" borderId="10" xfId="27" applyNumberFormat="1" applyFont="1" applyFill="1" applyBorder="1" applyAlignment="1">
      <alignment horizontal="center" vertical="center" wrapText="1"/>
    </xf>
    <xf numFmtId="0" fontId="21" fillId="15" borderId="10" xfId="0" applyFont="1" applyFill="1" applyBorder="1" applyAlignment="1">
      <alignment horizontal="center" vertical="center" wrapText="1"/>
    </xf>
    <xf numFmtId="0" fontId="20" fillId="15" borderId="10" xfId="0" applyFont="1" applyFill="1" applyBorder="1" applyAlignment="1">
      <alignment horizontal="center" vertical="center" wrapText="1"/>
    </xf>
    <xf numFmtId="167" fontId="20" fillId="17" borderId="10" xfId="0" applyNumberFormat="1" applyFont="1" applyFill="1" applyBorder="1" applyAlignment="1">
      <alignment horizontal="center" vertical="center" wrapText="1"/>
    </xf>
    <xf numFmtId="0" fontId="21" fillId="17" borderId="10" xfId="29" applyFont="1" applyFill="1" applyBorder="1" applyAlignment="1">
      <alignment horizontal="center" vertical="center" wrapText="1"/>
    </xf>
    <xf numFmtId="0" fontId="21" fillId="17" borderId="0" xfId="29" applyFont="1" applyFill="1" applyBorder="1" applyAlignment="1">
      <alignment vertical="top" wrapText="1"/>
    </xf>
    <xf numFmtId="0" fontId="20" fillId="0" borderId="10" xfId="29" applyFont="1" applyFill="1" applyBorder="1" applyAlignment="1">
      <alignment horizontal="left" vertical="top" wrapText="1"/>
    </xf>
    <xf numFmtId="166" fontId="20" fillId="0" borderId="10" xfId="29" applyNumberFormat="1" applyFont="1" applyFill="1" applyBorder="1" applyAlignment="1">
      <alignment horizontal="center" vertical="center" wrapText="1"/>
    </xf>
    <xf numFmtId="0" fontId="21" fillId="0" borderId="10" xfId="29" applyFont="1" applyFill="1" applyBorder="1" applyAlignment="1">
      <alignment horizontal="center" vertical="center" wrapText="1"/>
    </xf>
    <xf numFmtId="0" fontId="21" fillId="0" borderId="10" xfId="29" applyFont="1" applyFill="1" applyBorder="1" applyAlignment="1">
      <alignment horizontal="left" vertical="top" wrapText="1"/>
    </xf>
    <xf numFmtId="0" fontId="20" fillId="0" borderId="10" xfId="29" applyFont="1" applyFill="1" applyBorder="1" applyAlignment="1">
      <alignment horizontal="center" vertical="center"/>
    </xf>
    <xf numFmtId="0" fontId="20" fillId="0" borderId="10" xfId="29" applyFont="1" applyFill="1" applyBorder="1" applyAlignment="1">
      <alignment vertical="top" wrapText="1"/>
    </xf>
    <xf numFmtId="0" fontId="20" fillId="0" borderId="0" xfId="29" applyFont="1" applyFill="1"/>
    <xf numFmtId="0" fontId="20" fillId="17" borderId="10" xfId="29" applyFont="1" applyFill="1" applyBorder="1" applyAlignment="1">
      <alignment vertical="top" wrapText="1"/>
    </xf>
    <xf numFmtId="0" fontId="20" fillId="17" borderId="10" xfId="29" applyFont="1" applyFill="1" applyBorder="1" applyAlignment="1">
      <alignment horizontal="center" wrapText="1"/>
    </xf>
    <xf numFmtId="166" fontId="20" fillId="17" borderId="10" xfId="29" applyNumberFormat="1" applyFont="1" applyFill="1" applyBorder="1" applyAlignment="1">
      <alignment horizontal="center" vertical="center" wrapText="1"/>
    </xf>
    <xf numFmtId="0" fontId="20" fillId="0" borderId="10" xfId="29" applyFont="1" applyFill="1" applyBorder="1" applyAlignment="1">
      <alignment horizontal="center" vertical="top"/>
    </xf>
    <xf numFmtId="166" fontId="20" fillId="0" borderId="10" xfId="0" applyNumberFormat="1" applyFont="1" applyBorder="1" applyAlignment="1">
      <alignment horizontal="center" vertical="center" wrapText="1"/>
    </xf>
    <xf numFmtId="0" fontId="20" fillId="17" borderId="10" xfId="29" applyFont="1" applyFill="1" applyBorder="1" applyAlignment="1">
      <alignment vertical="center"/>
    </xf>
    <xf numFmtId="0" fontId="20" fillId="17" borderId="10" xfId="28" applyFont="1" applyFill="1" applyBorder="1" applyAlignment="1">
      <alignment horizontal="center" vertical="center" wrapText="1"/>
    </xf>
    <xf numFmtId="166" fontId="21" fillId="17" borderId="10" xfId="29" applyNumberFormat="1" applyFont="1" applyFill="1" applyBorder="1" applyAlignment="1">
      <alignment horizontal="center" vertical="center"/>
    </xf>
    <xf numFmtId="166" fontId="21" fillId="17" borderId="10" xfId="29" applyNumberFormat="1" applyFont="1" applyFill="1" applyBorder="1" applyAlignment="1">
      <alignment horizontal="left" vertical="center" wrapText="1"/>
    </xf>
    <xf numFmtId="0" fontId="20" fillId="18" borderId="10" xfId="29" applyFont="1" applyFill="1" applyBorder="1" applyAlignment="1">
      <alignment vertical="center"/>
    </xf>
    <xf numFmtId="0" fontId="21" fillId="17" borderId="10" xfId="28" applyFont="1" applyFill="1" applyBorder="1" applyAlignment="1">
      <alignment horizontal="justify" vertical="top" wrapText="1"/>
    </xf>
    <xf numFmtId="0" fontId="21" fillId="17" borderId="10" xfId="28" applyFont="1" applyFill="1" applyBorder="1" applyAlignment="1">
      <alignment horizontal="center" vertical="center" wrapText="1"/>
    </xf>
    <xf numFmtId="166" fontId="21" fillId="17" borderId="10" xfId="28" applyNumberFormat="1" applyFont="1" applyFill="1" applyBorder="1" applyAlignment="1">
      <alignment horizontal="center" vertical="center" wrapText="1"/>
    </xf>
    <xf numFmtId="166" fontId="20" fillId="17" borderId="10" xfId="28" applyNumberFormat="1" applyFont="1" applyFill="1" applyBorder="1" applyAlignment="1">
      <alignment horizontal="center" vertical="center" wrapText="1"/>
    </xf>
    <xf numFmtId="167" fontId="20" fillId="17" borderId="10" xfId="0" applyNumberFormat="1" applyFont="1" applyFill="1" applyBorder="1" applyAlignment="1">
      <alignment horizontal="justify" vertical="top" wrapText="1"/>
    </xf>
    <xf numFmtId="3" fontId="20" fillId="17" borderId="10" xfId="0" applyNumberFormat="1" applyFont="1" applyFill="1" applyBorder="1" applyAlignment="1">
      <alignment horizontal="center" vertical="center" wrapText="1"/>
    </xf>
    <xf numFmtId="166" fontId="20" fillId="17" borderId="10" xfId="0" applyNumberFormat="1" applyFont="1" applyFill="1" applyBorder="1" applyAlignment="1">
      <alignment horizontal="justify" vertical="top" wrapText="1"/>
    </xf>
    <xf numFmtId="0" fontId="21" fillId="16" borderId="10" xfId="29" applyFont="1" applyFill="1" applyBorder="1" applyAlignment="1">
      <alignment horizontal="center" vertical="center" wrapText="1"/>
    </xf>
    <xf numFmtId="0" fontId="21" fillId="15" borderId="10" xfId="29" applyFont="1" applyFill="1" applyBorder="1" applyAlignment="1">
      <alignment horizontal="center" vertical="center" wrapText="1"/>
    </xf>
    <xf numFmtId="0" fontId="21" fillId="16" borderId="10" xfId="29" applyFont="1" applyFill="1" applyBorder="1" applyAlignment="1">
      <alignment horizontal="left"/>
    </xf>
    <xf numFmtId="0" fontId="21" fillId="18" borderId="10" xfId="29" applyFont="1" applyFill="1" applyBorder="1" applyAlignment="1">
      <alignment vertical="top" wrapText="1"/>
    </xf>
    <xf numFmtId="0" fontId="20" fillId="18" borderId="10" xfId="29" applyFont="1" applyFill="1" applyBorder="1" applyAlignment="1">
      <alignment horizontal="center" vertical="top" wrapText="1"/>
    </xf>
    <xf numFmtId="0" fontId="20" fillId="18" borderId="10" xfId="0" applyFont="1" applyFill="1" applyBorder="1" applyAlignment="1">
      <alignment horizontal="center" vertical="top" wrapText="1"/>
    </xf>
    <xf numFmtId="0" fontId="21" fillId="16" borderId="10" xfId="0" applyFont="1" applyFill="1" applyBorder="1" applyAlignment="1">
      <alignment horizontal="left" vertical="center"/>
    </xf>
    <xf numFmtId="0" fontId="20" fillId="16" borderId="10" xfId="0" applyFont="1" applyFill="1" applyBorder="1" applyAlignment="1">
      <alignment horizontal="center" vertical="center"/>
    </xf>
    <xf numFmtId="0" fontId="21" fillId="0" borderId="10" xfId="29" applyFont="1" applyFill="1" applyBorder="1" applyAlignment="1">
      <alignment horizontal="center" vertical="top"/>
    </xf>
    <xf numFmtId="1" fontId="20" fillId="0" borderId="10" xfId="0" applyNumberFormat="1" applyFont="1" applyFill="1" applyBorder="1" applyAlignment="1">
      <alignment horizontal="center" vertical="top" wrapText="1"/>
    </xf>
    <xf numFmtId="0" fontId="20" fillId="20" borderId="10" xfId="29" applyFont="1" applyFill="1" applyBorder="1"/>
    <xf numFmtId="0" fontId="21" fillId="20" borderId="10" xfId="29" applyFont="1" applyFill="1" applyBorder="1" applyAlignment="1"/>
    <xf numFmtId="0" fontId="21" fillId="20" borderId="10" xfId="29" applyFont="1" applyFill="1" applyBorder="1" applyAlignment="1">
      <alignment wrapText="1"/>
    </xf>
    <xf numFmtId="0" fontId="20" fillId="20" borderId="10" xfId="29" applyFont="1" applyFill="1" applyBorder="1" applyAlignment="1">
      <alignment horizontal="center" wrapText="1"/>
    </xf>
    <xf numFmtId="0" fontId="21" fillId="0" borderId="10" xfId="29" applyFont="1" applyFill="1" applyBorder="1" applyAlignment="1">
      <alignment horizontal="center" vertical="center"/>
    </xf>
    <xf numFmtId="0" fontId="21" fillId="0" borderId="10" xfId="29" applyFont="1" applyFill="1" applyBorder="1" applyAlignment="1">
      <alignment horizontal="left" vertical="center" wrapText="1"/>
    </xf>
    <xf numFmtId="0" fontId="21" fillId="16" borderId="10" xfId="0" applyFont="1" applyFill="1" applyBorder="1" applyAlignment="1">
      <alignment vertical="top" wrapText="1"/>
    </xf>
    <xf numFmtId="0" fontId="21" fillId="18" borderId="10" xfId="29" applyFont="1" applyFill="1" applyBorder="1" applyAlignment="1">
      <alignment wrapText="1"/>
    </xf>
    <xf numFmtId="0" fontId="20" fillId="18" borderId="10" xfId="29" applyFont="1" applyFill="1" applyBorder="1" applyAlignment="1">
      <alignment horizontal="center" wrapText="1"/>
    </xf>
    <xf numFmtId="0" fontId="37" fillId="17" borderId="10" xfId="0" applyFont="1" applyFill="1" applyBorder="1" applyAlignment="1">
      <alignment horizontal="center" vertical="center" wrapText="1"/>
    </xf>
    <xf numFmtId="0" fontId="20" fillId="17" borderId="10" xfId="29" applyFont="1" applyFill="1" applyBorder="1" applyAlignment="1">
      <alignment horizontal="center"/>
    </xf>
    <xf numFmtId="0" fontId="28" fillId="18" borderId="10" xfId="29" applyFont="1" applyFill="1" applyBorder="1" applyAlignment="1"/>
    <xf numFmtId="0" fontId="29" fillId="18" borderId="10" xfId="29" applyFont="1" applyFill="1" applyBorder="1" applyAlignment="1">
      <alignment horizontal="center"/>
    </xf>
    <xf numFmtId="0" fontId="31" fillId="18" borderId="10" xfId="29" applyFont="1" applyFill="1" applyBorder="1" applyAlignment="1"/>
    <xf numFmtId="0" fontId="38" fillId="0" borderId="10" xfId="29" applyFont="1" applyFill="1" applyBorder="1" applyAlignment="1">
      <alignment horizontal="center" wrapText="1"/>
    </xf>
    <xf numFmtId="0" fontId="21" fillId="16" borderId="10" xfId="29" applyFont="1" applyFill="1" applyBorder="1" applyAlignment="1"/>
    <xf numFmtId="0" fontId="20" fillId="16" borderId="10" xfId="29" applyFont="1" applyFill="1" applyBorder="1" applyAlignment="1">
      <alignment horizontal="center"/>
    </xf>
    <xf numFmtId="0" fontId="21" fillId="18" borderId="10" xfId="29" applyFont="1" applyFill="1" applyBorder="1" applyAlignment="1"/>
    <xf numFmtId="0" fontId="20" fillId="18" borderId="10" xfId="29" applyFont="1" applyFill="1" applyBorder="1" applyAlignment="1">
      <alignment horizontal="center"/>
    </xf>
    <xf numFmtId="0" fontId="21" fillId="16" borderId="10" xfId="29" applyFont="1" applyFill="1" applyBorder="1" applyAlignment="1">
      <alignment wrapText="1"/>
    </xf>
    <xf numFmtId="0" fontId="20" fillId="16" borderId="10" xfId="29" applyFont="1" applyFill="1" applyBorder="1" applyAlignment="1">
      <alignment horizontal="center" wrapText="1"/>
    </xf>
    <xf numFmtId="0" fontId="20" fillId="17" borderId="10" xfId="28" applyFont="1" applyFill="1" applyBorder="1" applyAlignment="1">
      <alignment horizontal="justify" vertical="top" wrapText="1"/>
    </xf>
    <xf numFmtId="0" fontId="21" fillId="16" borderId="10" xfId="0" applyFont="1" applyFill="1" applyBorder="1" applyAlignment="1">
      <alignment vertical="top" readingOrder="1"/>
    </xf>
    <xf numFmtId="0" fontId="21" fillId="16" borderId="10" xfId="0" applyFont="1" applyFill="1" applyBorder="1" applyAlignment="1">
      <alignment vertical="top" wrapText="1" readingOrder="1"/>
    </xf>
    <xf numFmtId="0" fontId="20" fillId="17" borderId="10" xfId="28" applyFont="1" applyFill="1" applyBorder="1" applyAlignment="1">
      <alignment horizontal="center" vertical="top" wrapText="1"/>
    </xf>
    <xf numFmtId="168" fontId="21" fillId="15" borderId="10" xfId="29" applyNumberFormat="1" applyFont="1" applyFill="1" applyBorder="1" applyAlignment="1">
      <alignment horizontal="center" vertical="center"/>
    </xf>
    <xf numFmtId="166" fontId="21" fillId="16" borderId="10" xfId="29" applyNumberFormat="1" applyFont="1" applyFill="1" applyBorder="1" applyAlignment="1">
      <alignment horizontal="center"/>
    </xf>
    <xf numFmtId="0" fontId="21" fillId="16" borderId="10" xfId="0" applyFont="1" applyFill="1" applyBorder="1" applyAlignment="1">
      <alignment horizontal="left" vertical="center" wrapText="1"/>
    </xf>
    <xf numFmtId="0" fontId="20" fillId="15" borderId="10" xfId="29" applyFont="1" applyFill="1" applyBorder="1" applyAlignment="1">
      <alignment horizontal="center" vertical="top"/>
    </xf>
    <xf numFmtId="0" fontId="21" fillId="15" borderId="10" xfId="0" applyFont="1" applyFill="1" applyBorder="1" applyAlignment="1">
      <alignment horizontal="left" vertical="center" wrapText="1"/>
    </xf>
    <xf numFmtId="0" fontId="21" fillId="25" borderId="10" xfId="29" applyFont="1" applyFill="1" applyBorder="1" applyAlignment="1">
      <alignment vertical="top" wrapText="1"/>
    </xf>
    <xf numFmtId="0" fontId="21" fillId="25" borderId="10" xfId="29" applyFont="1" applyFill="1" applyBorder="1"/>
    <xf numFmtId="0" fontId="21" fillId="24" borderId="10" xfId="29" applyFont="1" applyFill="1" applyBorder="1"/>
    <xf numFmtId="0" fontId="21" fillId="26" borderId="10" xfId="29" applyFont="1" applyFill="1" applyBorder="1"/>
    <xf numFmtId="0" fontId="21" fillId="27" borderId="10" xfId="29" applyFont="1" applyFill="1" applyBorder="1"/>
    <xf numFmtId="0" fontId="21" fillId="18" borderId="10" xfId="29" applyFont="1" applyFill="1" applyBorder="1"/>
    <xf numFmtId="0" fontId="21" fillId="24" borderId="0" xfId="29" applyFont="1" applyFill="1"/>
    <xf numFmtId="0" fontId="21" fillId="17" borderId="10" xfId="29" applyNumberFormat="1" applyFont="1" applyFill="1" applyBorder="1" applyAlignment="1">
      <alignment horizontal="center" vertical="center" wrapText="1"/>
    </xf>
    <xf numFmtId="0" fontId="21" fillId="17" borderId="10" xfId="29" applyNumberFormat="1" applyFont="1" applyFill="1" applyBorder="1" applyAlignment="1">
      <alignment horizontal="left" vertical="top" wrapText="1"/>
    </xf>
    <xf numFmtId="0" fontId="21" fillId="0" borderId="10" xfId="0" applyFont="1" applyFill="1" applyBorder="1" applyAlignment="1">
      <alignment horizontal="center" vertical="top" wrapText="1"/>
    </xf>
    <xf numFmtId="0" fontId="21" fillId="0" borderId="10" xfId="0" applyFont="1" applyFill="1" applyBorder="1" applyAlignment="1">
      <alignment horizontal="left" vertical="top" wrapText="1"/>
    </xf>
    <xf numFmtId="166" fontId="20" fillId="0" borderId="14" xfId="0" applyNumberFormat="1" applyFont="1" applyFill="1" applyBorder="1" applyAlignment="1">
      <alignment horizontal="center" vertical="center" wrapText="1"/>
    </xf>
    <xf numFmtId="0" fontId="29" fillId="17" borderId="10" xfId="0" applyFont="1" applyFill="1" applyBorder="1" applyAlignment="1">
      <alignment horizontal="center" vertical="center" wrapText="1"/>
    </xf>
    <xf numFmtId="0" fontId="27" fillId="0" borderId="10" xfId="0" applyFont="1" applyBorder="1" applyAlignment="1">
      <alignment horizontal="center" vertical="center" wrapText="1"/>
    </xf>
    <xf numFmtId="0" fontId="29" fillId="0" borderId="10" xfId="0" applyFont="1" applyBorder="1" applyAlignment="1">
      <alignment horizontal="center" vertical="center" wrapText="1"/>
    </xf>
    <xf numFmtId="0" fontId="21" fillId="0" borderId="12" xfId="0" applyFont="1" applyFill="1" applyBorder="1" applyAlignment="1">
      <alignment horizontal="center" vertical="center" wrapText="1"/>
    </xf>
    <xf numFmtId="49" fontId="20" fillId="17" borderId="10" xfId="29" applyNumberFormat="1" applyFont="1" applyFill="1" applyBorder="1" applyAlignment="1">
      <alignment horizontal="center" vertical="center" wrapText="1"/>
    </xf>
    <xf numFmtId="0" fontId="20" fillId="15" borderId="10" xfId="29" applyFont="1" applyFill="1" applyBorder="1" applyAlignment="1">
      <alignment horizontal="center" vertical="center" wrapText="1"/>
    </xf>
    <xf numFmtId="2" fontId="21" fillId="15" borderId="10" xfId="29" applyNumberFormat="1" applyFont="1" applyFill="1" applyBorder="1" applyAlignment="1">
      <alignment horizontal="center" vertical="center"/>
    </xf>
    <xf numFmtId="0" fontId="21" fillId="16" borderId="10" xfId="0" applyFont="1" applyFill="1" applyBorder="1" applyAlignment="1">
      <alignment vertical="center"/>
    </xf>
    <xf numFmtId="0" fontId="21" fillId="0" borderId="15" xfId="29" applyFont="1" applyFill="1" applyBorder="1" applyAlignment="1">
      <alignment horizontal="left" vertical="top" wrapText="1"/>
    </xf>
    <xf numFmtId="1" fontId="20" fillId="17" borderId="10" xfId="0" applyNumberFormat="1" applyFont="1" applyFill="1" applyBorder="1" applyAlignment="1">
      <alignment horizontal="center" vertical="top" wrapText="1"/>
    </xf>
    <xf numFmtId="0" fontId="20" fillId="0" borderId="10" xfId="0" applyFont="1" applyFill="1" applyBorder="1" applyAlignment="1">
      <alignment horizontal="center" vertical="top" wrapText="1"/>
    </xf>
    <xf numFmtId="168" fontId="20" fillId="0" borderId="10" xfId="0" applyNumberFormat="1" applyFont="1" applyFill="1" applyBorder="1" applyAlignment="1">
      <alignment vertical="top" wrapText="1"/>
    </xf>
    <xf numFmtId="0" fontId="20" fillId="0" borderId="10" xfId="29" applyFont="1" applyFill="1" applyBorder="1" applyAlignment="1">
      <alignment vertical="top"/>
    </xf>
    <xf numFmtId="2" fontId="20" fillId="0" borderId="10" xfId="29" applyNumberFormat="1" applyFont="1" applyFill="1" applyBorder="1" applyAlignment="1">
      <alignment vertical="top" wrapText="1"/>
    </xf>
    <xf numFmtId="166" fontId="21" fillId="15" borderId="10" xfId="29" applyNumberFormat="1" applyFont="1" applyFill="1" applyBorder="1" applyAlignment="1">
      <alignment vertical="center"/>
    </xf>
    <xf numFmtId="0" fontId="39" fillId="17" borderId="10" xfId="29" applyFont="1" applyFill="1" applyBorder="1" applyAlignment="1">
      <alignment vertical="top" wrapText="1"/>
    </xf>
    <xf numFmtId="0" fontId="21" fillId="16" borderId="10" xfId="29" applyFont="1" applyFill="1" applyBorder="1"/>
    <xf numFmtId="0" fontId="20" fillId="15" borderId="10" xfId="29" applyFont="1" applyFill="1" applyBorder="1" applyAlignment="1">
      <alignment horizontal="center"/>
    </xf>
    <xf numFmtId="166" fontId="20" fillId="16" borderId="10" xfId="29" applyNumberFormat="1" applyFont="1" applyFill="1" applyBorder="1"/>
    <xf numFmtId="164" fontId="21" fillId="16" borderId="10" xfId="0" applyNumberFormat="1" applyFont="1" applyFill="1" applyBorder="1" applyAlignment="1">
      <alignment horizontal="center" vertical="center" wrapText="1" shrinkToFit="1"/>
    </xf>
    <xf numFmtId="164" fontId="20" fillId="16" borderId="10" xfId="0" applyNumberFormat="1" applyFont="1" applyFill="1" applyBorder="1" applyAlignment="1">
      <alignment horizontal="center" vertical="center" wrapText="1" shrinkToFit="1"/>
    </xf>
    <xf numFmtId="166" fontId="21" fillId="16" borderId="10" xfId="29" applyNumberFormat="1" applyFont="1" applyFill="1" applyBorder="1" applyAlignment="1">
      <alignment horizontal="center" vertical="center" shrinkToFit="1"/>
    </xf>
    <xf numFmtId="164" fontId="21" fillId="15" borderId="10" xfId="0" applyNumberFormat="1" applyFont="1" applyFill="1" applyBorder="1" applyAlignment="1">
      <alignment horizontal="center" vertical="center" wrapText="1" shrinkToFit="1"/>
    </xf>
    <xf numFmtId="164" fontId="20" fillId="15" borderId="10" xfId="0" applyNumberFormat="1" applyFont="1" applyFill="1" applyBorder="1" applyAlignment="1">
      <alignment horizontal="center" vertical="center" wrapText="1" shrinkToFit="1"/>
    </xf>
    <xf numFmtId="166" fontId="21" fillId="15" borderId="10" xfId="29" applyNumberFormat="1" applyFont="1" applyFill="1" applyBorder="1" applyAlignment="1">
      <alignment horizontal="center" vertical="center" shrinkToFit="1"/>
    </xf>
    <xf numFmtId="0" fontId="20" fillId="0" borderId="0" xfId="0" applyFont="1" applyFill="1"/>
    <xf numFmtId="0" fontId="20" fillId="0" borderId="0" xfId="29" applyFont="1" applyFill="1" applyAlignment="1">
      <alignment horizontal="center"/>
    </xf>
    <xf numFmtId="0" fontId="20" fillId="0" borderId="0" xfId="29" applyFont="1" applyAlignment="1">
      <alignment horizontal="center"/>
    </xf>
    <xf numFmtId="0" fontId="20" fillId="17" borderId="0" xfId="29" applyFont="1" applyFill="1" applyAlignment="1"/>
    <xf numFmtId="0" fontId="20" fillId="17" borderId="0" xfId="29" applyFont="1" applyFill="1" applyAlignment="1">
      <alignment horizontal="left"/>
    </xf>
    <xf numFmtId="0" fontId="20" fillId="17" borderId="0" xfId="29" applyFont="1" applyFill="1" applyAlignment="1">
      <alignment horizontal="center"/>
    </xf>
    <xf numFmtId="9" fontId="20" fillId="19" borderId="10" xfId="0" applyNumberFormat="1" applyFont="1" applyFill="1" applyBorder="1" applyAlignment="1">
      <alignment horizontal="center" vertical="center" wrapText="1"/>
    </xf>
    <xf numFmtId="9" fontId="20" fillId="19" borderId="10" xfId="0" applyNumberFormat="1" applyFont="1" applyFill="1" applyBorder="1" applyAlignment="1">
      <alignment horizontal="left" vertical="center" wrapText="1"/>
    </xf>
    <xf numFmtId="0" fontId="20" fillId="0" borderId="0" xfId="0" applyFont="1" applyAlignment="1">
      <alignment wrapText="1"/>
    </xf>
    <xf numFmtId="0" fontId="20" fillId="0" borderId="10" xfId="0" applyFont="1" applyBorder="1" applyAlignment="1">
      <alignment horizontal="center"/>
    </xf>
    <xf numFmtId="0" fontId="20" fillId="0" borderId="0" xfId="0" applyFont="1" applyAlignment="1">
      <alignment horizontal="center"/>
    </xf>
    <xf numFmtId="0" fontId="21" fillId="17" borderId="0" xfId="29" applyFont="1" applyFill="1" applyBorder="1" applyAlignment="1">
      <alignment horizontal="center" wrapText="1"/>
    </xf>
    <xf numFmtId="0" fontId="20" fillId="17" borderId="0" xfId="29" applyFont="1" applyFill="1" applyBorder="1" applyAlignment="1">
      <alignment horizontal="center" wrapText="1"/>
    </xf>
    <xf numFmtId="0" fontId="20" fillId="17" borderId="0" xfId="29" applyFont="1" applyFill="1" applyBorder="1" applyAlignment="1">
      <alignment horizontal="center"/>
    </xf>
    <xf numFmtId="0" fontId="20" fillId="17" borderId="0" xfId="0" applyFont="1" applyFill="1" applyAlignment="1">
      <alignment horizontal="left" vertical="center"/>
    </xf>
    <xf numFmtId="0" fontId="20" fillId="17" borderId="0" xfId="0" applyFont="1" applyFill="1" applyAlignment="1">
      <alignment horizontal="justify" vertical="center"/>
    </xf>
    <xf numFmtId="0" fontId="21" fillId="18" borderId="10" xfId="29" applyFont="1" applyFill="1" applyBorder="1" applyAlignment="1">
      <alignment horizontal="center" vertical="center" wrapText="1"/>
    </xf>
    <xf numFmtId="0" fontId="20" fillId="17" borderId="10" xfId="29" applyFont="1" applyFill="1" applyBorder="1" applyAlignment="1">
      <alignment horizontal="left" vertical="top" wrapText="1"/>
    </xf>
    <xf numFmtId="3" fontId="20" fillId="19" borderId="10" xfId="0" applyNumberFormat="1" applyFont="1" applyFill="1" applyBorder="1" applyAlignment="1">
      <alignment horizontal="center" vertical="center" wrapText="1"/>
    </xf>
    <xf numFmtId="49" fontId="20" fillId="19" borderId="10" xfId="0" applyNumberFormat="1" applyFont="1" applyFill="1" applyBorder="1" applyAlignment="1">
      <alignment horizontal="center" vertical="center" wrapText="1"/>
    </xf>
    <xf numFmtId="0" fontId="20" fillId="18" borderId="10" xfId="29" applyFont="1" applyFill="1" applyBorder="1" applyAlignment="1">
      <alignment horizontal="left" vertical="center" wrapText="1"/>
    </xf>
    <xf numFmtId="0" fontId="20" fillId="0" borderId="10" xfId="0" applyFont="1" applyBorder="1" applyAlignment="1">
      <alignment horizontal="left" vertical="center"/>
    </xf>
    <xf numFmtId="166" fontId="20" fillId="17" borderId="12" xfId="0" applyNumberFormat="1" applyFont="1" applyFill="1" applyBorder="1" applyAlignment="1">
      <alignment horizontal="center" vertical="center" wrapText="1"/>
    </xf>
    <xf numFmtId="0" fontId="20" fillId="17" borderId="12" xfId="0" applyFont="1" applyFill="1" applyBorder="1" applyAlignment="1">
      <alignment horizontal="center" vertical="center" wrapText="1"/>
    </xf>
    <xf numFmtId="0" fontId="37" fillId="16" borderId="10" xfId="0" applyFont="1" applyFill="1" applyBorder="1" applyAlignment="1">
      <alignment vertical="top" wrapText="1"/>
    </xf>
    <xf numFmtId="0" fontId="37" fillId="16" borderId="10" xfId="0" applyFont="1" applyFill="1" applyBorder="1" applyAlignment="1">
      <alignment horizontal="center" vertical="top" wrapText="1"/>
    </xf>
    <xf numFmtId="0" fontId="41" fillId="16" borderId="10" xfId="0" applyFont="1" applyFill="1" applyBorder="1" applyAlignment="1">
      <alignment vertical="top" wrapText="1"/>
    </xf>
    <xf numFmtId="0" fontId="20" fillId="17" borderId="10" xfId="25" applyFont="1" applyFill="1" applyBorder="1" applyAlignment="1">
      <alignment horizontal="left" vertical="center" wrapText="1"/>
    </xf>
    <xf numFmtId="167" fontId="21" fillId="16" borderId="10" xfId="0" applyNumberFormat="1" applyFont="1" applyFill="1" applyBorder="1" applyAlignment="1">
      <alignment horizontal="center" vertical="center" wrapText="1"/>
    </xf>
    <xf numFmtId="167" fontId="21" fillId="15" borderId="10" xfId="29" applyNumberFormat="1" applyFont="1" applyFill="1" applyBorder="1" applyAlignment="1">
      <alignment horizontal="center" vertical="center"/>
    </xf>
    <xf numFmtId="167" fontId="21" fillId="15" borderId="10" xfId="0" applyNumberFormat="1" applyFont="1" applyFill="1" applyBorder="1" applyAlignment="1">
      <alignment horizontal="center" vertical="center" wrapText="1"/>
    </xf>
    <xf numFmtId="0" fontId="20" fillId="17" borderId="11" xfId="25" applyFont="1" applyFill="1" applyBorder="1" applyAlignment="1">
      <alignment horizontal="left" vertical="center" wrapText="1"/>
    </xf>
    <xf numFmtId="0" fontId="21" fillId="17" borderId="10" xfId="0" applyFont="1" applyFill="1" applyBorder="1" applyAlignment="1">
      <alignment horizontal="left" vertical="center" wrapText="1"/>
    </xf>
    <xf numFmtId="0" fontId="20" fillId="17" borderId="10" xfId="0" applyFont="1" applyFill="1" applyBorder="1" applyAlignment="1">
      <alignment horizontal="center" vertical="center" wrapText="1"/>
    </xf>
    <xf numFmtId="0" fontId="20" fillId="17" borderId="10" xfId="0" applyFont="1" applyFill="1" applyBorder="1" applyAlignment="1">
      <alignment horizontal="left" vertical="center" wrapText="1"/>
    </xf>
    <xf numFmtId="0" fontId="20" fillId="17" borderId="10" xfId="0" applyFont="1" applyFill="1" applyBorder="1" applyAlignment="1">
      <alignment horizontal="justify" vertical="top" wrapText="1"/>
    </xf>
    <xf numFmtId="0" fontId="20" fillId="17" borderId="10" xfId="0" applyFont="1" applyFill="1" applyBorder="1" applyAlignment="1">
      <alignment horizontal="center" vertical="top" wrapText="1"/>
    </xf>
    <xf numFmtId="0" fontId="20" fillId="17" borderId="10" xfId="29" applyFont="1" applyFill="1" applyBorder="1" applyAlignment="1">
      <alignment horizontal="center" vertical="center" wrapText="1"/>
    </xf>
    <xf numFmtId="0" fontId="20" fillId="17" borderId="10" xfId="27" applyFont="1" applyFill="1" applyBorder="1" applyAlignment="1">
      <alignment horizontal="justify" vertical="top" wrapText="1"/>
    </xf>
    <xf numFmtId="0" fontId="20" fillId="17" borderId="10" xfId="27" applyFont="1" applyFill="1" applyBorder="1" applyAlignment="1">
      <alignment horizontal="center" vertical="center" wrapText="1"/>
    </xf>
    <xf numFmtId="0" fontId="21" fillId="17" borderId="10" xfId="0" applyFont="1" applyFill="1" applyBorder="1" applyAlignment="1">
      <alignment horizontal="left" vertical="top" wrapText="1"/>
    </xf>
    <xf numFmtId="0" fontId="21" fillId="17" borderId="10" xfId="0" applyFont="1" applyFill="1" applyBorder="1" applyAlignment="1">
      <alignment horizontal="center" vertical="center" wrapText="1"/>
    </xf>
    <xf numFmtId="0" fontId="20" fillId="17" borderId="10" xfId="0" applyFont="1" applyFill="1" applyBorder="1" applyAlignment="1">
      <alignment vertical="top" wrapText="1"/>
    </xf>
    <xf numFmtId="0" fontId="21" fillId="17" borderId="10" xfId="0" applyFont="1" applyFill="1" applyBorder="1" applyAlignment="1">
      <alignment horizontal="center" vertical="top" wrapText="1"/>
    </xf>
    <xf numFmtId="0" fontId="21" fillId="0" borderId="0" xfId="0" applyFont="1" applyAlignment="1">
      <alignment horizontal="center" vertical="center"/>
    </xf>
    <xf numFmtId="0" fontId="21" fillId="17" borderId="0" xfId="0" applyFont="1" applyFill="1" applyAlignment="1">
      <alignment horizontal="center" vertical="center"/>
    </xf>
    <xf numFmtId="167" fontId="20" fillId="17" borderId="10" xfId="0" applyNumberFormat="1" applyFont="1" applyFill="1" applyBorder="1" applyAlignment="1">
      <alignment horizontal="left" vertical="center" wrapText="1"/>
    </xf>
    <xf numFmtId="0" fontId="21" fillId="17" borderId="10" xfId="29" applyFont="1" applyFill="1" applyBorder="1" applyAlignment="1">
      <alignment horizontal="center" vertical="center"/>
    </xf>
    <xf numFmtId="0" fontId="21" fillId="17" borderId="10" xfId="0" applyFont="1" applyFill="1" applyBorder="1" applyAlignment="1">
      <alignment horizontal="justify" vertical="top" wrapText="1"/>
    </xf>
    <xf numFmtId="0" fontId="20" fillId="17" borderId="10" xfId="29" applyNumberFormat="1" applyFont="1" applyFill="1" applyBorder="1" applyAlignment="1">
      <alignment horizontal="center" vertical="center"/>
    </xf>
    <xf numFmtId="0" fontId="20" fillId="17" borderId="10" xfId="29" applyFont="1" applyFill="1" applyBorder="1" applyAlignment="1">
      <alignment horizontal="center" vertical="center"/>
    </xf>
    <xf numFmtId="0" fontId="20" fillId="17" borderId="10" xfId="0" applyNumberFormat="1" applyFont="1" applyFill="1" applyBorder="1" applyAlignment="1">
      <alignment horizontal="center" vertical="center" wrapText="1"/>
    </xf>
    <xf numFmtId="0" fontId="37" fillId="0" borderId="10" xfId="0" applyFont="1" applyBorder="1" applyAlignment="1">
      <alignment horizontal="center" vertical="center" wrapText="1"/>
    </xf>
    <xf numFmtId="0" fontId="20" fillId="17" borderId="10" xfId="0" applyFont="1" applyFill="1" applyBorder="1" applyAlignment="1">
      <alignment horizontal="left" vertical="top" wrapText="1"/>
    </xf>
    <xf numFmtId="0" fontId="20" fillId="0" borderId="10" xfId="0" applyFont="1" applyBorder="1" applyAlignment="1">
      <alignment horizontal="center" vertical="center" wrapText="1"/>
    </xf>
    <xf numFmtId="0" fontId="21" fillId="17" borderId="10" xfId="0" applyFont="1" applyFill="1" applyBorder="1" applyAlignment="1">
      <alignment horizontal="center" vertical="center" wrapText="1"/>
    </xf>
    <xf numFmtId="0" fontId="37" fillId="0" borderId="10" xfId="0" applyFont="1" applyFill="1" applyBorder="1" applyAlignment="1">
      <alignment horizontal="center" vertical="center"/>
    </xf>
    <xf numFmtId="3" fontId="20" fillId="0" borderId="10" xfId="0" applyNumberFormat="1" applyFont="1" applyFill="1" applyBorder="1" applyAlignment="1">
      <alignment horizontal="left" vertical="center" wrapText="1"/>
    </xf>
    <xf numFmtId="0" fontId="20" fillId="17" borderId="10" xfId="0" applyFont="1" applyFill="1" applyBorder="1" applyAlignment="1">
      <alignment horizontal="center" vertical="center" wrapText="1"/>
    </xf>
    <xf numFmtId="0" fontId="20" fillId="17" borderId="10" xfId="0" applyFont="1" applyFill="1" applyBorder="1" applyAlignment="1">
      <alignment horizontal="justify" vertical="top" wrapText="1"/>
    </xf>
    <xf numFmtId="0" fontId="20" fillId="17" borderId="10" xfId="29" applyFont="1" applyFill="1" applyBorder="1" applyAlignment="1">
      <alignment horizontal="center" vertical="center"/>
    </xf>
    <xf numFmtId="0" fontId="20" fillId="17" borderId="10" xfId="29" applyFont="1" applyFill="1" applyBorder="1" applyAlignment="1">
      <alignment horizontal="center" vertical="center" wrapText="1"/>
    </xf>
    <xf numFmtId="0" fontId="21" fillId="17" borderId="10" xfId="0" applyFont="1" applyFill="1" applyBorder="1" applyAlignment="1">
      <alignment horizontal="justify" vertical="top" wrapText="1"/>
    </xf>
    <xf numFmtId="0" fontId="21" fillId="17" borderId="10" xfId="0" applyFont="1" applyFill="1" applyBorder="1" applyAlignment="1">
      <alignment horizontal="center" vertical="center" wrapText="1"/>
    </xf>
    <xf numFmtId="0" fontId="20" fillId="17" borderId="10" xfId="27" applyFont="1" applyFill="1" applyBorder="1" applyAlignment="1">
      <alignment horizontal="justify" vertical="top" wrapText="1"/>
    </xf>
    <xf numFmtId="0" fontId="20" fillId="17" borderId="10" xfId="27" applyFont="1" applyFill="1" applyBorder="1" applyAlignment="1">
      <alignment horizontal="center" vertical="center" wrapText="1"/>
    </xf>
    <xf numFmtId="0" fontId="40" fillId="17" borderId="10" xfId="27" applyFont="1" applyFill="1" applyBorder="1" applyAlignment="1">
      <alignment horizontal="center" vertical="center" wrapText="1"/>
    </xf>
    <xf numFmtId="0" fontId="21" fillId="17" borderId="10" xfId="29" applyFont="1" applyFill="1" applyBorder="1" applyAlignment="1">
      <alignment horizontal="center" vertical="center"/>
    </xf>
    <xf numFmtId="0" fontId="20" fillId="17" borderId="10" xfId="29" applyNumberFormat="1" applyFont="1" applyFill="1" applyBorder="1" applyAlignment="1">
      <alignment horizontal="center" vertical="center"/>
    </xf>
    <xf numFmtId="0" fontId="20" fillId="17" borderId="10" xfId="0" applyNumberFormat="1" applyFont="1" applyFill="1" applyBorder="1" applyAlignment="1">
      <alignment horizontal="left" vertical="center" wrapText="1"/>
    </xf>
    <xf numFmtId="0" fontId="20" fillId="17" borderId="10" xfId="0" applyNumberFormat="1" applyFont="1" applyFill="1" applyBorder="1" applyAlignment="1">
      <alignment horizontal="center" vertical="center" wrapText="1"/>
    </xf>
    <xf numFmtId="0" fontId="37" fillId="0" borderId="10" xfId="0" applyFont="1" applyBorder="1" applyAlignment="1">
      <alignment horizontal="center" vertical="center" wrapText="1"/>
    </xf>
    <xf numFmtId="0" fontId="21" fillId="17" borderId="10" xfId="23" applyFont="1" applyFill="1" applyBorder="1" applyAlignment="1">
      <alignment horizontal="center" vertical="center" wrapText="1"/>
    </xf>
    <xf numFmtId="0" fontId="20" fillId="17" borderId="10" xfId="0" applyFont="1" applyFill="1" applyBorder="1" applyAlignment="1">
      <alignment horizontal="left" vertical="top" wrapText="1"/>
    </xf>
    <xf numFmtId="0" fontId="21" fillId="0" borderId="0" xfId="0" applyFont="1" applyAlignment="1">
      <alignment horizontal="center" vertical="center"/>
    </xf>
    <xf numFmtId="0" fontId="21" fillId="17" borderId="0" xfId="0" applyFont="1" applyFill="1" applyAlignment="1">
      <alignment horizontal="center" vertical="center"/>
    </xf>
    <xf numFmtId="0" fontId="28" fillId="17" borderId="10" xfId="0" applyFont="1" applyFill="1" applyBorder="1" applyAlignment="1">
      <alignment horizontal="center" vertical="center" wrapText="1"/>
    </xf>
    <xf numFmtId="0" fontId="20" fillId="17" borderId="10" xfId="0" applyFont="1" applyFill="1" applyBorder="1" applyAlignment="1">
      <alignment horizontal="left" vertical="center" wrapText="1"/>
    </xf>
    <xf numFmtId="167" fontId="20" fillId="17" borderId="10" xfId="0" applyNumberFormat="1" applyFont="1" applyFill="1" applyBorder="1" applyAlignment="1">
      <alignment horizontal="left" vertical="center" wrapText="1"/>
    </xf>
    <xf numFmtId="0" fontId="20" fillId="17" borderId="10" xfId="0" applyFont="1" applyFill="1" applyBorder="1" applyAlignment="1">
      <alignment vertical="top" wrapText="1"/>
    </xf>
    <xf numFmtId="0" fontId="20" fillId="17" borderId="10" xfId="0" applyFont="1" applyFill="1" applyBorder="1" applyAlignment="1">
      <alignment horizontal="center" vertical="top" wrapText="1"/>
    </xf>
    <xf numFmtId="0" fontId="20" fillId="21" borderId="10" xfId="0" applyFont="1" applyFill="1" applyBorder="1" applyAlignment="1">
      <alignment horizontal="center" vertical="center" wrapText="1"/>
    </xf>
    <xf numFmtId="0" fontId="21" fillId="17" borderId="10" xfId="0" applyFont="1" applyFill="1" applyBorder="1" applyAlignment="1">
      <alignment horizontal="left" vertical="center" wrapText="1"/>
    </xf>
    <xf numFmtId="0" fontId="21" fillId="17" borderId="10" xfId="0" applyFont="1" applyFill="1" applyBorder="1" applyAlignment="1">
      <alignment horizontal="center" vertical="top" wrapText="1"/>
    </xf>
    <xf numFmtId="0" fontId="21" fillId="17" borderId="11" xfId="0" applyFont="1" applyFill="1" applyBorder="1" applyAlignment="1">
      <alignment horizontal="center" vertical="top" wrapText="1"/>
    </xf>
    <xf numFmtId="0" fontId="21" fillId="17" borderId="13" xfId="0" applyFont="1" applyFill="1" applyBorder="1" applyAlignment="1">
      <alignment horizontal="center" vertical="top" wrapText="1"/>
    </xf>
    <xf numFmtId="0" fontId="21" fillId="17" borderId="14" xfId="0" applyFont="1" applyFill="1" applyBorder="1" applyAlignment="1">
      <alignment horizontal="center" vertical="top" wrapText="1"/>
    </xf>
    <xf numFmtId="0" fontId="29" fillId="17" borderId="10" xfId="29" applyFont="1" applyFill="1" applyBorder="1" applyAlignment="1">
      <alignment horizontal="center" vertical="center" wrapText="1"/>
    </xf>
    <xf numFmtId="0" fontId="21" fillId="17" borderId="10" xfId="29" applyNumberFormat="1" applyFont="1" applyFill="1" applyBorder="1" applyAlignment="1">
      <alignment horizontal="justify" vertical="center"/>
    </xf>
    <xf numFmtId="164" fontId="20" fillId="17" borderId="10" xfId="0" applyNumberFormat="1" applyFont="1" applyFill="1" applyBorder="1" applyAlignment="1">
      <alignment horizontal="center" vertical="center" wrapText="1" shrinkToFit="1"/>
    </xf>
    <xf numFmtId="0" fontId="21" fillId="17" borderId="10" xfId="0" applyFont="1" applyFill="1" applyBorder="1" applyAlignment="1">
      <alignment horizontal="left" vertical="top" wrapText="1"/>
    </xf>
    <xf numFmtId="0" fontId="20" fillId="17" borderId="11" xfId="25" applyFont="1" applyFill="1" applyBorder="1" applyAlignment="1">
      <alignment horizontal="left" vertical="center" wrapText="1"/>
    </xf>
    <xf numFmtId="0" fontId="20" fillId="17" borderId="14" xfId="25" applyFont="1" applyFill="1" applyBorder="1" applyAlignment="1">
      <alignment horizontal="left" vertical="center" wrapText="1"/>
    </xf>
    <xf numFmtId="0" fontId="21" fillId="0" borderId="11" xfId="0" applyFont="1" applyFill="1" applyBorder="1" applyAlignment="1">
      <alignment horizontal="left" vertical="center" wrapText="1"/>
    </xf>
    <xf numFmtId="0" fontId="21" fillId="0" borderId="14" xfId="0" applyFont="1" applyFill="1" applyBorder="1" applyAlignment="1">
      <alignment horizontal="left" vertical="center" wrapText="1"/>
    </xf>
    <xf numFmtId="0" fontId="21" fillId="0" borderId="10" xfId="0" applyFont="1" applyFill="1" applyBorder="1" applyAlignment="1">
      <alignment horizontal="left" wrapText="1"/>
    </xf>
    <xf numFmtId="0" fontId="21" fillId="24" borderId="10" xfId="29" applyFont="1" applyFill="1" applyBorder="1" applyAlignment="1">
      <alignment vertical="center" textRotation="90"/>
    </xf>
    <xf numFmtId="0" fontId="21" fillId="24" borderId="10" xfId="29" applyFont="1" applyFill="1" applyBorder="1" applyAlignment="1">
      <alignment horizontal="center" vertical="center" textRotation="90"/>
    </xf>
    <xf numFmtId="0" fontId="21" fillId="17" borderId="11" xfId="29" applyFont="1" applyFill="1" applyBorder="1" applyAlignment="1">
      <alignment horizontal="left" vertical="center" wrapText="1"/>
    </xf>
    <xf numFmtId="0" fontId="21" fillId="17" borderId="14" xfId="29" applyFont="1" applyFill="1" applyBorder="1" applyAlignment="1">
      <alignment horizontal="left" vertical="center" wrapText="1"/>
    </xf>
    <xf numFmtId="0" fontId="21" fillId="17" borderId="11" xfId="0" applyFont="1" applyFill="1" applyBorder="1" applyAlignment="1">
      <alignment horizontal="left" vertical="center" wrapText="1"/>
    </xf>
    <xf numFmtId="0" fontId="21" fillId="17" borderId="14" xfId="0" applyFont="1" applyFill="1" applyBorder="1" applyAlignment="1">
      <alignment horizontal="left" vertical="center" wrapText="1"/>
    </xf>
    <xf numFmtId="0" fontId="20" fillId="0" borderId="10" xfId="0" applyFont="1" applyBorder="1" applyAlignment="1">
      <alignment horizontal="center" vertical="center" wrapText="1"/>
    </xf>
  </cellXfs>
  <cellStyles count="39">
    <cellStyle name="S4"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Денежный 2" xfId="11"/>
    <cellStyle name="Заголовок 1" xfId="12" builtinId="16" customBuiltin="1"/>
    <cellStyle name="Заголовок 2" xfId="13" builtinId="17" customBuiltin="1"/>
    <cellStyle name="Заголовок 3" xfId="14" builtinId="18" customBuiltin="1"/>
    <cellStyle name="Заголовок 4" xfId="15" builtinId="19" customBuiltin="1"/>
    <cellStyle name="Итог" xfId="16" builtinId="25" customBuiltin="1"/>
    <cellStyle name="КАНДАГАЧ тел3-33-96" xfId="17"/>
    <cellStyle name="КАНДАГАЧ тел3-33-96 2" xfId="18"/>
    <cellStyle name="КАНДАГАЧ тел3-33-96 2 2" xfId="19"/>
    <cellStyle name="Контрольная ячейка" xfId="20" builtinId="23" customBuiltin="1"/>
    <cellStyle name="Название" xfId="21" builtinId="15" customBuiltin="1"/>
    <cellStyle name="Нейтральный" xfId="22" builtinId="28" customBuiltin="1"/>
    <cellStyle name="Обычный" xfId="0" builtinId="0"/>
    <cellStyle name="Обычный 2" xfId="23"/>
    <cellStyle name="Обычный 2 2" xfId="38"/>
    <cellStyle name="Обычный 3" xfId="24"/>
    <cellStyle name="Обычный 4" xfId="25"/>
    <cellStyle name="Обычный 4 2" xfId="37"/>
    <cellStyle name="Обычный 5" xfId="26"/>
    <cellStyle name="Обычный 6" xfId="27"/>
    <cellStyle name="Обычный 7" xfId="28"/>
    <cellStyle name="Обычный_Пути достижения_20.07.2010" xfId="29"/>
    <cellStyle name="Плохой" xfId="30" builtinId="27" customBuiltin="1"/>
    <cellStyle name="Пояснение" xfId="31" builtinId="53" customBuiltin="1"/>
    <cellStyle name="Примечание" xfId="32" builtinId="10" customBuiltin="1"/>
    <cellStyle name="Связанная ячейка" xfId="33" builtinId="24" customBuiltin="1"/>
    <cellStyle name="Стиль 1" xfId="34"/>
    <cellStyle name="Текст предупреждения" xfId="35" builtinId="11" customBuiltin="1"/>
    <cellStyle name="Хороший" xfId="3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BE452"/>
  <sheetViews>
    <sheetView tabSelected="1" view="pageBreakPreview" topLeftCell="G135" zoomScale="86" zoomScaleNormal="60" zoomScaleSheetLayoutView="86" zoomScalePageLayoutView="60" workbookViewId="0">
      <selection activeCell="K137" sqref="K137"/>
    </sheetView>
  </sheetViews>
  <sheetFormatPr defaultColWidth="12.6328125" defaultRowHeight="15.5" x14ac:dyDescent="0.35"/>
  <cols>
    <col min="1" max="1" width="5.453125" style="51" customWidth="1"/>
    <col min="2" max="2" width="44.54296875" style="47" customWidth="1"/>
    <col min="3" max="3" width="13.54296875" style="47" customWidth="1"/>
    <col min="4" max="4" width="18.36328125" style="50" customWidth="1"/>
    <col min="5" max="5" width="23.1796875" style="47" customWidth="1"/>
    <col min="6" max="6" width="15.36328125" style="55" customWidth="1"/>
    <col min="7" max="7" width="16.54296875" style="47" customWidth="1"/>
    <col min="8" max="8" width="13.453125" style="47" customWidth="1"/>
    <col min="9" max="9" width="13" style="52" customWidth="1"/>
    <col min="10" max="10" width="15.08984375" style="47" customWidth="1"/>
    <col min="11" max="11" width="106.54296875" style="52" customWidth="1"/>
    <col min="12" max="12" width="12.6328125" style="47" hidden="1" customWidth="1"/>
    <col min="13" max="46" width="5.1796875" style="47" hidden="1" customWidth="1"/>
    <col min="47" max="47" width="4.54296875" style="47" hidden="1" customWidth="1"/>
    <col min="48" max="48" width="5.6328125" style="47" hidden="1" customWidth="1"/>
    <col min="49" max="49" width="3.81640625" style="47" hidden="1" customWidth="1"/>
    <col min="50" max="50" width="4.453125" style="224" hidden="1" customWidth="1"/>
    <col min="51" max="51" width="6.08984375" style="224" hidden="1" customWidth="1"/>
    <col min="52" max="54" width="4.453125" style="224" hidden="1" customWidth="1"/>
    <col min="55" max="55" width="12.6328125" style="47" customWidth="1"/>
    <col min="56" max="57" width="12.6328125" style="47" hidden="1" customWidth="1"/>
    <col min="58" max="60" width="12.6328125" style="47" customWidth="1"/>
    <col min="61" max="16384" width="12.6328125" style="47"/>
  </cols>
  <sheetData>
    <row r="1" spans="1:54" s="9" customFormat="1" x14ac:dyDescent="0.35">
      <c r="A1" s="329" t="s">
        <v>168</v>
      </c>
      <c r="B1" s="329"/>
      <c r="C1" s="329"/>
      <c r="D1" s="329"/>
      <c r="E1" s="329"/>
      <c r="F1" s="329"/>
      <c r="G1" s="329"/>
      <c r="H1" s="329"/>
      <c r="I1" s="329"/>
      <c r="J1" s="329"/>
      <c r="K1" s="329"/>
      <c r="AX1" s="224"/>
      <c r="AY1" s="224"/>
      <c r="AZ1" s="224"/>
      <c r="BA1" s="224"/>
      <c r="BB1" s="224"/>
    </row>
    <row r="2" spans="1:54" s="9" customFormat="1" x14ac:dyDescent="0.35">
      <c r="A2" s="329" t="s">
        <v>169</v>
      </c>
      <c r="B2" s="329"/>
      <c r="C2" s="329"/>
      <c r="D2" s="329"/>
      <c r="E2" s="329"/>
      <c r="F2" s="329"/>
      <c r="G2" s="329"/>
      <c r="H2" s="329"/>
      <c r="I2" s="329"/>
      <c r="J2" s="329"/>
      <c r="K2" s="329"/>
      <c r="AX2" s="224"/>
      <c r="AY2" s="224"/>
      <c r="AZ2" s="224"/>
      <c r="BA2" s="224"/>
      <c r="BB2" s="224"/>
    </row>
    <row r="3" spans="1:54" s="9" customFormat="1" x14ac:dyDescent="0.35">
      <c r="A3" s="329" t="s">
        <v>170</v>
      </c>
      <c r="B3" s="329"/>
      <c r="C3" s="329"/>
      <c r="D3" s="329"/>
      <c r="E3" s="329"/>
      <c r="F3" s="329"/>
      <c r="G3" s="329"/>
      <c r="H3" s="329"/>
      <c r="I3" s="329"/>
      <c r="J3" s="329"/>
      <c r="K3" s="329"/>
      <c r="AX3" s="224"/>
      <c r="AY3" s="224"/>
      <c r="AZ3" s="224"/>
      <c r="BA3" s="224"/>
      <c r="BB3" s="224"/>
    </row>
    <row r="4" spans="1:54" s="9" customFormat="1" x14ac:dyDescent="0.35">
      <c r="A4" s="300"/>
      <c r="B4" s="266"/>
      <c r="C4" s="266"/>
      <c r="D4" s="267"/>
      <c r="E4" s="267"/>
      <c r="F4" s="266"/>
      <c r="G4" s="266"/>
      <c r="H4" s="266"/>
      <c r="I4" s="268"/>
      <c r="J4" s="268"/>
      <c r="K4" s="268"/>
      <c r="AX4" s="224"/>
      <c r="AY4" s="224"/>
      <c r="AZ4" s="224"/>
      <c r="BA4" s="224"/>
      <c r="BB4" s="224"/>
    </row>
    <row r="5" spans="1:54" s="9" customFormat="1" x14ac:dyDescent="0.35">
      <c r="A5" s="269" t="s">
        <v>838</v>
      </c>
      <c r="B5" s="266"/>
      <c r="C5" s="266"/>
      <c r="D5" s="267"/>
      <c r="E5" s="267"/>
      <c r="F5" s="266"/>
      <c r="G5" s="266"/>
      <c r="H5" s="266"/>
      <c r="I5" s="268"/>
      <c r="J5" s="268"/>
      <c r="K5" s="268"/>
      <c r="AX5" s="224"/>
      <c r="AY5" s="224"/>
      <c r="AZ5" s="224"/>
      <c r="BA5" s="224"/>
      <c r="BB5" s="224"/>
    </row>
    <row r="6" spans="1:54" s="9" customFormat="1" x14ac:dyDescent="0.35">
      <c r="A6" s="269" t="s">
        <v>839</v>
      </c>
      <c r="B6" s="266"/>
      <c r="C6" s="266"/>
      <c r="D6" s="267"/>
      <c r="E6" s="267"/>
      <c r="F6" s="266"/>
      <c r="G6" s="266"/>
      <c r="H6" s="266"/>
      <c r="I6" s="268"/>
      <c r="J6" s="268"/>
      <c r="K6" s="268"/>
      <c r="AX6" s="224"/>
      <c r="AY6" s="224"/>
      <c r="AZ6" s="224"/>
      <c r="BA6" s="224"/>
      <c r="BB6" s="224"/>
    </row>
    <row r="7" spans="1:54" s="9" customFormat="1" x14ac:dyDescent="0.35">
      <c r="A7" s="269" t="s">
        <v>844</v>
      </c>
      <c r="B7" s="266"/>
      <c r="C7" s="266"/>
      <c r="D7" s="267"/>
      <c r="E7" s="267"/>
      <c r="F7" s="266"/>
      <c r="G7" s="266"/>
      <c r="H7" s="266"/>
      <c r="I7" s="268"/>
      <c r="J7" s="268"/>
      <c r="K7" s="268"/>
      <c r="AX7" s="224"/>
      <c r="AY7" s="224"/>
      <c r="AZ7" s="224"/>
      <c r="BA7" s="224"/>
      <c r="BB7" s="224"/>
    </row>
    <row r="8" spans="1:54" s="9" customFormat="1" x14ac:dyDescent="0.35">
      <c r="A8" s="270"/>
      <c r="B8" s="266"/>
      <c r="C8" s="266"/>
      <c r="D8" s="267"/>
      <c r="E8" s="267"/>
      <c r="F8" s="266"/>
      <c r="G8" s="266"/>
      <c r="H8" s="266"/>
      <c r="I8" s="268"/>
      <c r="J8" s="268"/>
      <c r="K8" s="268"/>
      <c r="AX8" s="224"/>
      <c r="AY8" s="224"/>
      <c r="AZ8" s="224"/>
      <c r="BA8" s="224"/>
      <c r="BB8" s="224"/>
    </row>
    <row r="9" spans="1:54" s="9" customFormat="1" x14ac:dyDescent="0.35">
      <c r="A9" s="330" t="s">
        <v>177</v>
      </c>
      <c r="B9" s="330"/>
      <c r="C9" s="330"/>
      <c r="D9" s="330"/>
      <c r="E9" s="330"/>
      <c r="F9" s="330"/>
      <c r="G9" s="330"/>
      <c r="H9" s="330"/>
      <c r="I9" s="330"/>
      <c r="J9" s="330"/>
      <c r="K9" s="330"/>
      <c r="AX9" s="224"/>
      <c r="AY9" s="224"/>
      <c r="AZ9" s="224"/>
      <c r="BA9" s="224"/>
      <c r="BB9" s="224"/>
    </row>
    <row r="10" spans="1:54" s="9" customFormat="1" x14ac:dyDescent="0.35">
      <c r="A10" s="266"/>
      <c r="B10" s="266"/>
      <c r="C10" s="266"/>
      <c r="D10" s="267"/>
      <c r="E10" s="267"/>
      <c r="F10" s="266"/>
      <c r="G10" s="266"/>
      <c r="H10" s="266"/>
      <c r="I10" s="268"/>
      <c r="J10" s="268"/>
      <c r="K10" s="268"/>
      <c r="AX10" s="224"/>
      <c r="AY10" s="224"/>
      <c r="AZ10" s="224"/>
      <c r="BA10" s="224"/>
      <c r="BB10" s="224"/>
    </row>
    <row r="11" spans="1:54" s="9" customFormat="1" ht="15.65" customHeight="1" x14ac:dyDescent="0.35">
      <c r="A11" s="316" t="s">
        <v>17</v>
      </c>
      <c r="B11" s="316" t="s">
        <v>18</v>
      </c>
      <c r="C11" s="316" t="s">
        <v>6</v>
      </c>
      <c r="D11" s="316" t="s">
        <v>171</v>
      </c>
      <c r="E11" s="316" t="s">
        <v>19</v>
      </c>
      <c r="F11" s="316" t="s">
        <v>172</v>
      </c>
      <c r="G11" s="316"/>
      <c r="H11" s="316"/>
      <c r="I11" s="316" t="s">
        <v>176</v>
      </c>
      <c r="J11" s="316" t="s">
        <v>46</v>
      </c>
      <c r="K11" s="316" t="s">
        <v>737</v>
      </c>
      <c r="AX11" s="352" t="s">
        <v>738</v>
      </c>
      <c r="AY11" s="351"/>
      <c r="AZ11" s="351" t="s">
        <v>730</v>
      </c>
      <c r="BA11" s="351" t="s">
        <v>731</v>
      </c>
      <c r="BB11" s="351" t="s">
        <v>732</v>
      </c>
    </row>
    <row r="12" spans="1:54" s="9" customFormat="1" ht="46.5" x14ac:dyDescent="0.35">
      <c r="A12" s="316"/>
      <c r="B12" s="316"/>
      <c r="C12" s="316"/>
      <c r="D12" s="316"/>
      <c r="E12" s="316"/>
      <c r="F12" s="292" t="s">
        <v>736</v>
      </c>
      <c r="G12" s="292" t="s">
        <v>173</v>
      </c>
      <c r="H12" s="292" t="s">
        <v>174</v>
      </c>
      <c r="I12" s="316"/>
      <c r="J12" s="316"/>
      <c r="K12" s="316"/>
      <c r="AX12" s="352"/>
      <c r="AY12" s="351"/>
      <c r="AZ12" s="351"/>
      <c r="BA12" s="351"/>
      <c r="BB12" s="351"/>
    </row>
    <row r="13" spans="1:54" s="9" customFormat="1" x14ac:dyDescent="0.35">
      <c r="A13" s="292">
        <v>1</v>
      </c>
      <c r="B13" s="292">
        <v>2</v>
      </c>
      <c r="C13" s="292">
        <v>3</v>
      </c>
      <c r="D13" s="292">
        <v>4</v>
      </c>
      <c r="E13" s="292">
        <v>5</v>
      </c>
      <c r="F13" s="292">
        <v>6</v>
      </c>
      <c r="G13" s="292">
        <v>7</v>
      </c>
      <c r="H13" s="292">
        <v>8</v>
      </c>
      <c r="I13" s="292">
        <v>9</v>
      </c>
      <c r="J13" s="292">
        <v>10</v>
      </c>
      <c r="K13" s="292">
        <v>11</v>
      </c>
      <c r="AX13" s="352"/>
      <c r="AY13" s="351"/>
      <c r="AZ13" s="351"/>
      <c r="BA13" s="351"/>
      <c r="BB13" s="351"/>
    </row>
    <row r="14" spans="1:54" s="9" customFormat="1" ht="15.65" customHeight="1" x14ac:dyDescent="0.35">
      <c r="A14" s="188"/>
      <c r="B14" s="189" t="s">
        <v>22</v>
      </c>
      <c r="C14" s="190"/>
      <c r="D14" s="191"/>
      <c r="E14" s="190"/>
      <c r="F14" s="190"/>
      <c r="G14" s="190"/>
      <c r="H14" s="190"/>
      <c r="I14" s="190"/>
      <c r="J14" s="190"/>
      <c r="K14" s="190"/>
      <c r="AX14" s="352"/>
      <c r="AY14" s="351"/>
      <c r="AZ14" s="351"/>
      <c r="BA14" s="351"/>
      <c r="BB14" s="351"/>
    </row>
    <row r="15" spans="1:54" s="9" customFormat="1" ht="15" customHeight="1" x14ac:dyDescent="0.35">
      <c r="A15" s="110"/>
      <c r="B15" s="103" t="s">
        <v>111</v>
      </c>
      <c r="C15" s="103"/>
      <c r="D15" s="5"/>
      <c r="E15" s="103"/>
      <c r="F15" s="103"/>
      <c r="G15" s="103"/>
      <c r="H15" s="103"/>
      <c r="I15" s="3"/>
      <c r="J15" s="3"/>
      <c r="K15" s="3"/>
      <c r="AX15" s="219"/>
      <c r="AY15" s="219"/>
      <c r="AZ15" s="219"/>
      <c r="BA15" s="219"/>
      <c r="BB15" s="219"/>
    </row>
    <row r="16" spans="1:54" s="9" customFormat="1" ht="15.75" customHeight="1" x14ac:dyDescent="0.35">
      <c r="A16" s="110"/>
      <c r="B16" s="6" t="s">
        <v>40</v>
      </c>
      <c r="C16" s="6"/>
      <c r="D16" s="39"/>
      <c r="E16" s="6"/>
      <c r="F16" s="6"/>
      <c r="G16" s="6"/>
      <c r="H16" s="6"/>
      <c r="I16" s="94"/>
      <c r="J16" s="5"/>
      <c r="K16" s="94"/>
      <c r="AX16" s="219"/>
      <c r="AY16" s="219"/>
      <c r="AZ16" s="219"/>
      <c r="BA16" s="219"/>
      <c r="BB16" s="219"/>
    </row>
    <row r="17" spans="1:54" s="9" customFormat="1" ht="67.25" customHeight="1" x14ac:dyDescent="0.35">
      <c r="A17" s="296">
        <v>1</v>
      </c>
      <c r="B17" s="303" t="s">
        <v>264</v>
      </c>
      <c r="C17" s="296" t="s">
        <v>59</v>
      </c>
      <c r="D17" s="296" t="s">
        <v>178</v>
      </c>
      <c r="E17" s="296" t="s">
        <v>189</v>
      </c>
      <c r="F17" s="296">
        <v>1735.4</v>
      </c>
      <c r="G17" s="296" t="s">
        <v>265</v>
      </c>
      <c r="H17" s="296" t="s">
        <v>833</v>
      </c>
      <c r="I17" s="296" t="s">
        <v>263</v>
      </c>
      <c r="J17" s="296" t="s">
        <v>263</v>
      </c>
      <c r="K17" s="295" t="s">
        <v>834</v>
      </c>
      <c r="AX17" s="219" t="s">
        <v>741</v>
      </c>
      <c r="AY17" s="219" t="s">
        <v>729</v>
      </c>
      <c r="AZ17" s="219">
        <v>1</v>
      </c>
      <c r="BA17" s="219">
        <v>1</v>
      </c>
      <c r="BB17" s="219"/>
    </row>
    <row r="18" spans="1:54" s="9" customFormat="1" ht="34.25" customHeight="1" x14ac:dyDescent="0.35">
      <c r="A18" s="331">
        <v>2</v>
      </c>
      <c r="B18" s="303" t="s">
        <v>326</v>
      </c>
      <c r="C18" s="296"/>
      <c r="D18" s="288"/>
      <c r="E18" s="296"/>
      <c r="F18" s="296"/>
      <c r="G18" s="296"/>
      <c r="H18" s="296"/>
      <c r="I18" s="296"/>
      <c r="J18" s="296"/>
      <c r="K18" s="296"/>
      <c r="AX18" s="219"/>
      <c r="AY18" s="219" t="s">
        <v>730</v>
      </c>
      <c r="AZ18" s="219">
        <v>2</v>
      </c>
      <c r="BA18" s="219"/>
      <c r="BB18" s="219"/>
    </row>
    <row r="19" spans="1:54" s="9" customFormat="1" ht="49.25" customHeight="1" x14ac:dyDescent="0.35">
      <c r="A19" s="331"/>
      <c r="B19" s="303" t="s">
        <v>266</v>
      </c>
      <c r="C19" s="296" t="s">
        <v>21</v>
      </c>
      <c r="D19" s="296" t="s">
        <v>178</v>
      </c>
      <c r="E19" s="296" t="s">
        <v>190</v>
      </c>
      <c r="F19" s="296"/>
      <c r="G19" s="296">
        <v>106.6</v>
      </c>
      <c r="H19" s="233" t="s">
        <v>752</v>
      </c>
      <c r="I19" s="33" t="s">
        <v>263</v>
      </c>
      <c r="J19" s="33" t="s">
        <v>263</v>
      </c>
      <c r="K19" s="68" t="s">
        <v>753</v>
      </c>
      <c r="AX19" s="219" t="s">
        <v>741</v>
      </c>
      <c r="AY19" s="219" t="s">
        <v>731</v>
      </c>
      <c r="AZ19" s="219"/>
      <c r="BA19" s="219">
        <v>2</v>
      </c>
      <c r="BB19" s="219"/>
    </row>
    <row r="20" spans="1:54" s="9" customFormat="1" ht="49.25" customHeight="1" x14ac:dyDescent="0.35">
      <c r="A20" s="331"/>
      <c r="B20" s="303" t="s">
        <v>267</v>
      </c>
      <c r="C20" s="296" t="s">
        <v>21</v>
      </c>
      <c r="D20" s="296" t="s">
        <v>178</v>
      </c>
      <c r="E20" s="296" t="s">
        <v>192</v>
      </c>
      <c r="F20" s="296"/>
      <c r="G20" s="296">
        <v>109</v>
      </c>
      <c r="H20" s="296" t="s">
        <v>527</v>
      </c>
      <c r="I20" s="296" t="s">
        <v>263</v>
      </c>
      <c r="J20" s="296" t="s">
        <v>263</v>
      </c>
      <c r="K20" s="289" t="s">
        <v>856</v>
      </c>
      <c r="AX20" s="219" t="s">
        <v>741</v>
      </c>
      <c r="AY20" s="219" t="s">
        <v>731</v>
      </c>
      <c r="AZ20" s="219"/>
      <c r="BA20" s="219">
        <v>3</v>
      </c>
      <c r="BB20" s="219"/>
    </row>
    <row r="21" spans="1:54" s="9" customFormat="1" ht="69.650000000000006" customHeight="1" x14ac:dyDescent="0.35">
      <c r="A21" s="296">
        <v>3</v>
      </c>
      <c r="B21" s="303" t="s">
        <v>63</v>
      </c>
      <c r="C21" s="296" t="s">
        <v>21</v>
      </c>
      <c r="D21" s="296" t="s">
        <v>188</v>
      </c>
      <c r="E21" s="296" t="s">
        <v>327</v>
      </c>
      <c r="F21" s="296">
        <v>104.4</v>
      </c>
      <c r="G21" s="296">
        <v>104.4</v>
      </c>
      <c r="H21" s="296">
        <v>108.7</v>
      </c>
      <c r="I21" s="296" t="s">
        <v>263</v>
      </c>
      <c r="J21" s="296" t="s">
        <v>263</v>
      </c>
      <c r="K21" s="287" t="s">
        <v>514</v>
      </c>
      <c r="AX21" s="219" t="s">
        <v>739</v>
      </c>
      <c r="AY21" s="219" t="s">
        <v>729</v>
      </c>
      <c r="AZ21" s="219">
        <v>3</v>
      </c>
      <c r="BA21" s="219">
        <v>4</v>
      </c>
      <c r="BB21" s="219"/>
    </row>
    <row r="22" spans="1:54" s="9" customFormat="1" ht="69.650000000000006" customHeight="1" x14ac:dyDescent="0.35">
      <c r="A22" s="296">
        <v>4</v>
      </c>
      <c r="B22" s="303" t="s">
        <v>328</v>
      </c>
      <c r="C22" s="296" t="s">
        <v>268</v>
      </c>
      <c r="D22" s="296" t="s">
        <v>178</v>
      </c>
      <c r="E22" s="296" t="s">
        <v>329</v>
      </c>
      <c r="F22" s="296"/>
      <c r="G22" s="296">
        <v>21.78</v>
      </c>
      <c r="H22" s="296" t="s">
        <v>25</v>
      </c>
      <c r="I22" s="296" t="s">
        <v>263</v>
      </c>
      <c r="J22" s="296" t="s">
        <v>263</v>
      </c>
      <c r="K22" s="295" t="s">
        <v>835</v>
      </c>
      <c r="AX22" s="219" t="s">
        <v>741</v>
      </c>
      <c r="AY22" s="219" t="s">
        <v>729</v>
      </c>
      <c r="AZ22" s="219">
        <v>4</v>
      </c>
      <c r="BA22" s="219">
        <v>5</v>
      </c>
      <c r="BB22" s="219"/>
    </row>
    <row r="23" spans="1:54" s="9" customFormat="1" ht="69.650000000000006" customHeight="1" x14ac:dyDescent="0.35">
      <c r="A23" s="296">
        <v>5</v>
      </c>
      <c r="B23" s="303" t="s">
        <v>269</v>
      </c>
      <c r="C23" s="296" t="s">
        <v>21</v>
      </c>
      <c r="D23" s="296" t="s">
        <v>178</v>
      </c>
      <c r="E23" s="296" t="s">
        <v>330</v>
      </c>
      <c r="F23" s="296"/>
      <c r="G23" s="296">
        <v>106.9</v>
      </c>
      <c r="H23" s="296" t="s">
        <v>836</v>
      </c>
      <c r="I23" s="296" t="s">
        <v>263</v>
      </c>
      <c r="J23" s="296" t="s">
        <v>263</v>
      </c>
      <c r="K23" s="58" t="s">
        <v>837</v>
      </c>
      <c r="AX23" s="219" t="s">
        <v>741</v>
      </c>
      <c r="AY23" s="219" t="s">
        <v>729</v>
      </c>
      <c r="AZ23" s="219">
        <v>5</v>
      </c>
      <c r="BA23" s="219">
        <v>6</v>
      </c>
      <c r="BB23" s="219"/>
    </row>
    <row r="24" spans="1:54" s="9" customFormat="1" ht="53.4" customHeight="1" x14ac:dyDescent="0.35">
      <c r="A24" s="296">
        <v>6</v>
      </c>
      <c r="B24" s="303" t="s">
        <v>270</v>
      </c>
      <c r="C24" s="296" t="s">
        <v>21</v>
      </c>
      <c r="D24" s="296" t="s">
        <v>178</v>
      </c>
      <c r="E24" s="296" t="s">
        <v>331</v>
      </c>
      <c r="F24" s="296"/>
      <c r="G24" s="296">
        <v>38.799999999999997</v>
      </c>
      <c r="H24" s="296" t="s">
        <v>25</v>
      </c>
      <c r="I24" s="296" t="s">
        <v>263</v>
      </c>
      <c r="J24" s="296" t="s">
        <v>263</v>
      </c>
      <c r="K24" s="289" t="s">
        <v>639</v>
      </c>
      <c r="AX24" s="219" t="s">
        <v>741</v>
      </c>
      <c r="AY24" s="219" t="s">
        <v>729</v>
      </c>
      <c r="AZ24" s="219">
        <v>6</v>
      </c>
      <c r="BA24" s="219">
        <v>7</v>
      </c>
      <c r="BB24" s="219"/>
    </row>
    <row r="25" spans="1:54" s="153" customFormat="1" ht="15" customHeight="1" x14ac:dyDescent="0.25">
      <c r="A25" s="271"/>
      <c r="B25" s="181" t="s">
        <v>20</v>
      </c>
      <c r="C25" s="181"/>
      <c r="D25" s="182"/>
      <c r="E25" s="181"/>
      <c r="F25" s="181"/>
      <c r="G25" s="181"/>
      <c r="H25" s="181"/>
      <c r="I25" s="181"/>
      <c r="J25" s="181"/>
      <c r="K25" s="181"/>
      <c r="AX25" s="218"/>
      <c r="AY25" s="218"/>
      <c r="AZ25" s="218"/>
      <c r="BA25" s="218"/>
      <c r="BB25" s="218"/>
    </row>
    <row r="26" spans="1:54" s="9" customFormat="1" ht="76.25" customHeight="1" x14ac:dyDescent="0.35">
      <c r="A26" s="288">
        <v>1</v>
      </c>
      <c r="B26" s="290" t="s">
        <v>332</v>
      </c>
      <c r="C26" s="288" t="s">
        <v>2</v>
      </c>
      <c r="D26" s="288" t="s">
        <v>263</v>
      </c>
      <c r="E26" s="288" t="s">
        <v>189</v>
      </c>
      <c r="F26" s="288"/>
      <c r="G26" s="288">
        <v>2</v>
      </c>
      <c r="H26" s="288">
        <v>2</v>
      </c>
      <c r="I26" s="288"/>
      <c r="J26" s="288"/>
      <c r="K26" s="295" t="s">
        <v>840</v>
      </c>
      <c r="AX26" s="219" t="s">
        <v>739</v>
      </c>
      <c r="AY26" s="219" t="s">
        <v>732</v>
      </c>
      <c r="AZ26" s="219"/>
      <c r="BA26" s="219">
        <v>1</v>
      </c>
      <c r="BB26" s="219">
        <v>1</v>
      </c>
    </row>
    <row r="27" spans="1:54" s="153" customFormat="1" ht="66.650000000000006" customHeight="1" x14ac:dyDescent="0.25">
      <c r="A27" s="292">
        <v>2</v>
      </c>
      <c r="B27" s="131" t="s">
        <v>333</v>
      </c>
      <c r="C27" s="151" t="s">
        <v>334</v>
      </c>
      <c r="D27" s="151" t="s">
        <v>263</v>
      </c>
      <c r="E27" s="292" t="s">
        <v>335</v>
      </c>
      <c r="F27" s="292"/>
      <c r="G27" s="292">
        <v>834</v>
      </c>
      <c r="H27" s="292">
        <v>948</v>
      </c>
      <c r="I27" s="152" t="s">
        <v>16</v>
      </c>
      <c r="J27" s="292"/>
      <c r="K27" s="154" t="s">
        <v>754</v>
      </c>
      <c r="AX27" s="218" t="s">
        <v>739</v>
      </c>
      <c r="AY27" s="218" t="s">
        <v>732</v>
      </c>
      <c r="AZ27" s="218"/>
      <c r="BA27" s="218">
        <v>2</v>
      </c>
      <c r="BB27" s="218">
        <v>2</v>
      </c>
    </row>
    <row r="28" spans="1:54" s="9" customFormat="1" ht="22.75" customHeight="1" x14ac:dyDescent="0.35">
      <c r="A28" s="316">
        <v>4</v>
      </c>
      <c r="B28" s="332" t="s">
        <v>45</v>
      </c>
      <c r="C28" s="313" t="s">
        <v>10</v>
      </c>
      <c r="D28" s="313" t="s">
        <v>263</v>
      </c>
      <c r="E28" s="313" t="s">
        <v>336</v>
      </c>
      <c r="F28" s="288">
        <v>282.2</v>
      </c>
      <c r="G28" s="288">
        <v>11302.5</v>
      </c>
      <c r="H28" s="288">
        <v>11302.5</v>
      </c>
      <c r="I28" s="92" t="s">
        <v>23</v>
      </c>
      <c r="J28" s="305" t="s">
        <v>121</v>
      </c>
      <c r="K28" s="333" t="s">
        <v>717</v>
      </c>
      <c r="AX28" s="219" t="s">
        <v>739</v>
      </c>
      <c r="AY28" s="219" t="s">
        <v>732</v>
      </c>
      <c r="AZ28" s="219"/>
      <c r="BA28" s="219">
        <v>3</v>
      </c>
      <c r="BB28" s="219">
        <v>3</v>
      </c>
    </row>
    <row r="29" spans="1:54" s="9" customFormat="1" ht="22.75" customHeight="1" x14ac:dyDescent="0.35">
      <c r="A29" s="316"/>
      <c r="B29" s="332"/>
      <c r="C29" s="313"/>
      <c r="D29" s="313"/>
      <c r="E29" s="313"/>
      <c r="F29" s="288"/>
      <c r="G29" s="288">
        <v>199.6</v>
      </c>
      <c r="H29" s="288">
        <v>199.6</v>
      </c>
      <c r="I29" s="92" t="s">
        <v>24</v>
      </c>
      <c r="J29" s="305" t="s">
        <v>337</v>
      </c>
      <c r="K29" s="333"/>
      <c r="AX29" s="219"/>
      <c r="AY29" s="219"/>
      <c r="AZ29" s="219"/>
      <c r="BA29" s="219"/>
      <c r="BB29" s="219"/>
    </row>
    <row r="30" spans="1:54" s="9" customFormat="1" ht="47.25" customHeight="1" x14ac:dyDescent="0.35">
      <c r="A30" s="292">
        <v>5</v>
      </c>
      <c r="B30" s="175" t="s">
        <v>338</v>
      </c>
      <c r="C30" s="151" t="s">
        <v>334</v>
      </c>
      <c r="D30" s="151" t="s">
        <v>263</v>
      </c>
      <c r="E30" s="151" t="s">
        <v>339</v>
      </c>
      <c r="F30" s="176"/>
      <c r="G30" s="176">
        <v>30037</v>
      </c>
      <c r="H30" s="151">
        <v>37249.699999999997</v>
      </c>
      <c r="I30" s="92" t="s">
        <v>16</v>
      </c>
      <c r="J30" s="92"/>
      <c r="K30" s="301" t="s">
        <v>832</v>
      </c>
      <c r="AX30" s="219" t="s">
        <v>739</v>
      </c>
      <c r="AY30" s="219" t="s">
        <v>732</v>
      </c>
      <c r="AZ30" s="219"/>
      <c r="BA30" s="219">
        <v>4</v>
      </c>
      <c r="BB30" s="219">
        <v>4</v>
      </c>
    </row>
    <row r="31" spans="1:54" s="9" customFormat="1" ht="78.75" customHeight="1" x14ac:dyDescent="0.35">
      <c r="A31" s="292">
        <v>6</v>
      </c>
      <c r="B31" s="290" t="s">
        <v>340</v>
      </c>
      <c r="C31" s="129" t="s">
        <v>2</v>
      </c>
      <c r="D31" s="129" t="s">
        <v>263</v>
      </c>
      <c r="E31" s="288" t="s">
        <v>341</v>
      </c>
      <c r="F31" s="129">
        <v>1</v>
      </c>
      <c r="G31" s="129">
        <v>1</v>
      </c>
      <c r="H31" s="129">
        <v>1</v>
      </c>
      <c r="I31" s="130"/>
      <c r="J31" s="128"/>
      <c r="K31" s="128" t="s">
        <v>674</v>
      </c>
      <c r="AX31" s="219" t="s">
        <v>739</v>
      </c>
      <c r="AY31" s="219" t="s">
        <v>732</v>
      </c>
      <c r="AZ31" s="219"/>
      <c r="BA31" s="219">
        <v>5</v>
      </c>
      <c r="BB31" s="219">
        <v>5</v>
      </c>
    </row>
    <row r="32" spans="1:54" s="9" customFormat="1" ht="69.650000000000006" customHeight="1" x14ac:dyDescent="0.35">
      <c r="A32" s="288">
        <v>7</v>
      </c>
      <c r="B32" s="290" t="s">
        <v>342</v>
      </c>
      <c r="C32" s="288" t="s">
        <v>2</v>
      </c>
      <c r="D32" s="288" t="s">
        <v>263</v>
      </c>
      <c r="E32" s="288" t="s">
        <v>343</v>
      </c>
      <c r="F32" s="288"/>
      <c r="G32" s="288">
        <v>1</v>
      </c>
      <c r="H32" s="288">
        <v>1</v>
      </c>
      <c r="I32" s="288"/>
      <c r="J32" s="288"/>
      <c r="K32" s="308" t="s">
        <v>843</v>
      </c>
      <c r="AX32" s="219" t="s">
        <v>739</v>
      </c>
      <c r="AY32" s="219" t="s">
        <v>732</v>
      </c>
      <c r="AZ32" s="219"/>
      <c r="BA32" s="219">
        <v>6</v>
      </c>
      <c r="BB32" s="219">
        <v>6</v>
      </c>
    </row>
    <row r="33" spans="1:56" s="9" customFormat="1" ht="63" customHeight="1" x14ac:dyDescent="0.35">
      <c r="A33" s="292">
        <v>8</v>
      </c>
      <c r="B33" s="290" t="s">
        <v>344</v>
      </c>
      <c r="C33" s="129" t="s">
        <v>2</v>
      </c>
      <c r="D33" s="129" t="s">
        <v>263</v>
      </c>
      <c r="E33" s="288" t="s">
        <v>330</v>
      </c>
      <c r="F33" s="129"/>
      <c r="G33" s="306">
        <v>1</v>
      </c>
      <c r="H33" s="306">
        <v>1</v>
      </c>
      <c r="I33" s="305"/>
      <c r="J33" s="305"/>
      <c r="K33" s="272" t="s">
        <v>841</v>
      </c>
      <c r="AX33" s="219" t="s">
        <v>739</v>
      </c>
      <c r="AY33" s="219" t="s">
        <v>732</v>
      </c>
      <c r="AZ33" s="219"/>
      <c r="BA33" s="219">
        <v>7</v>
      </c>
      <c r="BB33" s="219">
        <v>7</v>
      </c>
    </row>
    <row r="34" spans="1:56" s="153" customFormat="1" ht="60" customHeight="1" x14ac:dyDescent="0.25">
      <c r="A34" s="292">
        <v>9</v>
      </c>
      <c r="B34" s="290" t="s">
        <v>345</v>
      </c>
      <c r="C34" s="129" t="s">
        <v>2</v>
      </c>
      <c r="D34" s="129" t="s">
        <v>263</v>
      </c>
      <c r="E34" s="288" t="s">
        <v>330</v>
      </c>
      <c r="F34" s="129"/>
      <c r="G34" s="306">
        <v>1</v>
      </c>
      <c r="H34" s="306">
        <v>1</v>
      </c>
      <c r="I34" s="128"/>
      <c r="J34" s="128"/>
      <c r="K34" s="272" t="s">
        <v>842</v>
      </c>
      <c r="AX34" s="218" t="s">
        <v>739</v>
      </c>
      <c r="AY34" s="218" t="s">
        <v>732</v>
      </c>
      <c r="AZ34" s="218"/>
      <c r="BA34" s="218">
        <v>8</v>
      </c>
      <c r="BB34" s="218">
        <v>8</v>
      </c>
    </row>
    <row r="35" spans="1:56" s="9" customFormat="1" ht="15" customHeight="1" x14ac:dyDescent="0.35">
      <c r="A35" s="110"/>
      <c r="B35" s="3" t="s">
        <v>4</v>
      </c>
      <c r="C35" s="2" t="s">
        <v>10</v>
      </c>
      <c r="D35" s="10"/>
      <c r="E35" s="15"/>
      <c r="F35" s="16"/>
      <c r="G35" s="16">
        <f>G37+G38+G39</f>
        <v>42373.1</v>
      </c>
      <c r="H35" s="16">
        <f>H37+H38+H39</f>
        <v>49699.799999999996</v>
      </c>
      <c r="I35" s="16"/>
      <c r="J35" s="5"/>
      <c r="K35" s="94"/>
      <c r="AX35" s="219"/>
      <c r="AY35" s="219"/>
      <c r="AZ35" s="219"/>
      <c r="BA35" s="219"/>
      <c r="BB35" s="219"/>
      <c r="BD35" s="9">
        <v>1</v>
      </c>
    </row>
    <row r="36" spans="1:56" s="9" customFormat="1" ht="15" customHeight="1" x14ac:dyDescent="0.35">
      <c r="A36" s="235"/>
      <c r="B36" s="12" t="s">
        <v>13</v>
      </c>
      <c r="C36" s="1"/>
      <c r="D36" s="36"/>
      <c r="E36" s="11"/>
      <c r="F36" s="14"/>
      <c r="G36" s="14"/>
      <c r="H36" s="14"/>
      <c r="I36" s="14"/>
      <c r="J36" s="18"/>
      <c r="K36" s="98"/>
      <c r="AX36" s="219"/>
      <c r="AY36" s="219"/>
      <c r="AZ36" s="219"/>
      <c r="BA36" s="219"/>
      <c r="BB36" s="219"/>
      <c r="BD36" s="9">
        <v>1</v>
      </c>
    </row>
    <row r="37" spans="1:56" s="9" customFormat="1" ht="15" customHeight="1" x14ac:dyDescent="0.35">
      <c r="A37" s="235"/>
      <c r="B37" s="12" t="s">
        <v>1</v>
      </c>
      <c r="C37" s="1" t="s">
        <v>10</v>
      </c>
      <c r="D37" s="36"/>
      <c r="E37" s="11"/>
      <c r="F37" s="14"/>
      <c r="G37" s="14">
        <f>G28</f>
        <v>11302.5</v>
      </c>
      <c r="H37" s="14">
        <f>H28</f>
        <v>11302.5</v>
      </c>
      <c r="I37" s="14"/>
      <c r="J37" s="18"/>
      <c r="K37" s="98"/>
      <c r="AX37" s="219"/>
      <c r="AY37" s="219"/>
      <c r="AZ37" s="219"/>
      <c r="BA37" s="219"/>
      <c r="BB37" s="219"/>
      <c r="BD37" s="9">
        <v>1</v>
      </c>
    </row>
    <row r="38" spans="1:56" s="9" customFormat="1" ht="15" customHeight="1" x14ac:dyDescent="0.35">
      <c r="A38" s="235"/>
      <c r="B38" s="12" t="s">
        <v>14</v>
      </c>
      <c r="C38" s="1" t="s">
        <v>10</v>
      </c>
      <c r="D38" s="36"/>
      <c r="E38" s="11"/>
      <c r="F38" s="14"/>
      <c r="G38" s="14">
        <f>G29</f>
        <v>199.6</v>
      </c>
      <c r="H38" s="14">
        <f>H29</f>
        <v>199.6</v>
      </c>
      <c r="I38" s="14"/>
      <c r="J38" s="18"/>
      <c r="K38" s="98"/>
      <c r="AX38" s="219"/>
      <c r="AY38" s="219"/>
      <c r="AZ38" s="219"/>
      <c r="BA38" s="219"/>
      <c r="BB38" s="219"/>
      <c r="BD38" s="9">
        <v>1</v>
      </c>
    </row>
    <row r="39" spans="1:56" s="9" customFormat="1" ht="15" customHeight="1" x14ac:dyDescent="0.35">
      <c r="A39" s="235"/>
      <c r="B39" s="12" t="s">
        <v>15</v>
      </c>
      <c r="C39" s="1" t="s">
        <v>10</v>
      </c>
      <c r="D39" s="36"/>
      <c r="E39" s="11"/>
      <c r="F39" s="14"/>
      <c r="G39" s="14">
        <f>G27+G30</f>
        <v>30871</v>
      </c>
      <c r="H39" s="14">
        <f>H27+H30</f>
        <v>38197.699999999997</v>
      </c>
      <c r="I39" s="14"/>
      <c r="J39" s="18"/>
      <c r="K39" s="236"/>
      <c r="AX39" s="219"/>
      <c r="AY39" s="219"/>
      <c r="AZ39" s="219"/>
      <c r="BA39" s="219"/>
      <c r="BB39" s="219"/>
      <c r="BD39" s="9">
        <v>1</v>
      </c>
    </row>
    <row r="40" spans="1:56" s="9" customFormat="1" ht="15" customHeight="1" x14ac:dyDescent="0.35">
      <c r="A40" s="110"/>
      <c r="B40" s="184" t="s">
        <v>112</v>
      </c>
      <c r="C40" s="184"/>
      <c r="D40" s="185"/>
      <c r="E40" s="184"/>
      <c r="F40" s="184"/>
      <c r="G40" s="184"/>
      <c r="H40" s="184"/>
      <c r="I40" s="237"/>
      <c r="J40" s="237"/>
      <c r="K40" s="237"/>
      <c r="AX40" s="219"/>
      <c r="AY40" s="219"/>
      <c r="AZ40" s="219"/>
      <c r="BA40" s="219"/>
      <c r="BB40" s="219"/>
    </row>
    <row r="41" spans="1:56" s="9" customFormat="1" ht="15.75" customHeight="1" x14ac:dyDescent="0.35">
      <c r="A41" s="110"/>
      <c r="B41" s="6" t="s">
        <v>40</v>
      </c>
      <c r="C41" s="6"/>
      <c r="D41" s="39"/>
      <c r="E41" s="6"/>
      <c r="F41" s="6"/>
      <c r="G41" s="6"/>
      <c r="H41" s="6"/>
      <c r="I41" s="103"/>
      <c r="J41" s="104"/>
      <c r="K41" s="103"/>
      <c r="AX41" s="219"/>
      <c r="AY41" s="219"/>
      <c r="AZ41" s="219"/>
      <c r="BA41" s="219"/>
      <c r="BB41" s="219"/>
    </row>
    <row r="42" spans="1:56" s="9" customFormat="1" ht="45.65" customHeight="1" x14ac:dyDescent="0.35">
      <c r="A42" s="296">
        <v>1</v>
      </c>
      <c r="B42" s="303" t="s">
        <v>346</v>
      </c>
      <c r="C42" s="298" t="s">
        <v>21</v>
      </c>
      <c r="D42" s="296" t="s">
        <v>178</v>
      </c>
      <c r="E42" s="298" t="s">
        <v>190</v>
      </c>
      <c r="F42" s="298"/>
      <c r="G42" s="298">
        <v>104.4</v>
      </c>
      <c r="H42" s="227">
        <v>100.3</v>
      </c>
      <c r="I42" s="227" t="s">
        <v>263</v>
      </c>
      <c r="J42" s="227" t="s">
        <v>263</v>
      </c>
      <c r="K42" s="228" t="s">
        <v>755</v>
      </c>
      <c r="AX42" s="219" t="s">
        <v>742</v>
      </c>
      <c r="AY42" s="219" t="s">
        <v>729</v>
      </c>
      <c r="AZ42" s="219">
        <v>7</v>
      </c>
      <c r="BA42" s="219">
        <v>8</v>
      </c>
      <c r="BB42" s="219"/>
    </row>
    <row r="43" spans="1:56" s="9" customFormat="1" ht="51" customHeight="1" x14ac:dyDescent="0.35">
      <c r="A43" s="296">
        <v>2</v>
      </c>
      <c r="B43" s="303" t="s">
        <v>271</v>
      </c>
      <c r="C43" s="298" t="s">
        <v>347</v>
      </c>
      <c r="D43" s="296" t="s">
        <v>178</v>
      </c>
      <c r="E43" s="298" t="s">
        <v>190</v>
      </c>
      <c r="F43" s="298"/>
      <c r="G43" s="298">
        <v>116.6</v>
      </c>
      <c r="H43" s="298" t="s">
        <v>878</v>
      </c>
      <c r="I43" s="298" t="s">
        <v>263</v>
      </c>
      <c r="J43" s="298" t="s">
        <v>263</v>
      </c>
      <c r="K43" s="58" t="s">
        <v>880</v>
      </c>
      <c r="AX43" s="219" t="s">
        <v>741</v>
      </c>
      <c r="AY43" s="219" t="s">
        <v>729</v>
      </c>
      <c r="AZ43" s="219">
        <v>8</v>
      </c>
      <c r="BA43" s="219">
        <v>9</v>
      </c>
      <c r="BB43" s="219"/>
    </row>
    <row r="44" spans="1:56" s="9" customFormat="1" ht="15" customHeight="1" x14ac:dyDescent="0.35">
      <c r="A44" s="112"/>
      <c r="B44" s="181" t="s">
        <v>20</v>
      </c>
      <c r="C44" s="181"/>
      <c r="D44" s="182"/>
      <c r="E44" s="181"/>
      <c r="F44" s="181"/>
      <c r="G44" s="181"/>
      <c r="H44" s="181"/>
      <c r="I44" s="106"/>
      <c r="J44" s="7"/>
      <c r="K44" s="275"/>
      <c r="AX44" s="219"/>
      <c r="AY44" s="219"/>
      <c r="AZ44" s="219"/>
      <c r="BA44" s="219"/>
      <c r="BB44" s="219"/>
    </row>
    <row r="45" spans="1:56" s="9" customFormat="1" ht="178.25" customHeight="1" x14ac:dyDescent="0.35">
      <c r="A45" s="234" t="s">
        <v>101</v>
      </c>
      <c r="B45" s="297" t="s">
        <v>146</v>
      </c>
      <c r="C45" s="288" t="s">
        <v>10</v>
      </c>
      <c r="D45" s="288" t="s">
        <v>263</v>
      </c>
      <c r="E45" s="288" t="s">
        <v>348</v>
      </c>
      <c r="F45" s="101"/>
      <c r="G45" s="101">
        <f>951.5+1759.7</f>
        <v>2711.2</v>
      </c>
      <c r="H45" s="101">
        <v>1961.8</v>
      </c>
      <c r="I45" s="302" t="s">
        <v>23</v>
      </c>
      <c r="J45" s="305">
        <v>13210015</v>
      </c>
      <c r="K45" s="58" t="s">
        <v>757</v>
      </c>
      <c r="AX45" s="57" t="s">
        <v>742</v>
      </c>
      <c r="AY45" s="57" t="s">
        <v>732</v>
      </c>
      <c r="AZ45" s="57"/>
      <c r="BA45" s="57"/>
      <c r="BB45" s="57">
        <v>9</v>
      </c>
    </row>
    <row r="46" spans="1:56" s="9" customFormat="1" ht="96" customHeight="1" x14ac:dyDescent="0.35">
      <c r="A46" s="234" t="s">
        <v>102</v>
      </c>
      <c r="B46" s="297" t="s">
        <v>147</v>
      </c>
      <c r="C46" s="288" t="s">
        <v>10</v>
      </c>
      <c r="D46" s="288" t="s">
        <v>263</v>
      </c>
      <c r="E46" s="288" t="s">
        <v>349</v>
      </c>
      <c r="F46" s="101"/>
      <c r="G46" s="101">
        <f>548.5+767.9</f>
        <v>1316.4</v>
      </c>
      <c r="H46" s="101">
        <v>1308.9000000000001</v>
      </c>
      <c r="I46" s="302" t="s">
        <v>23</v>
      </c>
      <c r="J46" s="305">
        <v>13210016</v>
      </c>
      <c r="K46" s="131" t="s">
        <v>761</v>
      </c>
      <c r="AX46" s="57" t="s">
        <v>742</v>
      </c>
      <c r="AY46" s="57" t="s">
        <v>732</v>
      </c>
      <c r="AZ46" s="57"/>
      <c r="BA46" s="57"/>
      <c r="BB46" s="57">
        <v>10</v>
      </c>
    </row>
    <row r="47" spans="1:56" s="9" customFormat="1" ht="48" customHeight="1" x14ac:dyDescent="0.35">
      <c r="A47" s="234" t="s">
        <v>103</v>
      </c>
      <c r="B47" s="297" t="s">
        <v>350</v>
      </c>
      <c r="C47" s="288" t="s">
        <v>2</v>
      </c>
      <c r="D47" s="288" t="s">
        <v>263</v>
      </c>
      <c r="E47" s="288" t="s">
        <v>190</v>
      </c>
      <c r="F47" s="305"/>
      <c r="G47" s="288">
        <v>4</v>
      </c>
      <c r="H47" s="288">
        <v>4</v>
      </c>
      <c r="I47" s="302"/>
      <c r="J47" s="120"/>
      <c r="K47" s="131" t="s">
        <v>758</v>
      </c>
      <c r="AX47" s="57" t="s">
        <v>739</v>
      </c>
      <c r="AY47" s="57" t="s">
        <v>732</v>
      </c>
      <c r="AZ47" s="57"/>
      <c r="BA47" s="57"/>
      <c r="BB47" s="57">
        <v>11</v>
      </c>
    </row>
    <row r="48" spans="1:56" s="9" customFormat="1" ht="48.65" customHeight="1" x14ac:dyDescent="0.35">
      <c r="A48" s="234" t="s">
        <v>104</v>
      </c>
      <c r="B48" s="297" t="s">
        <v>351</v>
      </c>
      <c r="C48" s="288" t="s">
        <v>2</v>
      </c>
      <c r="D48" s="288" t="s">
        <v>263</v>
      </c>
      <c r="E48" s="288" t="s">
        <v>190</v>
      </c>
      <c r="F48" s="288"/>
      <c r="G48" s="288">
        <v>4</v>
      </c>
      <c r="H48" s="288">
        <v>3</v>
      </c>
      <c r="I48" s="90"/>
      <c r="J48" s="8"/>
      <c r="K48" s="58" t="s">
        <v>756</v>
      </c>
      <c r="AX48" s="57" t="s">
        <v>742</v>
      </c>
      <c r="AY48" s="57" t="s">
        <v>732</v>
      </c>
      <c r="AZ48" s="57"/>
      <c r="BA48" s="57"/>
      <c r="BB48" s="57">
        <v>12</v>
      </c>
    </row>
    <row r="49" spans="1:56" s="9" customFormat="1" ht="15" customHeight="1" x14ac:dyDescent="0.35">
      <c r="A49" s="110"/>
      <c r="B49" s="3" t="s">
        <v>4</v>
      </c>
      <c r="C49" s="2" t="s">
        <v>10</v>
      </c>
      <c r="D49" s="10"/>
      <c r="E49" s="15"/>
      <c r="F49" s="16"/>
      <c r="G49" s="16">
        <f>G51+G52+G53</f>
        <v>4027.6</v>
      </c>
      <c r="H49" s="16">
        <f>H51+H52+H53</f>
        <v>3270.7</v>
      </c>
      <c r="I49" s="16"/>
      <c r="J49" s="5"/>
      <c r="K49" s="94"/>
      <c r="AX49" s="219"/>
      <c r="AY49" s="219"/>
      <c r="AZ49" s="219"/>
      <c r="BA49" s="219"/>
      <c r="BB49" s="219"/>
      <c r="BD49" s="9">
        <v>1</v>
      </c>
    </row>
    <row r="50" spans="1:56" s="9" customFormat="1" ht="15" customHeight="1" x14ac:dyDescent="0.35">
      <c r="A50" s="235"/>
      <c r="B50" s="12" t="s">
        <v>13</v>
      </c>
      <c r="C50" s="1"/>
      <c r="D50" s="36"/>
      <c r="E50" s="11"/>
      <c r="F50" s="14"/>
      <c r="G50" s="14"/>
      <c r="H50" s="14"/>
      <c r="I50" s="14"/>
      <c r="J50" s="18"/>
      <c r="K50" s="98"/>
      <c r="AX50" s="219"/>
      <c r="AY50" s="219"/>
      <c r="AZ50" s="219"/>
      <c r="BA50" s="219"/>
      <c r="BB50" s="219"/>
      <c r="BD50" s="9">
        <v>1</v>
      </c>
    </row>
    <row r="51" spans="1:56" s="9" customFormat="1" ht="15" customHeight="1" x14ac:dyDescent="0.35">
      <c r="A51" s="235"/>
      <c r="B51" s="12" t="s">
        <v>1</v>
      </c>
      <c r="C51" s="1" t="s">
        <v>10</v>
      </c>
      <c r="D51" s="36"/>
      <c r="E51" s="11"/>
      <c r="F51" s="14"/>
      <c r="G51" s="14">
        <f>G45+G46</f>
        <v>4027.6</v>
      </c>
      <c r="H51" s="14">
        <f>H45+H46</f>
        <v>3270.7</v>
      </c>
      <c r="I51" s="14"/>
      <c r="J51" s="18"/>
      <c r="K51" s="98"/>
      <c r="AX51" s="219"/>
      <c r="AY51" s="219"/>
      <c r="AZ51" s="219"/>
      <c r="BA51" s="219"/>
      <c r="BB51" s="219"/>
      <c r="BD51" s="9">
        <v>1</v>
      </c>
    </row>
    <row r="52" spans="1:56" s="9" customFormat="1" ht="15" customHeight="1" x14ac:dyDescent="0.35">
      <c r="A52" s="235"/>
      <c r="B52" s="12" t="s">
        <v>14</v>
      </c>
      <c r="C52" s="1" t="s">
        <v>10</v>
      </c>
      <c r="D52" s="36"/>
      <c r="E52" s="11"/>
      <c r="F52" s="14"/>
      <c r="G52" s="14">
        <v>0</v>
      </c>
      <c r="H52" s="14">
        <v>0</v>
      </c>
      <c r="I52" s="14"/>
      <c r="J52" s="18"/>
      <c r="K52" s="98"/>
      <c r="AX52" s="219"/>
      <c r="AY52" s="219"/>
      <c r="AZ52" s="219"/>
      <c r="BA52" s="219"/>
      <c r="BB52" s="219"/>
      <c r="BD52" s="9">
        <v>1</v>
      </c>
    </row>
    <row r="53" spans="1:56" s="9" customFormat="1" ht="15" customHeight="1" x14ac:dyDescent="0.35">
      <c r="A53" s="235"/>
      <c r="B53" s="12" t="s">
        <v>15</v>
      </c>
      <c r="C53" s="1" t="s">
        <v>10</v>
      </c>
      <c r="D53" s="36"/>
      <c r="E53" s="11"/>
      <c r="F53" s="14"/>
      <c r="G53" s="14">
        <v>0</v>
      </c>
      <c r="H53" s="14">
        <v>0</v>
      </c>
      <c r="I53" s="14"/>
      <c r="J53" s="18"/>
      <c r="K53" s="236"/>
      <c r="AX53" s="219"/>
      <c r="AY53" s="219"/>
      <c r="AZ53" s="219"/>
      <c r="BA53" s="219"/>
      <c r="BB53" s="219"/>
      <c r="BD53" s="9">
        <v>1</v>
      </c>
    </row>
    <row r="54" spans="1:56" s="9" customFormat="1" ht="15" customHeight="1" x14ac:dyDescent="0.35">
      <c r="A54" s="110"/>
      <c r="B54" s="103" t="s">
        <v>148</v>
      </c>
      <c r="C54" s="103"/>
      <c r="D54" s="5"/>
      <c r="E54" s="103"/>
      <c r="F54" s="103"/>
      <c r="G54" s="103"/>
      <c r="H54" s="103"/>
      <c r="I54" s="180"/>
      <c r="J54" s="180"/>
      <c r="K54" s="180"/>
      <c r="AX54" s="219"/>
      <c r="AY54" s="219"/>
      <c r="AZ54" s="219"/>
      <c r="BA54" s="219"/>
      <c r="BB54" s="219"/>
    </row>
    <row r="55" spans="1:56" s="9" customFormat="1" ht="15.75" customHeight="1" x14ac:dyDescent="0.35">
      <c r="A55" s="110"/>
      <c r="B55" s="6" t="s">
        <v>40</v>
      </c>
      <c r="C55" s="6"/>
      <c r="D55" s="39"/>
      <c r="E55" s="6"/>
      <c r="F55" s="6"/>
      <c r="G55" s="6"/>
      <c r="H55" s="6"/>
      <c r="I55" s="103"/>
      <c r="J55" s="104"/>
      <c r="K55" s="103"/>
      <c r="AX55" s="219"/>
      <c r="AY55" s="219"/>
      <c r="AZ55" s="219"/>
      <c r="BA55" s="219"/>
      <c r="BB55" s="219"/>
    </row>
    <row r="56" spans="1:56" s="9" customFormat="1" ht="63" customHeight="1" x14ac:dyDescent="0.35">
      <c r="A56" s="296">
        <v>1</v>
      </c>
      <c r="B56" s="303" t="s">
        <v>273</v>
      </c>
      <c r="C56" s="298" t="s">
        <v>21</v>
      </c>
      <c r="D56" s="296" t="s">
        <v>178</v>
      </c>
      <c r="E56" s="298" t="s">
        <v>192</v>
      </c>
      <c r="F56" s="30"/>
      <c r="G56" s="298">
        <v>101.9</v>
      </c>
      <c r="H56" s="298">
        <v>100.4</v>
      </c>
      <c r="I56" s="298" t="s">
        <v>263</v>
      </c>
      <c r="J56" s="298" t="s">
        <v>263</v>
      </c>
      <c r="K56" s="295" t="s">
        <v>891</v>
      </c>
      <c r="AX56" s="219" t="s">
        <v>742</v>
      </c>
      <c r="AY56" s="219" t="s">
        <v>729</v>
      </c>
      <c r="AZ56" s="219">
        <v>9</v>
      </c>
      <c r="BA56" s="219">
        <v>10</v>
      </c>
      <c r="BB56" s="219"/>
    </row>
    <row r="57" spans="1:56" s="9" customFormat="1" ht="52.5" customHeight="1" x14ac:dyDescent="0.35">
      <c r="A57" s="296">
        <v>2</v>
      </c>
      <c r="B57" s="303" t="s">
        <v>274</v>
      </c>
      <c r="C57" s="298" t="s">
        <v>21</v>
      </c>
      <c r="D57" s="296" t="s">
        <v>178</v>
      </c>
      <c r="E57" s="298" t="s">
        <v>192</v>
      </c>
      <c r="F57" s="298"/>
      <c r="G57" s="298">
        <v>110</v>
      </c>
      <c r="H57" s="298" t="s">
        <v>718</v>
      </c>
      <c r="I57" s="298" t="s">
        <v>263</v>
      </c>
      <c r="J57" s="298" t="s">
        <v>263</v>
      </c>
      <c r="K57" s="295" t="s">
        <v>719</v>
      </c>
      <c r="AX57" s="219" t="s">
        <v>741</v>
      </c>
      <c r="AY57" s="219" t="s">
        <v>729</v>
      </c>
      <c r="AZ57" s="219">
        <v>10</v>
      </c>
      <c r="BA57" s="219">
        <v>11</v>
      </c>
      <c r="BB57" s="219"/>
    </row>
    <row r="58" spans="1:56" s="9" customFormat="1" ht="15" customHeight="1" x14ac:dyDescent="0.35">
      <c r="A58" s="112"/>
      <c r="B58" s="181" t="s">
        <v>20</v>
      </c>
      <c r="C58" s="181"/>
      <c r="D58" s="182"/>
      <c r="E58" s="181"/>
      <c r="F58" s="181"/>
      <c r="G58" s="181"/>
      <c r="H58" s="181"/>
      <c r="I58" s="106"/>
      <c r="J58" s="7"/>
      <c r="K58" s="106"/>
      <c r="AX58" s="219"/>
      <c r="AY58" s="219"/>
      <c r="AZ58" s="219"/>
      <c r="BA58" s="219"/>
      <c r="BB58" s="219"/>
    </row>
    <row r="59" spans="1:56" s="9" customFormat="1" ht="43.25" customHeight="1" x14ac:dyDescent="0.35">
      <c r="A59" s="292">
        <v>1</v>
      </c>
      <c r="B59" s="290" t="s">
        <v>135</v>
      </c>
      <c r="C59" s="291" t="s">
        <v>10</v>
      </c>
      <c r="D59" s="291" t="s">
        <v>263</v>
      </c>
      <c r="E59" s="288" t="s">
        <v>336</v>
      </c>
      <c r="F59" s="155"/>
      <c r="G59" s="155">
        <v>1100</v>
      </c>
      <c r="H59" s="155">
        <v>1600</v>
      </c>
      <c r="I59" s="92" t="s">
        <v>16</v>
      </c>
      <c r="J59" s="92"/>
      <c r="K59" s="301" t="s">
        <v>864</v>
      </c>
      <c r="AX59" s="219" t="s">
        <v>739</v>
      </c>
      <c r="AY59" s="219" t="s">
        <v>732</v>
      </c>
      <c r="AZ59" s="219"/>
      <c r="BA59" s="219"/>
      <c r="BB59" s="219">
        <v>13</v>
      </c>
    </row>
    <row r="60" spans="1:56" s="9" customFormat="1" ht="56.4" customHeight="1" x14ac:dyDescent="0.35">
      <c r="A60" s="292">
        <v>2</v>
      </c>
      <c r="B60" s="297" t="s">
        <v>352</v>
      </c>
      <c r="C60" s="288" t="s">
        <v>10</v>
      </c>
      <c r="D60" s="288" t="s">
        <v>263</v>
      </c>
      <c r="E60" s="288" t="s">
        <v>353</v>
      </c>
      <c r="F60" s="163"/>
      <c r="G60" s="163">
        <v>700</v>
      </c>
      <c r="H60" s="163">
        <v>700</v>
      </c>
      <c r="I60" s="92" t="s">
        <v>16</v>
      </c>
      <c r="J60" s="305"/>
      <c r="K60" s="301" t="s">
        <v>865</v>
      </c>
      <c r="AX60" s="219" t="s">
        <v>739</v>
      </c>
      <c r="AY60" s="219" t="s">
        <v>732</v>
      </c>
      <c r="AZ60" s="219"/>
      <c r="BA60" s="219"/>
      <c r="BB60" s="219">
        <v>14</v>
      </c>
    </row>
    <row r="61" spans="1:56" s="9" customFormat="1" ht="56.4" customHeight="1" x14ac:dyDescent="0.35">
      <c r="A61" s="292">
        <v>4</v>
      </c>
      <c r="B61" s="290" t="s">
        <v>354</v>
      </c>
      <c r="C61" s="288" t="s">
        <v>10</v>
      </c>
      <c r="D61" s="288" t="s">
        <v>263</v>
      </c>
      <c r="E61" s="288" t="s">
        <v>353</v>
      </c>
      <c r="F61" s="163"/>
      <c r="G61" s="163">
        <v>1000</v>
      </c>
      <c r="H61" s="163">
        <v>1200</v>
      </c>
      <c r="I61" s="92" t="s">
        <v>16</v>
      </c>
      <c r="J61" s="305"/>
      <c r="K61" s="301" t="s">
        <v>720</v>
      </c>
      <c r="AX61" s="219" t="s">
        <v>739</v>
      </c>
      <c r="AY61" s="219" t="s">
        <v>732</v>
      </c>
      <c r="AZ61" s="219"/>
      <c r="BA61" s="219"/>
      <c r="BB61" s="219">
        <v>15</v>
      </c>
    </row>
    <row r="62" spans="1:56" s="9" customFormat="1" ht="56.4" customHeight="1" x14ac:dyDescent="0.35">
      <c r="A62" s="292">
        <v>5</v>
      </c>
      <c r="B62" s="290" t="s">
        <v>355</v>
      </c>
      <c r="C62" s="288" t="s">
        <v>334</v>
      </c>
      <c r="D62" s="288" t="s">
        <v>263</v>
      </c>
      <c r="E62" s="288" t="s">
        <v>353</v>
      </c>
      <c r="F62" s="163"/>
      <c r="G62" s="163">
        <v>1100</v>
      </c>
      <c r="H62" s="163">
        <v>1200</v>
      </c>
      <c r="I62" s="92" t="s">
        <v>16</v>
      </c>
      <c r="J62" s="305"/>
      <c r="K62" s="301" t="s">
        <v>721</v>
      </c>
      <c r="AX62" s="219" t="s">
        <v>739</v>
      </c>
      <c r="AY62" s="219" t="s">
        <v>732</v>
      </c>
      <c r="AZ62" s="219"/>
      <c r="BA62" s="219"/>
      <c r="BB62" s="219">
        <v>16</v>
      </c>
    </row>
    <row r="63" spans="1:56" s="9" customFormat="1" ht="48.65" customHeight="1" x14ac:dyDescent="0.35">
      <c r="A63" s="292">
        <v>6</v>
      </c>
      <c r="B63" s="290" t="s">
        <v>356</v>
      </c>
      <c r="C63" s="288" t="s">
        <v>10</v>
      </c>
      <c r="D63" s="288" t="s">
        <v>263</v>
      </c>
      <c r="E63" s="288" t="s">
        <v>353</v>
      </c>
      <c r="F63" s="163"/>
      <c r="G63" s="163">
        <v>300</v>
      </c>
      <c r="H63" s="163">
        <v>800</v>
      </c>
      <c r="I63" s="92" t="s">
        <v>16</v>
      </c>
      <c r="J63" s="305"/>
      <c r="K63" s="301" t="s">
        <v>866</v>
      </c>
      <c r="AX63" s="219" t="s">
        <v>739</v>
      </c>
      <c r="AY63" s="219" t="s">
        <v>732</v>
      </c>
      <c r="AZ63" s="219"/>
      <c r="BA63" s="219"/>
      <c r="BB63" s="219">
        <v>17</v>
      </c>
    </row>
    <row r="64" spans="1:56" s="9" customFormat="1" ht="48.65" customHeight="1" x14ac:dyDescent="0.35">
      <c r="A64" s="292">
        <v>7</v>
      </c>
      <c r="B64" s="290" t="s">
        <v>357</v>
      </c>
      <c r="C64" s="288" t="s">
        <v>10</v>
      </c>
      <c r="D64" s="288" t="s">
        <v>263</v>
      </c>
      <c r="E64" s="288" t="s">
        <v>353</v>
      </c>
      <c r="F64" s="163"/>
      <c r="G64" s="163">
        <v>2300</v>
      </c>
      <c r="H64" s="163">
        <v>2300</v>
      </c>
      <c r="I64" s="92" t="s">
        <v>16</v>
      </c>
      <c r="J64" s="305"/>
      <c r="K64" s="301" t="s">
        <v>722</v>
      </c>
      <c r="AX64" s="219" t="s">
        <v>739</v>
      </c>
      <c r="AY64" s="219" t="s">
        <v>732</v>
      </c>
      <c r="AZ64" s="219"/>
      <c r="BA64" s="219"/>
      <c r="BB64" s="219">
        <v>18</v>
      </c>
    </row>
    <row r="65" spans="1:56" s="9" customFormat="1" ht="54" customHeight="1" x14ac:dyDescent="0.35">
      <c r="A65" s="292">
        <v>8</v>
      </c>
      <c r="B65" s="175" t="s">
        <v>96</v>
      </c>
      <c r="C65" s="151" t="s">
        <v>10</v>
      </c>
      <c r="D65" s="151" t="s">
        <v>263</v>
      </c>
      <c r="E65" s="288" t="s">
        <v>358</v>
      </c>
      <c r="F65" s="78">
        <v>4775.3999999999996</v>
      </c>
      <c r="G65" s="78">
        <v>7231.2</v>
      </c>
      <c r="H65" s="78">
        <v>7231.2</v>
      </c>
      <c r="I65" s="92" t="s">
        <v>24</v>
      </c>
      <c r="J65" s="176">
        <v>255053015</v>
      </c>
      <c r="K65" s="301" t="s">
        <v>723</v>
      </c>
      <c r="AX65" s="219" t="s">
        <v>739</v>
      </c>
      <c r="AY65" s="219" t="s">
        <v>732</v>
      </c>
      <c r="AZ65" s="219"/>
      <c r="BA65" s="219"/>
      <c r="BB65" s="219">
        <v>19</v>
      </c>
    </row>
    <row r="66" spans="1:56" s="9" customFormat="1" ht="56.4" customHeight="1" x14ac:dyDescent="0.35">
      <c r="A66" s="292">
        <v>9</v>
      </c>
      <c r="B66" s="175" t="s">
        <v>97</v>
      </c>
      <c r="C66" s="151" t="s">
        <v>10</v>
      </c>
      <c r="D66" s="151" t="s">
        <v>263</v>
      </c>
      <c r="E66" s="151" t="s">
        <v>359</v>
      </c>
      <c r="F66" s="78">
        <v>613.46</v>
      </c>
      <c r="G66" s="78">
        <v>1322.7</v>
      </c>
      <c r="H66" s="78">
        <v>1322.7</v>
      </c>
      <c r="I66" s="92" t="s">
        <v>24</v>
      </c>
      <c r="J66" s="176">
        <v>255002015</v>
      </c>
      <c r="K66" s="301" t="s">
        <v>724</v>
      </c>
      <c r="AX66" s="219" t="s">
        <v>739</v>
      </c>
      <c r="AY66" s="219" t="s">
        <v>732</v>
      </c>
      <c r="AZ66" s="219"/>
      <c r="BA66" s="219"/>
      <c r="BB66" s="219">
        <v>20</v>
      </c>
    </row>
    <row r="67" spans="1:56" s="9" customFormat="1" ht="98.25" customHeight="1" x14ac:dyDescent="0.35">
      <c r="A67" s="292">
        <v>10</v>
      </c>
      <c r="B67" s="177" t="s">
        <v>98</v>
      </c>
      <c r="C67" s="151" t="s">
        <v>10</v>
      </c>
      <c r="D67" s="151" t="s">
        <v>263</v>
      </c>
      <c r="E67" s="151" t="s">
        <v>359</v>
      </c>
      <c r="F67" s="78">
        <v>2365</v>
      </c>
      <c r="G67" s="78">
        <v>8183.9</v>
      </c>
      <c r="H67" s="78">
        <v>8183.9</v>
      </c>
      <c r="I67" s="92" t="s">
        <v>24</v>
      </c>
      <c r="J67" s="176">
        <v>255041015</v>
      </c>
      <c r="K67" s="301" t="s">
        <v>725</v>
      </c>
      <c r="AX67" s="219" t="s">
        <v>739</v>
      </c>
      <c r="AY67" s="219" t="s">
        <v>732</v>
      </c>
      <c r="AZ67" s="219"/>
      <c r="BA67" s="219"/>
      <c r="BB67" s="219">
        <v>21</v>
      </c>
    </row>
    <row r="68" spans="1:56" s="9" customFormat="1" ht="56.4" customHeight="1" x14ac:dyDescent="0.35">
      <c r="A68" s="292">
        <v>11</v>
      </c>
      <c r="B68" s="177" t="s">
        <v>99</v>
      </c>
      <c r="C68" s="151" t="s">
        <v>10</v>
      </c>
      <c r="D68" s="151" t="s">
        <v>263</v>
      </c>
      <c r="E68" s="151" t="s">
        <v>359</v>
      </c>
      <c r="F68" s="78">
        <v>106.13</v>
      </c>
      <c r="G68" s="78">
        <v>23.4</v>
      </c>
      <c r="H68" s="78">
        <v>23.4</v>
      </c>
      <c r="I68" s="92" t="s">
        <v>24</v>
      </c>
      <c r="J68" s="176">
        <v>255045015</v>
      </c>
      <c r="K68" s="301" t="s">
        <v>726</v>
      </c>
      <c r="AX68" s="219" t="s">
        <v>739</v>
      </c>
      <c r="AY68" s="219" t="s">
        <v>732</v>
      </c>
      <c r="AZ68" s="219"/>
      <c r="BA68" s="219"/>
      <c r="BB68" s="219">
        <v>22</v>
      </c>
    </row>
    <row r="69" spans="1:56" s="9" customFormat="1" ht="56.4" customHeight="1" x14ac:dyDescent="0.35">
      <c r="A69" s="292">
        <v>12</v>
      </c>
      <c r="B69" s="175" t="s">
        <v>100</v>
      </c>
      <c r="C69" s="151" t="s">
        <v>10</v>
      </c>
      <c r="D69" s="151" t="s">
        <v>263</v>
      </c>
      <c r="E69" s="151" t="s">
        <v>359</v>
      </c>
      <c r="F69" s="78">
        <v>2592.4</v>
      </c>
      <c r="G69" s="78">
        <v>4747.5</v>
      </c>
      <c r="H69" s="78">
        <v>4747.5</v>
      </c>
      <c r="I69" s="92" t="s">
        <v>24</v>
      </c>
      <c r="J69" s="176">
        <v>255047015</v>
      </c>
      <c r="K69" s="301" t="s">
        <v>727</v>
      </c>
      <c r="AX69" s="219" t="s">
        <v>739</v>
      </c>
      <c r="AY69" s="219" t="s">
        <v>732</v>
      </c>
      <c r="AZ69" s="219"/>
      <c r="BA69" s="219"/>
      <c r="BB69" s="219">
        <v>23</v>
      </c>
    </row>
    <row r="70" spans="1:56" s="9" customFormat="1" ht="15" customHeight="1" x14ac:dyDescent="0.35">
      <c r="A70" s="178"/>
      <c r="B70" s="3" t="s">
        <v>4</v>
      </c>
      <c r="C70" s="2" t="s">
        <v>10</v>
      </c>
      <c r="D70" s="10"/>
      <c r="E70" s="15"/>
      <c r="F70" s="16"/>
      <c r="G70" s="16">
        <f t="shared" ref="G70:H70" si="0">G72+G73+G74</f>
        <v>28008.7</v>
      </c>
      <c r="H70" s="16">
        <f t="shared" si="0"/>
        <v>29308.7</v>
      </c>
      <c r="I70" s="16"/>
      <c r="J70" s="5"/>
      <c r="K70" s="94"/>
      <c r="AX70" s="219"/>
      <c r="AY70" s="219"/>
      <c r="AZ70" s="219"/>
      <c r="BA70" s="219"/>
      <c r="BB70" s="219"/>
      <c r="BD70" s="9">
        <v>1</v>
      </c>
    </row>
    <row r="71" spans="1:56" s="9" customFormat="1" ht="15" customHeight="1" x14ac:dyDescent="0.35">
      <c r="A71" s="179"/>
      <c r="B71" s="12" t="s">
        <v>13</v>
      </c>
      <c r="C71" s="1"/>
      <c r="D71" s="36"/>
      <c r="E71" s="11"/>
      <c r="F71" s="14"/>
      <c r="G71" s="14"/>
      <c r="H71" s="14"/>
      <c r="I71" s="14"/>
      <c r="J71" s="18"/>
      <c r="K71" s="98"/>
      <c r="AX71" s="219"/>
      <c r="AY71" s="219"/>
      <c r="AZ71" s="219"/>
      <c r="BA71" s="219"/>
      <c r="BB71" s="219"/>
      <c r="BD71" s="9">
        <v>1</v>
      </c>
    </row>
    <row r="72" spans="1:56" s="9" customFormat="1" ht="15" customHeight="1" x14ac:dyDescent="0.35">
      <c r="A72" s="179"/>
      <c r="B72" s="12" t="s">
        <v>1</v>
      </c>
      <c r="C72" s="1" t="s">
        <v>10</v>
      </c>
      <c r="D72" s="36"/>
      <c r="E72" s="11"/>
      <c r="F72" s="14"/>
      <c r="G72" s="14">
        <v>0</v>
      </c>
      <c r="H72" s="14">
        <v>0</v>
      </c>
      <c r="I72" s="14"/>
      <c r="J72" s="18"/>
      <c r="K72" s="98"/>
      <c r="AX72" s="219"/>
      <c r="AY72" s="219"/>
      <c r="AZ72" s="219"/>
      <c r="BA72" s="219"/>
      <c r="BB72" s="219"/>
      <c r="BD72" s="9">
        <v>1</v>
      </c>
    </row>
    <row r="73" spans="1:56" s="9" customFormat="1" ht="15" customHeight="1" x14ac:dyDescent="0.35">
      <c r="A73" s="179"/>
      <c r="B73" s="12" t="s">
        <v>14</v>
      </c>
      <c r="C73" s="1" t="s">
        <v>10</v>
      </c>
      <c r="D73" s="36"/>
      <c r="E73" s="11"/>
      <c r="F73" s="14"/>
      <c r="G73" s="14">
        <f>G65+G66+G67+G68+G69</f>
        <v>21508.7</v>
      </c>
      <c r="H73" s="14">
        <f>H65+H66+H67+H68+H69</f>
        <v>21508.7</v>
      </c>
      <c r="I73" s="14"/>
      <c r="J73" s="18"/>
      <c r="K73" s="98"/>
      <c r="AX73" s="219"/>
      <c r="AY73" s="219"/>
      <c r="AZ73" s="219"/>
      <c r="BA73" s="219"/>
      <c r="BB73" s="219"/>
      <c r="BD73" s="9">
        <v>1</v>
      </c>
    </row>
    <row r="74" spans="1:56" s="9" customFormat="1" ht="15" customHeight="1" x14ac:dyDescent="0.35">
      <c r="A74" s="179"/>
      <c r="B74" s="12" t="s">
        <v>15</v>
      </c>
      <c r="C74" s="1" t="s">
        <v>10</v>
      </c>
      <c r="D74" s="36"/>
      <c r="E74" s="11"/>
      <c r="F74" s="14"/>
      <c r="G74" s="14">
        <f>G59+G60+G61+G62+G63+G64</f>
        <v>6500</v>
      </c>
      <c r="H74" s="14">
        <f>H59+H60+H61+H62+H63+H64</f>
        <v>7800</v>
      </c>
      <c r="I74" s="14"/>
      <c r="J74" s="18"/>
      <c r="K74" s="98"/>
      <c r="AX74" s="219"/>
      <c r="AY74" s="219"/>
      <c r="AZ74" s="219"/>
      <c r="BA74" s="219"/>
      <c r="BB74" s="219"/>
      <c r="BD74" s="9">
        <v>1</v>
      </c>
    </row>
    <row r="75" spans="1:56" s="9" customFormat="1" ht="15" customHeight="1" x14ac:dyDescent="0.35">
      <c r="A75" s="110"/>
      <c r="B75" s="103" t="s">
        <v>113</v>
      </c>
      <c r="C75" s="103"/>
      <c r="D75" s="5"/>
      <c r="E75" s="103"/>
      <c r="F75" s="103"/>
      <c r="G75" s="103"/>
      <c r="H75" s="103"/>
      <c r="I75" s="21"/>
      <c r="J75" s="21"/>
      <c r="K75" s="21"/>
      <c r="AX75" s="219"/>
      <c r="AY75" s="219"/>
      <c r="AZ75" s="219"/>
      <c r="BA75" s="219"/>
      <c r="BB75" s="219"/>
    </row>
    <row r="76" spans="1:56" s="9" customFormat="1" ht="15.75" customHeight="1" x14ac:dyDescent="0.35">
      <c r="A76" s="110"/>
      <c r="B76" s="6" t="s">
        <v>40</v>
      </c>
      <c r="C76" s="6"/>
      <c r="D76" s="39"/>
      <c r="E76" s="6"/>
      <c r="F76" s="6"/>
      <c r="G76" s="6"/>
      <c r="H76" s="6"/>
      <c r="I76" s="111"/>
      <c r="J76" s="111"/>
      <c r="K76" s="111"/>
      <c r="AX76" s="219"/>
      <c r="AY76" s="219"/>
      <c r="AZ76" s="219"/>
      <c r="BA76" s="219"/>
      <c r="BB76" s="219"/>
    </row>
    <row r="77" spans="1:56" s="9" customFormat="1" ht="78.75" customHeight="1" x14ac:dyDescent="0.35">
      <c r="A77" s="292">
        <v>1</v>
      </c>
      <c r="B77" s="303" t="s">
        <v>48</v>
      </c>
      <c r="C77" s="152" t="s">
        <v>2</v>
      </c>
      <c r="D77" s="296" t="s">
        <v>180</v>
      </c>
      <c r="E77" s="296" t="s">
        <v>193</v>
      </c>
      <c r="F77" s="296">
        <v>167</v>
      </c>
      <c r="G77" s="296">
        <v>160</v>
      </c>
      <c r="H77" s="296">
        <v>160</v>
      </c>
      <c r="I77" s="292" t="s">
        <v>263</v>
      </c>
      <c r="J77" s="292" t="s">
        <v>263</v>
      </c>
      <c r="K77" s="100" t="s">
        <v>514</v>
      </c>
      <c r="AX77" s="219" t="s">
        <v>739</v>
      </c>
      <c r="AY77" s="219" t="s">
        <v>729</v>
      </c>
      <c r="AZ77" s="219">
        <v>11</v>
      </c>
      <c r="BA77" s="219">
        <v>12</v>
      </c>
      <c r="BB77" s="219"/>
    </row>
    <row r="78" spans="1:56" s="9" customFormat="1" ht="73.25" customHeight="1" x14ac:dyDescent="0.35">
      <c r="A78" s="292">
        <v>2</v>
      </c>
      <c r="B78" s="303" t="s">
        <v>64</v>
      </c>
      <c r="C78" s="296" t="s">
        <v>118</v>
      </c>
      <c r="D78" s="296" t="s">
        <v>181</v>
      </c>
      <c r="E78" s="296" t="s">
        <v>194</v>
      </c>
      <c r="F78" s="296">
        <v>56.4</v>
      </c>
      <c r="G78" s="296">
        <v>53.9</v>
      </c>
      <c r="H78" s="91">
        <v>52.319000000000003</v>
      </c>
      <c r="I78" s="288" t="s">
        <v>263</v>
      </c>
      <c r="J78" s="288" t="s">
        <v>263</v>
      </c>
      <c r="K78" s="289" t="s">
        <v>643</v>
      </c>
      <c r="AX78" s="219" t="s">
        <v>742</v>
      </c>
      <c r="AY78" s="219" t="s">
        <v>729</v>
      </c>
      <c r="AZ78" s="219">
        <v>12</v>
      </c>
      <c r="BA78" s="219">
        <v>13</v>
      </c>
      <c r="BB78" s="219"/>
    </row>
    <row r="79" spans="1:56" s="9" customFormat="1" ht="85.25" customHeight="1" x14ac:dyDescent="0.35">
      <c r="A79" s="292">
        <v>3</v>
      </c>
      <c r="B79" s="303" t="s">
        <v>65</v>
      </c>
      <c r="C79" s="296" t="s">
        <v>118</v>
      </c>
      <c r="D79" s="296" t="s">
        <v>181</v>
      </c>
      <c r="E79" s="296" t="s">
        <v>194</v>
      </c>
      <c r="F79" s="296">
        <v>6.6</v>
      </c>
      <c r="G79" s="296">
        <v>6.2</v>
      </c>
      <c r="H79" s="91">
        <v>6.1189999999999998</v>
      </c>
      <c r="I79" s="288" t="s">
        <v>263</v>
      </c>
      <c r="J79" s="288" t="s">
        <v>263</v>
      </c>
      <c r="K79" s="289" t="s">
        <v>644</v>
      </c>
      <c r="AX79" s="219" t="s">
        <v>742</v>
      </c>
      <c r="AY79" s="219" t="s">
        <v>729</v>
      </c>
      <c r="AZ79" s="219">
        <v>13</v>
      </c>
      <c r="BA79" s="219">
        <v>14</v>
      </c>
      <c r="BB79" s="219"/>
    </row>
    <row r="80" spans="1:56" s="9" customFormat="1" ht="15" customHeight="1" x14ac:dyDescent="0.35">
      <c r="A80" s="112"/>
      <c r="B80" s="113" t="s">
        <v>20</v>
      </c>
      <c r="C80" s="113"/>
      <c r="D80" s="183"/>
      <c r="E80" s="113"/>
      <c r="F80" s="113"/>
      <c r="G80" s="113"/>
      <c r="H80" s="113"/>
      <c r="I80" s="113"/>
      <c r="J80" s="113"/>
      <c r="K80" s="113"/>
      <c r="AX80" s="219"/>
      <c r="AY80" s="219"/>
      <c r="AZ80" s="219"/>
      <c r="BA80" s="219"/>
      <c r="BB80" s="219"/>
    </row>
    <row r="81" spans="1:56" s="9" customFormat="1" ht="104.4" customHeight="1" x14ac:dyDescent="0.35">
      <c r="A81" s="292">
        <v>1</v>
      </c>
      <c r="B81" s="290" t="s">
        <v>53</v>
      </c>
      <c r="C81" s="129" t="s">
        <v>119</v>
      </c>
      <c r="D81" s="129" t="s">
        <v>263</v>
      </c>
      <c r="E81" s="288" t="s">
        <v>360</v>
      </c>
      <c r="F81" s="288">
        <v>78</v>
      </c>
      <c r="G81" s="288">
        <v>186</v>
      </c>
      <c r="H81" s="288">
        <v>214</v>
      </c>
      <c r="I81" s="114"/>
      <c r="J81" s="114"/>
      <c r="K81" s="100" t="s">
        <v>646</v>
      </c>
      <c r="AX81" s="219" t="s">
        <v>739</v>
      </c>
      <c r="AY81" s="219" t="s">
        <v>732</v>
      </c>
      <c r="AZ81" s="219"/>
      <c r="BA81" s="219"/>
      <c r="BB81" s="219">
        <v>24</v>
      </c>
    </row>
    <row r="82" spans="1:56" s="9" customFormat="1" ht="82.25" customHeight="1" x14ac:dyDescent="0.35">
      <c r="A82" s="292">
        <v>2</v>
      </c>
      <c r="B82" s="290" t="s">
        <v>38</v>
      </c>
      <c r="C82" s="115" t="s">
        <v>2</v>
      </c>
      <c r="D82" s="115" t="s">
        <v>263</v>
      </c>
      <c r="E82" s="288" t="s">
        <v>193</v>
      </c>
      <c r="F82" s="109" t="s">
        <v>647</v>
      </c>
      <c r="G82" s="288">
        <v>1</v>
      </c>
      <c r="H82" s="288" t="s">
        <v>25</v>
      </c>
      <c r="I82" s="298"/>
      <c r="J82" s="291"/>
      <c r="K82" s="289" t="s">
        <v>867</v>
      </c>
      <c r="AX82" s="219" t="s">
        <v>741</v>
      </c>
      <c r="AY82" s="219" t="s">
        <v>732</v>
      </c>
      <c r="AZ82" s="219"/>
      <c r="BA82" s="219"/>
      <c r="BB82" s="219">
        <v>25</v>
      </c>
    </row>
    <row r="83" spans="1:56" s="9" customFormat="1" ht="73.25" customHeight="1" x14ac:dyDescent="0.35">
      <c r="A83" s="292">
        <v>3</v>
      </c>
      <c r="B83" s="290" t="s">
        <v>39</v>
      </c>
      <c r="C83" s="115" t="s">
        <v>2</v>
      </c>
      <c r="D83" s="115" t="s">
        <v>263</v>
      </c>
      <c r="E83" s="288" t="s">
        <v>361</v>
      </c>
      <c r="F83" s="109" t="s">
        <v>647</v>
      </c>
      <c r="G83" s="288">
        <v>1</v>
      </c>
      <c r="H83" s="288">
        <v>1</v>
      </c>
      <c r="I83" s="298"/>
      <c r="J83" s="291"/>
      <c r="K83" s="289" t="s">
        <v>645</v>
      </c>
      <c r="AX83" s="219" t="s">
        <v>739</v>
      </c>
      <c r="AY83" s="219" t="s">
        <v>732</v>
      </c>
      <c r="AZ83" s="219"/>
      <c r="BA83" s="219"/>
      <c r="BB83" s="219">
        <v>26</v>
      </c>
    </row>
    <row r="84" spans="1:56" s="9" customFormat="1" ht="15" customHeight="1" x14ac:dyDescent="0.35">
      <c r="A84" s="102"/>
      <c r="B84" s="184" t="s">
        <v>362</v>
      </c>
      <c r="C84" s="184"/>
      <c r="D84" s="185"/>
      <c r="E84" s="184"/>
      <c r="F84" s="184"/>
      <c r="G84" s="184"/>
      <c r="H84" s="184"/>
      <c r="I84" s="184"/>
      <c r="J84" s="184"/>
      <c r="K84" s="184"/>
      <c r="AX84" s="219"/>
      <c r="AY84" s="219"/>
      <c r="AZ84" s="219"/>
      <c r="BA84" s="219"/>
      <c r="BB84" s="219"/>
    </row>
    <row r="85" spans="1:56" s="9" customFormat="1" ht="15.75" customHeight="1" x14ac:dyDescent="0.35">
      <c r="A85" s="102"/>
      <c r="B85" s="6" t="s">
        <v>40</v>
      </c>
      <c r="C85" s="6"/>
      <c r="D85" s="39"/>
      <c r="E85" s="6"/>
      <c r="F85" s="6"/>
      <c r="G85" s="6"/>
      <c r="H85" s="6"/>
      <c r="I85" s="103"/>
      <c r="J85" s="104"/>
      <c r="K85" s="103"/>
      <c r="AX85" s="219"/>
      <c r="AY85" s="219"/>
      <c r="AZ85" s="219"/>
      <c r="BA85" s="219"/>
      <c r="BB85" s="219"/>
    </row>
    <row r="86" spans="1:56" s="9" customFormat="1" ht="47.25" customHeight="1" x14ac:dyDescent="0.35">
      <c r="A86" s="296">
        <v>1</v>
      </c>
      <c r="B86" s="303" t="s">
        <v>363</v>
      </c>
      <c r="C86" s="298" t="s">
        <v>276</v>
      </c>
      <c r="D86" s="296" t="s">
        <v>178</v>
      </c>
      <c r="E86" s="298" t="s">
        <v>195</v>
      </c>
      <c r="F86" s="298"/>
      <c r="G86" s="298">
        <v>28.1</v>
      </c>
      <c r="H86" s="298" t="s">
        <v>25</v>
      </c>
      <c r="I86" s="298" t="s">
        <v>263</v>
      </c>
      <c r="J86" s="298" t="s">
        <v>263</v>
      </c>
      <c r="K86" s="289" t="s">
        <v>619</v>
      </c>
      <c r="AX86" s="219" t="s">
        <v>741</v>
      </c>
      <c r="AY86" s="219" t="s">
        <v>729</v>
      </c>
      <c r="AZ86" s="219">
        <v>14</v>
      </c>
      <c r="BA86" s="219">
        <v>15</v>
      </c>
      <c r="BB86" s="219"/>
    </row>
    <row r="87" spans="1:56" s="9" customFormat="1" ht="49.25" customHeight="1" x14ac:dyDescent="0.35">
      <c r="A87" s="296">
        <v>2</v>
      </c>
      <c r="B87" s="303" t="s">
        <v>275</v>
      </c>
      <c r="C87" s="298" t="s">
        <v>364</v>
      </c>
      <c r="D87" s="296" t="s">
        <v>178</v>
      </c>
      <c r="E87" s="298" t="s">
        <v>195</v>
      </c>
      <c r="F87" s="298"/>
      <c r="G87" s="298">
        <v>10.5</v>
      </c>
      <c r="H87" s="298" t="s">
        <v>25</v>
      </c>
      <c r="I87" s="298" t="s">
        <v>263</v>
      </c>
      <c r="J87" s="298" t="s">
        <v>263</v>
      </c>
      <c r="K87" s="289" t="s">
        <v>620</v>
      </c>
      <c r="AX87" s="219" t="s">
        <v>741</v>
      </c>
      <c r="AY87" s="219" t="s">
        <v>729</v>
      </c>
      <c r="AZ87" s="219">
        <v>15</v>
      </c>
      <c r="BA87" s="219">
        <v>16</v>
      </c>
      <c r="BB87" s="219"/>
    </row>
    <row r="88" spans="1:56" s="9" customFormat="1" ht="15" customHeight="1" x14ac:dyDescent="0.35">
      <c r="A88" s="105"/>
      <c r="B88" s="61" t="s">
        <v>20</v>
      </c>
      <c r="C88" s="61"/>
      <c r="D88" s="105"/>
      <c r="E88" s="61"/>
      <c r="F88" s="61"/>
      <c r="G88" s="61"/>
      <c r="H88" s="61"/>
      <c r="I88" s="106"/>
      <c r="J88" s="7"/>
      <c r="K88" s="106"/>
      <c r="AX88" s="219"/>
      <c r="AY88" s="219"/>
      <c r="AZ88" s="219"/>
      <c r="BA88" s="219"/>
      <c r="BB88" s="219"/>
    </row>
    <row r="89" spans="1:56" s="9" customFormat="1" ht="47.4" customHeight="1" x14ac:dyDescent="0.35">
      <c r="A89" s="288">
        <v>1</v>
      </c>
      <c r="B89" s="297" t="s">
        <v>109</v>
      </c>
      <c r="C89" s="291" t="s">
        <v>10</v>
      </c>
      <c r="D89" s="291" t="s">
        <v>263</v>
      </c>
      <c r="E89" s="288" t="s">
        <v>365</v>
      </c>
      <c r="F89" s="78"/>
      <c r="G89" s="78">
        <v>902</v>
      </c>
      <c r="H89" s="78">
        <v>902</v>
      </c>
      <c r="I89" s="302" t="s">
        <v>24</v>
      </c>
      <c r="J89" s="305" t="s">
        <v>132</v>
      </c>
      <c r="K89" s="100" t="s">
        <v>621</v>
      </c>
      <c r="AX89" s="219" t="s">
        <v>739</v>
      </c>
      <c r="AY89" s="219" t="s">
        <v>732</v>
      </c>
      <c r="AZ89" s="219"/>
      <c r="BA89" s="219"/>
      <c r="BB89" s="219">
        <v>27</v>
      </c>
    </row>
    <row r="90" spans="1:56" s="9" customFormat="1" ht="47.4" customHeight="1" x14ac:dyDescent="0.35">
      <c r="A90" s="288">
        <v>2</v>
      </c>
      <c r="B90" s="297" t="s">
        <v>110</v>
      </c>
      <c r="C90" s="291" t="s">
        <v>10</v>
      </c>
      <c r="D90" s="291" t="s">
        <v>263</v>
      </c>
      <c r="E90" s="288" t="s">
        <v>366</v>
      </c>
      <c r="F90" s="101"/>
      <c r="G90" s="101">
        <v>210</v>
      </c>
      <c r="H90" s="101">
        <v>210</v>
      </c>
      <c r="I90" s="302" t="s">
        <v>24</v>
      </c>
      <c r="J90" s="305" t="s">
        <v>133</v>
      </c>
      <c r="K90" s="287" t="s">
        <v>622</v>
      </c>
      <c r="AX90" s="219" t="s">
        <v>739</v>
      </c>
      <c r="AY90" s="219" t="s">
        <v>732</v>
      </c>
      <c r="AZ90" s="219"/>
      <c r="BA90" s="219"/>
      <c r="BB90" s="219">
        <v>28</v>
      </c>
    </row>
    <row r="91" spans="1:56" s="9" customFormat="1" ht="25.75" customHeight="1" x14ac:dyDescent="0.35">
      <c r="A91" s="313">
        <v>3</v>
      </c>
      <c r="B91" s="334" t="s">
        <v>134</v>
      </c>
      <c r="C91" s="335" t="s">
        <v>10</v>
      </c>
      <c r="D91" s="291" t="s">
        <v>263</v>
      </c>
      <c r="E91" s="313" t="s">
        <v>365</v>
      </c>
      <c r="F91" s="101"/>
      <c r="G91" s="101">
        <v>16</v>
      </c>
      <c r="H91" s="101">
        <v>16</v>
      </c>
      <c r="I91" s="302" t="s">
        <v>24</v>
      </c>
      <c r="J91" s="305" t="s">
        <v>367</v>
      </c>
      <c r="K91" s="353" t="s">
        <v>740</v>
      </c>
      <c r="AX91" s="219" t="s">
        <v>739</v>
      </c>
      <c r="AY91" s="219" t="s">
        <v>732</v>
      </c>
      <c r="AZ91" s="219"/>
      <c r="BA91" s="219"/>
      <c r="BB91" s="219">
        <v>29</v>
      </c>
    </row>
    <row r="92" spans="1:56" s="9" customFormat="1" ht="52.25" customHeight="1" x14ac:dyDescent="0.35">
      <c r="A92" s="313"/>
      <c r="B92" s="334"/>
      <c r="C92" s="335"/>
      <c r="D92" s="291"/>
      <c r="E92" s="336"/>
      <c r="F92" s="288" t="s">
        <v>9</v>
      </c>
      <c r="G92" s="101">
        <v>21</v>
      </c>
      <c r="H92" s="101">
        <v>21</v>
      </c>
      <c r="I92" s="296" t="s">
        <v>23</v>
      </c>
      <c r="J92" s="305" t="s">
        <v>368</v>
      </c>
      <c r="K92" s="354"/>
      <c r="AX92" s="219"/>
      <c r="AY92" s="219"/>
      <c r="AZ92" s="219"/>
      <c r="BA92" s="219"/>
      <c r="BB92" s="219"/>
    </row>
    <row r="93" spans="1:56" s="9" customFormat="1" ht="53.4" customHeight="1" x14ac:dyDescent="0.35">
      <c r="A93" s="313">
        <v>4</v>
      </c>
      <c r="B93" s="314" t="s">
        <v>124</v>
      </c>
      <c r="C93" s="313" t="s">
        <v>10</v>
      </c>
      <c r="D93" s="288" t="s">
        <v>263</v>
      </c>
      <c r="E93" s="313" t="s">
        <v>369</v>
      </c>
      <c r="F93" s="288" t="s">
        <v>9</v>
      </c>
      <c r="G93" s="277">
        <v>606.79999999999995</v>
      </c>
      <c r="H93" s="278">
        <v>606.79999999999995</v>
      </c>
      <c r="I93" s="296" t="s">
        <v>23</v>
      </c>
      <c r="J93" s="288" t="s">
        <v>861</v>
      </c>
      <c r="K93" s="355" t="s">
        <v>862</v>
      </c>
      <c r="AX93" s="219" t="s">
        <v>741</v>
      </c>
      <c r="AY93" s="219" t="s">
        <v>732</v>
      </c>
      <c r="AZ93" s="219"/>
      <c r="BA93" s="219"/>
      <c r="BB93" s="219">
        <v>30</v>
      </c>
    </row>
    <row r="94" spans="1:56" s="9" customFormat="1" ht="53.4" customHeight="1" x14ac:dyDescent="0.35">
      <c r="A94" s="313"/>
      <c r="B94" s="314"/>
      <c r="C94" s="313"/>
      <c r="D94" s="288"/>
      <c r="E94" s="313"/>
      <c r="F94" s="288" t="s">
        <v>9</v>
      </c>
      <c r="G94" s="277">
        <v>92.483999999999995</v>
      </c>
      <c r="H94" s="277">
        <v>91.334000000000003</v>
      </c>
      <c r="I94" s="296" t="s">
        <v>24</v>
      </c>
      <c r="J94" s="288" t="s">
        <v>138</v>
      </c>
      <c r="K94" s="356"/>
      <c r="AX94" s="219"/>
      <c r="AY94" s="219"/>
      <c r="AZ94" s="219"/>
      <c r="BA94" s="219"/>
      <c r="BB94" s="219"/>
    </row>
    <row r="95" spans="1:56" s="9" customFormat="1" ht="15" customHeight="1" x14ac:dyDescent="0.35">
      <c r="A95" s="178"/>
      <c r="B95" s="3" t="s">
        <v>4</v>
      </c>
      <c r="C95" s="2" t="s">
        <v>10</v>
      </c>
      <c r="D95" s="10"/>
      <c r="E95" s="15"/>
      <c r="F95" s="16"/>
      <c r="G95" s="16">
        <f>G97+G98+G99</f>
        <v>1848.2839999999999</v>
      </c>
      <c r="H95" s="16">
        <f>H97+H98+H99</f>
        <v>1847.134</v>
      </c>
      <c r="I95" s="16"/>
      <c r="J95" s="5"/>
      <c r="K95" s="94"/>
      <c r="AX95" s="219"/>
      <c r="AY95" s="219"/>
      <c r="AZ95" s="219"/>
      <c r="BA95" s="219"/>
      <c r="BB95" s="219"/>
      <c r="BD95" s="9">
        <v>1</v>
      </c>
    </row>
    <row r="96" spans="1:56" s="9" customFormat="1" ht="15" customHeight="1" x14ac:dyDescent="0.35">
      <c r="A96" s="179"/>
      <c r="B96" s="12" t="s">
        <v>13</v>
      </c>
      <c r="C96" s="1"/>
      <c r="D96" s="36"/>
      <c r="E96" s="11"/>
      <c r="F96" s="14"/>
      <c r="G96" s="14"/>
      <c r="H96" s="14"/>
      <c r="I96" s="14"/>
      <c r="J96" s="18"/>
      <c r="K96" s="98"/>
      <c r="AX96" s="219"/>
      <c r="AY96" s="219"/>
      <c r="AZ96" s="219"/>
      <c r="BA96" s="219"/>
      <c r="BB96" s="219"/>
      <c r="BD96" s="9">
        <v>1</v>
      </c>
    </row>
    <row r="97" spans="1:56" s="9" customFormat="1" ht="15" customHeight="1" x14ac:dyDescent="0.35">
      <c r="A97" s="179"/>
      <c r="B97" s="12" t="s">
        <v>1</v>
      </c>
      <c r="C97" s="1" t="s">
        <v>10</v>
      </c>
      <c r="D97" s="36"/>
      <c r="E97" s="11"/>
      <c r="F97" s="14"/>
      <c r="G97" s="14">
        <f>G92+G93</f>
        <v>627.79999999999995</v>
      </c>
      <c r="H97" s="14">
        <f>H92+H93</f>
        <v>627.79999999999995</v>
      </c>
      <c r="I97" s="14"/>
      <c r="J97" s="18"/>
      <c r="K97" s="98"/>
      <c r="AX97" s="219"/>
      <c r="AY97" s="219"/>
      <c r="AZ97" s="219"/>
      <c r="BA97" s="219"/>
      <c r="BB97" s="219"/>
      <c r="BD97" s="9">
        <v>1</v>
      </c>
    </row>
    <row r="98" spans="1:56" s="9" customFormat="1" ht="15" customHeight="1" x14ac:dyDescent="0.35">
      <c r="A98" s="179"/>
      <c r="B98" s="12" t="s">
        <v>14</v>
      </c>
      <c r="C98" s="1" t="s">
        <v>10</v>
      </c>
      <c r="D98" s="36"/>
      <c r="E98" s="11"/>
      <c r="F98" s="14"/>
      <c r="G98" s="14">
        <f>G89+G90+G91+G94</f>
        <v>1220.4839999999999</v>
      </c>
      <c r="H98" s="14">
        <f>H89+H90+H91+H94</f>
        <v>1219.3340000000001</v>
      </c>
      <c r="I98" s="14"/>
      <c r="J98" s="18"/>
      <c r="K98" s="98"/>
      <c r="AX98" s="219"/>
      <c r="AY98" s="219"/>
      <c r="AZ98" s="219"/>
      <c r="BA98" s="219"/>
      <c r="BB98" s="219"/>
      <c r="BD98" s="9">
        <v>1</v>
      </c>
    </row>
    <row r="99" spans="1:56" s="9" customFormat="1" ht="15" customHeight="1" x14ac:dyDescent="0.35">
      <c r="A99" s="179"/>
      <c r="B99" s="12" t="s">
        <v>15</v>
      </c>
      <c r="C99" s="1" t="s">
        <v>10</v>
      </c>
      <c r="D99" s="36"/>
      <c r="E99" s="11"/>
      <c r="F99" s="14"/>
      <c r="G99" s="14">
        <v>0</v>
      </c>
      <c r="H99" s="14">
        <v>0</v>
      </c>
      <c r="I99" s="14"/>
      <c r="J99" s="18"/>
      <c r="K99" s="98"/>
      <c r="AX99" s="219"/>
      <c r="AY99" s="219"/>
      <c r="AZ99" s="219"/>
      <c r="BA99" s="219"/>
      <c r="BB99" s="219"/>
      <c r="BD99" s="9">
        <v>1</v>
      </c>
    </row>
    <row r="100" spans="1:56" s="9" customFormat="1" ht="15" customHeight="1" x14ac:dyDescent="0.35">
      <c r="A100" s="110"/>
      <c r="B100" s="103" t="s">
        <v>370</v>
      </c>
      <c r="C100" s="103"/>
      <c r="D100" s="5"/>
      <c r="E100" s="103"/>
      <c r="F100" s="103"/>
      <c r="G100" s="103"/>
      <c r="H100" s="103"/>
      <c r="I100" s="21"/>
      <c r="J100" s="21"/>
      <c r="K100" s="21"/>
      <c r="AX100" s="219"/>
      <c r="AY100" s="219"/>
      <c r="AZ100" s="219"/>
      <c r="BA100" s="219"/>
      <c r="BB100" s="219"/>
    </row>
    <row r="101" spans="1:56" s="9" customFormat="1" ht="15.65" customHeight="1" x14ac:dyDescent="0.35">
      <c r="A101" s="110"/>
      <c r="B101" s="6" t="s">
        <v>40</v>
      </c>
      <c r="C101" s="6"/>
      <c r="D101" s="39"/>
      <c r="E101" s="6"/>
      <c r="F101" s="6"/>
      <c r="G101" s="6"/>
      <c r="H101" s="6"/>
      <c r="I101" s="94"/>
      <c r="J101" s="5"/>
      <c r="K101" s="94"/>
      <c r="AX101" s="219"/>
      <c r="AY101" s="219"/>
      <c r="AZ101" s="219"/>
      <c r="BA101" s="219"/>
      <c r="BB101" s="219"/>
    </row>
    <row r="102" spans="1:56" s="9" customFormat="1" ht="40.75" customHeight="1" x14ac:dyDescent="0.35">
      <c r="A102" s="296">
        <v>1</v>
      </c>
      <c r="B102" s="303" t="s">
        <v>277</v>
      </c>
      <c r="C102" s="298" t="s">
        <v>21</v>
      </c>
      <c r="D102" s="296" t="s">
        <v>182</v>
      </c>
      <c r="E102" s="298" t="s">
        <v>190</v>
      </c>
      <c r="F102" s="298"/>
      <c r="G102" s="298">
        <v>128.6</v>
      </c>
      <c r="H102" s="298">
        <v>134.19999999999999</v>
      </c>
      <c r="I102" s="298" t="s">
        <v>263</v>
      </c>
      <c r="J102" s="298" t="s">
        <v>263</v>
      </c>
      <c r="K102" s="308" t="s">
        <v>868</v>
      </c>
      <c r="AX102" s="219" t="s">
        <v>739</v>
      </c>
      <c r="AY102" s="219" t="s">
        <v>729</v>
      </c>
      <c r="AZ102" s="219">
        <v>16</v>
      </c>
      <c r="BA102" s="219">
        <v>17</v>
      </c>
      <c r="BB102" s="219"/>
    </row>
    <row r="103" spans="1:56" s="9" customFormat="1" ht="113.4" customHeight="1" x14ac:dyDescent="0.35">
      <c r="A103" s="296">
        <v>2</v>
      </c>
      <c r="B103" s="303" t="s">
        <v>371</v>
      </c>
      <c r="C103" s="298" t="s">
        <v>21</v>
      </c>
      <c r="D103" s="296" t="s">
        <v>179</v>
      </c>
      <c r="E103" s="298" t="s">
        <v>196</v>
      </c>
      <c r="F103" s="298"/>
      <c r="G103" s="298">
        <v>84.3</v>
      </c>
      <c r="H103" s="298">
        <v>97</v>
      </c>
      <c r="I103" s="298" t="s">
        <v>263</v>
      </c>
      <c r="J103" s="298" t="s">
        <v>263</v>
      </c>
      <c r="K103" s="308" t="s">
        <v>747</v>
      </c>
      <c r="AX103" s="219" t="s">
        <v>739</v>
      </c>
      <c r="AY103" s="219" t="s">
        <v>729</v>
      </c>
      <c r="AZ103" s="219">
        <v>17</v>
      </c>
      <c r="BA103" s="219">
        <v>18</v>
      </c>
      <c r="BB103" s="219"/>
    </row>
    <row r="104" spans="1:56" s="9" customFormat="1" ht="55.25" customHeight="1" x14ac:dyDescent="0.35">
      <c r="A104" s="296">
        <v>3</v>
      </c>
      <c r="B104" s="303" t="s">
        <v>278</v>
      </c>
      <c r="C104" s="298" t="s">
        <v>21</v>
      </c>
      <c r="D104" s="296" t="s">
        <v>179</v>
      </c>
      <c r="E104" s="298" t="s">
        <v>372</v>
      </c>
      <c r="F104" s="298"/>
      <c r="G104" s="298">
        <v>41.3</v>
      </c>
      <c r="H104" s="298">
        <v>67</v>
      </c>
      <c r="I104" s="298" t="s">
        <v>263</v>
      </c>
      <c r="J104" s="298" t="s">
        <v>263</v>
      </c>
      <c r="K104" s="308" t="s">
        <v>693</v>
      </c>
      <c r="AX104" s="219" t="s">
        <v>739</v>
      </c>
      <c r="AY104" s="219" t="s">
        <v>729</v>
      </c>
      <c r="AZ104" s="219">
        <v>18</v>
      </c>
      <c r="BA104" s="219">
        <v>19</v>
      </c>
      <c r="BB104" s="219"/>
    </row>
    <row r="105" spans="1:56" s="9" customFormat="1" ht="55.75" customHeight="1" x14ac:dyDescent="0.35">
      <c r="A105" s="296">
        <v>4</v>
      </c>
      <c r="B105" s="303" t="s">
        <v>279</v>
      </c>
      <c r="C105" s="298" t="s">
        <v>21</v>
      </c>
      <c r="D105" s="296" t="s">
        <v>179</v>
      </c>
      <c r="E105" s="298" t="s">
        <v>372</v>
      </c>
      <c r="F105" s="298"/>
      <c r="G105" s="298">
        <v>27.5</v>
      </c>
      <c r="H105" s="298">
        <v>42</v>
      </c>
      <c r="I105" s="298" t="s">
        <v>263</v>
      </c>
      <c r="J105" s="298" t="s">
        <v>263</v>
      </c>
      <c r="K105" s="308" t="s">
        <v>694</v>
      </c>
      <c r="AX105" s="219" t="s">
        <v>739</v>
      </c>
      <c r="AY105" s="219" t="s">
        <v>729</v>
      </c>
      <c r="AZ105" s="219">
        <v>19</v>
      </c>
      <c r="BA105" s="219">
        <v>20</v>
      </c>
      <c r="BB105" s="219"/>
    </row>
    <row r="106" spans="1:56" s="9" customFormat="1" ht="54.65" customHeight="1" x14ac:dyDescent="0.35">
      <c r="A106" s="296">
        <v>5</v>
      </c>
      <c r="B106" s="303" t="s">
        <v>280</v>
      </c>
      <c r="C106" s="298" t="s">
        <v>21</v>
      </c>
      <c r="D106" s="296" t="s">
        <v>179</v>
      </c>
      <c r="E106" s="298" t="s">
        <v>372</v>
      </c>
      <c r="F106" s="298"/>
      <c r="G106" s="298">
        <v>54.1</v>
      </c>
      <c r="H106" s="298">
        <v>47</v>
      </c>
      <c r="I106" s="298" t="s">
        <v>263</v>
      </c>
      <c r="J106" s="298" t="s">
        <v>263</v>
      </c>
      <c r="K106" s="308" t="s">
        <v>695</v>
      </c>
      <c r="AX106" s="219" t="s">
        <v>742</v>
      </c>
      <c r="AY106" s="219" t="s">
        <v>729</v>
      </c>
      <c r="AZ106" s="219">
        <v>20</v>
      </c>
      <c r="BA106" s="219">
        <v>21</v>
      </c>
      <c r="BB106" s="219"/>
    </row>
    <row r="107" spans="1:56" s="9" customFormat="1" ht="15" customHeight="1" x14ac:dyDescent="0.35">
      <c r="A107" s="112"/>
      <c r="B107" s="181" t="s">
        <v>20</v>
      </c>
      <c r="C107" s="181"/>
      <c r="D107" s="182"/>
      <c r="E107" s="181"/>
      <c r="F107" s="181"/>
      <c r="G107" s="181"/>
      <c r="H107" s="181"/>
      <c r="I107" s="106"/>
      <c r="J107" s="7"/>
      <c r="K107" s="106"/>
      <c r="AX107" s="219"/>
      <c r="AY107" s="219"/>
      <c r="AZ107" s="219"/>
      <c r="BA107" s="219"/>
      <c r="BB107" s="219"/>
    </row>
    <row r="108" spans="1:56" s="160" customFormat="1" ht="49.75" customHeight="1" x14ac:dyDescent="0.35">
      <c r="A108" s="158">
        <v>1</v>
      </c>
      <c r="B108" s="159" t="s">
        <v>373</v>
      </c>
      <c r="C108" s="72" t="s">
        <v>2</v>
      </c>
      <c r="D108" s="72" t="s">
        <v>263</v>
      </c>
      <c r="E108" s="72" t="s">
        <v>190</v>
      </c>
      <c r="F108" s="72"/>
      <c r="G108" s="72">
        <v>4</v>
      </c>
      <c r="H108" s="72">
        <v>4</v>
      </c>
      <c r="I108" s="72" t="s">
        <v>263</v>
      </c>
      <c r="J108" s="72"/>
      <c r="K108" s="154" t="s">
        <v>696</v>
      </c>
      <c r="AX108" s="219" t="s">
        <v>739</v>
      </c>
      <c r="AY108" s="219" t="s">
        <v>732</v>
      </c>
      <c r="AZ108" s="219"/>
      <c r="BA108" s="219"/>
      <c r="BB108" s="219">
        <v>31</v>
      </c>
    </row>
    <row r="109" spans="1:56" s="160" customFormat="1" ht="67.25" customHeight="1" x14ac:dyDescent="0.35">
      <c r="A109" s="158">
        <v>2</v>
      </c>
      <c r="B109" s="159" t="s">
        <v>30</v>
      </c>
      <c r="C109" s="72" t="s">
        <v>2</v>
      </c>
      <c r="D109" s="72" t="s">
        <v>263</v>
      </c>
      <c r="E109" s="72" t="s">
        <v>190</v>
      </c>
      <c r="F109" s="72">
        <v>4</v>
      </c>
      <c r="G109" s="72">
        <v>4</v>
      </c>
      <c r="H109" s="72">
        <v>9</v>
      </c>
      <c r="I109" s="72" t="s">
        <v>263</v>
      </c>
      <c r="J109" s="72"/>
      <c r="K109" s="154" t="s">
        <v>759</v>
      </c>
      <c r="AX109" s="219" t="s">
        <v>739</v>
      </c>
      <c r="AY109" s="219" t="s">
        <v>732</v>
      </c>
      <c r="AZ109" s="219"/>
      <c r="BA109" s="219"/>
      <c r="BB109" s="219">
        <v>32</v>
      </c>
    </row>
    <row r="110" spans="1:56" s="9" customFormat="1" ht="67.75" customHeight="1" x14ac:dyDescent="0.35">
      <c r="A110" s="305">
        <v>3</v>
      </c>
      <c r="B110" s="161" t="s">
        <v>105</v>
      </c>
      <c r="C110" s="292" t="s">
        <v>2</v>
      </c>
      <c r="D110" s="292" t="s">
        <v>263</v>
      </c>
      <c r="E110" s="292" t="s">
        <v>190</v>
      </c>
      <c r="F110" s="292" t="s">
        <v>647</v>
      </c>
      <c r="G110" s="292">
        <v>1</v>
      </c>
      <c r="H110" s="72">
        <v>1</v>
      </c>
      <c r="I110" s="72" t="s">
        <v>263</v>
      </c>
      <c r="J110" s="72"/>
      <c r="K110" s="154" t="s">
        <v>697</v>
      </c>
      <c r="AX110" s="219" t="s">
        <v>739</v>
      </c>
      <c r="AY110" s="219" t="s">
        <v>732</v>
      </c>
      <c r="AZ110" s="219"/>
      <c r="BA110" s="219"/>
      <c r="BB110" s="219">
        <v>33</v>
      </c>
    </row>
    <row r="111" spans="1:56" s="9" customFormat="1" ht="31" x14ac:dyDescent="0.35">
      <c r="A111" s="305">
        <v>4</v>
      </c>
      <c r="B111" s="161" t="s">
        <v>123</v>
      </c>
      <c r="C111" s="162" t="s">
        <v>334</v>
      </c>
      <c r="D111" s="162" t="s">
        <v>263</v>
      </c>
      <c r="E111" s="292" t="s">
        <v>374</v>
      </c>
      <c r="F111" s="163"/>
      <c r="G111" s="163">
        <v>1.5</v>
      </c>
      <c r="H111" s="155">
        <v>1.5</v>
      </c>
      <c r="I111" s="156" t="s">
        <v>24</v>
      </c>
      <c r="J111" s="72" t="s">
        <v>114</v>
      </c>
      <c r="K111" s="157" t="s">
        <v>698</v>
      </c>
      <c r="AX111" s="219" t="s">
        <v>739</v>
      </c>
      <c r="AY111" s="219" t="s">
        <v>732</v>
      </c>
      <c r="AZ111" s="219"/>
      <c r="BA111" s="219"/>
      <c r="BB111" s="219">
        <v>34</v>
      </c>
    </row>
    <row r="112" spans="1:56" ht="79.25" customHeight="1" x14ac:dyDescent="0.35">
      <c r="A112" s="305">
        <v>5</v>
      </c>
      <c r="B112" s="308" t="s">
        <v>375</v>
      </c>
      <c r="C112" s="292" t="s">
        <v>10</v>
      </c>
      <c r="D112" s="292" t="s">
        <v>263</v>
      </c>
      <c r="E112" s="288" t="s">
        <v>376</v>
      </c>
      <c r="F112" s="120"/>
      <c r="G112" s="108">
        <v>91.8</v>
      </c>
      <c r="H112" s="108">
        <v>91.8</v>
      </c>
      <c r="I112" s="225" t="s">
        <v>16</v>
      </c>
      <c r="J112" s="120"/>
      <c r="K112" s="226" t="s">
        <v>745</v>
      </c>
      <c r="AX112" s="219" t="s">
        <v>739</v>
      </c>
      <c r="AY112" s="219" t="s">
        <v>732</v>
      </c>
      <c r="AZ112" s="219"/>
      <c r="BA112" s="219"/>
      <c r="BB112" s="219">
        <v>35</v>
      </c>
    </row>
    <row r="113" spans="1:56" ht="79.25" customHeight="1" x14ac:dyDescent="0.35">
      <c r="A113" s="305">
        <v>6</v>
      </c>
      <c r="B113" s="31" t="s">
        <v>377</v>
      </c>
      <c r="C113" s="292" t="s">
        <v>10</v>
      </c>
      <c r="D113" s="292" t="s">
        <v>263</v>
      </c>
      <c r="E113" s="288" t="s">
        <v>376</v>
      </c>
      <c r="F113" s="120"/>
      <c r="G113" s="108">
        <v>33</v>
      </c>
      <c r="H113" s="108">
        <v>33</v>
      </c>
      <c r="I113" s="225" t="s">
        <v>16</v>
      </c>
      <c r="J113" s="120"/>
      <c r="K113" s="226" t="s">
        <v>745</v>
      </c>
      <c r="AX113" s="219" t="s">
        <v>739</v>
      </c>
      <c r="AY113" s="219" t="s">
        <v>732</v>
      </c>
      <c r="AZ113" s="219"/>
      <c r="BA113" s="219"/>
      <c r="BB113" s="219">
        <v>36</v>
      </c>
    </row>
    <row r="114" spans="1:56" ht="69.650000000000006" customHeight="1" x14ac:dyDescent="0.35">
      <c r="A114" s="305">
        <v>7</v>
      </c>
      <c r="B114" s="31" t="s">
        <v>378</v>
      </c>
      <c r="C114" s="292" t="s">
        <v>10</v>
      </c>
      <c r="D114" s="292" t="s">
        <v>263</v>
      </c>
      <c r="E114" s="288" t="s">
        <v>376</v>
      </c>
      <c r="F114" s="120"/>
      <c r="G114" s="108">
        <v>249.5</v>
      </c>
      <c r="H114" s="108">
        <v>249.5</v>
      </c>
      <c r="I114" s="225" t="s">
        <v>16</v>
      </c>
      <c r="J114" s="120"/>
      <c r="K114" s="226" t="s">
        <v>746</v>
      </c>
      <c r="AX114" s="219" t="s">
        <v>739</v>
      </c>
      <c r="AY114" s="219" t="s">
        <v>732</v>
      </c>
      <c r="AZ114" s="219"/>
      <c r="BA114" s="219"/>
      <c r="BB114" s="219">
        <v>37</v>
      </c>
    </row>
    <row r="115" spans="1:56" ht="69.650000000000006" customHeight="1" x14ac:dyDescent="0.35">
      <c r="A115" s="305">
        <v>8</v>
      </c>
      <c r="B115" s="308" t="s">
        <v>379</v>
      </c>
      <c r="C115" s="292" t="s">
        <v>10</v>
      </c>
      <c r="D115" s="292" t="s">
        <v>263</v>
      </c>
      <c r="E115" s="288" t="s">
        <v>376</v>
      </c>
      <c r="F115" s="120"/>
      <c r="G115" s="108">
        <v>36.200000000000003</v>
      </c>
      <c r="H115" s="108">
        <v>36.200000000000003</v>
      </c>
      <c r="I115" s="225" t="s">
        <v>16</v>
      </c>
      <c r="J115" s="120"/>
      <c r="K115" s="226" t="s">
        <v>746</v>
      </c>
      <c r="AX115" s="219" t="s">
        <v>739</v>
      </c>
      <c r="AY115" s="219" t="s">
        <v>732</v>
      </c>
      <c r="AZ115" s="219"/>
      <c r="BA115" s="219"/>
      <c r="BB115" s="219">
        <v>38</v>
      </c>
    </row>
    <row r="116" spans="1:56" s="160" customFormat="1" ht="81" customHeight="1" x14ac:dyDescent="0.35">
      <c r="A116" s="158">
        <v>9</v>
      </c>
      <c r="B116" s="77" t="s">
        <v>380</v>
      </c>
      <c r="C116" s="240" t="s">
        <v>136</v>
      </c>
      <c r="D116" s="240" t="s">
        <v>263</v>
      </c>
      <c r="E116" s="240" t="s">
        <v>190</v>
      </c>
      <c r="F116" s="241"/>
      <c r="G116" s="239">
        <v>2</v>
      </c>
      <c r="H116" s="239">
        <v>2</v>
      </c>
      <c r="I116" s="186"/>
      <c r="J116" s="164"/>
      <c r="K116" s="238" t="s">
        <v>760</v>
      </c>
      <c r="AX116" s="219" t="s">
        <v>739</v>
      </c>
      <c r="AY116" s="219" t="s">
        <v>732</v>
      </c>
      <c r="AZ116" s="219"/>
      <c r="BA116" s="219"/>
      <c r="BB116" s="219">
        <v>39</v>
      </c>
    </row>
    <row r="117" spans="1:56" s="160" customFormat="1" ht="64.5" customHeight="1" x14ac:dyDescent="0.35">
      <c r="A117" s="158">
        <v>10</v>
      </c>
      <c r="B117" s="77" t="s">
        <v>381</v>
      </c>
      <c r="C117" s="240" t="s">
        <v>136</v>
      </c>
      <c r="D117" s="240" t="s">
        <v>263</v>
      </c>
      <c r="E117" s="240" t="s">
        <v>190</v>
      </c>
      <c r="F117" s="242"/>
      <c r="G117" s="239">
        <v>8</v>
      </c>
      <c r="H117" s="239">
        <v>8</v>
      </c>
      <c r="I117" s="186"/>
      <c r="J117" s="164"/>
      <c r="K117" s="238" t="s">
        <v>699</v>
      </c>
      <c r="AX117" s="219" t="s">
        <v>739</v>
      </c>
      <c r="AY117" s="219" t="s">
        <v>732</v>
      </c>
      <c r="AZ117" s="219"/>
      <c r="BA117" s="219"/>
      <c r="BB117" s="219">
        <v>40</v>
      </c>
    </row>
    <row r="118" spans="1:56" s="160" customFormat="1" ht="104.4" customHeight="1" x14ac:dyDescent="0.35">
      <c r="A118" s="158">
        <v>18</v>
      </c>
      <c r="B118" s="77" t="s">
        <v>382</v>
      </c>
      <c r="C118" s="240" t="s">
        <v>136</v>
      </c>
      <c r="D118" s="240" t="s">
        <v>263</v>
      </c>
      <c r="E118" s="240" t="s">
        <v>190</v>
      </c>
      <c r="F118" s="243"/>
      <c r="G118" s="187">
        <v>1</v>
      </c>
      <c r="H118" s="187">
        <v>1</v>
      </c>
      <c r="I118" s="186"/>
      <c r="J118" s="164"/>
      <c r="K118" s="238" t="s">
        <v>700</v>
      </c>
      <c r="AX118" s="219" t="s">
        <v>739</v>
      </c>
      <c r="AY118" s="219" t="s">
        <v>732</v>
      </c>
      <c r="AZ118" s="219"/>
      <c r="BA118" s="219"/>
      <c r="BB118" s="219">
        <v>41</v>
      </c>
    </row>
    <row r="119" spans="1:56" s="9" customFormat="1" ht="15.65" customHeight="1" x14ac:dyDescent="0.35">
      <c r="A119" s="178"/>
      <c r="B119" s="3" t="s">
        <v>4</v>
      </c>
      <c r="C119" s="2" t="s">
        <v>10</v>
      </c>
      <c r="D119" s="10"/>
      <c r="E119" s="15"/>
      <c r="F119" s="16"/>
      <c r="G119" s="16">
        <f t="shared" ref="G119:H119" si="1">G121+G122+G123</f>
        <v>412</v>
      </c>
      <c r="H119" s="16">
        <f t="shared" si="1"/>
        <v>412</v>
      </c>
      <c r="I119" s="16"/>
      <c r="J119" s="5"/>
      <c r="K119" s="94"/>
      <c r="AX119" s="219"/>
      <c r="AY119" s="219"/>
      <c r="AZ119" s="219"/>
      <c r="BA119" s="219"/>
      <c r="BB119" s="219"/>
      <c r="BD119" s="9">
        <v>1</v>
      </c>
    </row>
    <row r="120" spans="1:56" s="9" customFormat="1" ht="15.65" customHeight="1" x14ac:dyDescent="0.35">
      <c r="A120" s="235"/>
      <c r="B120" s="12" t="s">
        <v>13</v>
      </c>
      <c r="C120" s="1"/>
      <c r="D120" s="36"/>
      <c r="E120" s="11"/>
      <c r="F120" s="244"/>
      <c r="G120" s="244"/>
      <c r="H120" s="244"/>
      <c r="I120" s="14"/>
      <c r="J120" s="18"/>
      <c r="K120" s="98"/>
      <c r="AX120" s="219"/>
      <c r="AY120" s="219"/>
      <c r="AZ120" s="219"/>
      <c r="BA120" s="219"/>
      <c r="BB120" s="219"/>
      <c r="BD120" s="9">
        <v>1</v>
      </c>
    </row>
    <row r="121" spans="1:56" s="9" customFormat="1" ht="15.65" customHeight="1" x14ac:dyDescent="0.35">
      <c r="A121" s="235"/>
      <c r="B121" s="12" t="s">
        <v>1</v>
      </c>
      <c r="C121" s="1" t="s">
        <v>10</v>
      </c>
      <c r="D121" s="36"/>
      <c r="E121" s="11"/>
      <c r="F121" s="14"/>
      <c r="G121" s="14">
        <v>0</v>
      </c>
      <c r="H121" s="14">
        <v>0</v>
      </c>
      <c r="I121" s="14"/>
      <c r="J121" s="18"/>
      <c r="K121" s="98"/>
      <c r="AX121" s="219"/>
      <c r="AY121" s="219"/>
      <c r="AZ121" s="219"/>
      <c r="BA121" s="219"/>
      <c r="BB121" s="219"/>
      <c r="BD121" s="9">
        <v>1</v>
      </c>
    </row>
    <row r="122" spans="1:56" s="9" customFormat="1" ht="15.65" customHeight="1" x14ac:dyDescent="0.35">
      <c r="A122" s="235"/>
      <c r="B122" s="12" t="s">
        <v>14</v>
      </c>
      <c r="C122" s="1" t="s">
        <v>10</v>
      </c>
      <c r="D122" s="36"/>
      <c r="E122" s="11"/>
      <c r="F122" s="14"/>
      <c r="G122" s="14">
        <f>G111</f>
        <v>1.5</v>
      </c>
      <c r="H122" s="14">
        <f>H111</f>
        <v>1.5</v>
      </c>
      <c r="I122" s="14"/>
      <c r="J122" s="18"/>
      <c r="K122" s="98"/>
      <c r="AX122" s="219"/>
      <c r="AY122" s="219"/>
      <c r="AZ122" s="219"/>
      <c r="BA122" s="219"/>
      <c r="BB122" s="219"/>
      <c r="BD122" s="9">
        <v>1</v>
      </c>
    </row>
    <row r="123" spans="1:56" s="9" customFormat="1" ht="15.65" customHeight="1" x14ac:dyDescent="0.35">
      <c r="A123" s="235"/>
      <c r="B123" s="12" t="s">
        <v>15</v>
      </c>
      <c r="C123" s="1" t="s">
        <v>10</v>
      </c>
      <c r="D123" s="36"/>
      <c r="E123" s="11"/>
      <c r="F123" s="14"/>
      <c r="G123" s="14">
        <f>G112+G113+G114+G115</f>
        <v>410.5</v>
      </c>
      <c r="H123" s="14">
        <f>H112+H113+H114+H115</f>
        <v>410.5</v>
      </c>
      <c r="I123" s="14"/>
      <c r="J123" s="18"/>
      <c r="K123" s="98"/>
      <c r="AX123" s="219"/>
      <c r="AY123" s="219"/>
      <c r="AZ123" s="219"/>
      <c r="BA123" s="219"/>
      <c r="BB123" s="219"/>
      <c r="BD123" s="9">
        <v>1</v>
      </c>
    </row>
    <row r="124" spans="1:56" s="9" customFormat="1" ht="15.65" customHeight="1" x14ac:dyDescent="0.35">
      <c r="A124" s="110"/>
      <c r="B124" s="246" t="s">
        <v>3</v>
      </c>
      <c r="C124" s="2" t="s">
        <v>10</v>
      </c>
      <c r="D124" s="10"/>
      <c r="E124" s="246"/>
      <c r="F124" s="16"/>
      <c r="G124" s="16">
        <f t="shared" ref="G124:H124" si="2">G126+G127+G128</f>
        <v>76669.684000000008</v>
      </c>
      <c r="H124" s="16">
        <f t="shared" si="2"/>
        <v>84538.334000000003</v>
      </c>
      <c r="I124" s="16"/>
      <c r="J124" s="5"/>
      <c r="K124" s="94"/>
      <c r="AX124" s="219"/>
      <c r="AY124" s="219"/>
      <c r="AZ124" s="219"/>
      <c r="BA124" s="219"/>
      <c r="BB124" s="219"/>
      <c r="BD124" s="9">
        <v>1</v>
      </c>
    </row>
    <row r="125" spans="1:56" s="9" customFormat="1" ht="15.65" customHeight="1" x14ac:dyDescent="0.35">
      <c r="A125" s="235"/>
      <c r="B125" s="97" t="s">
        <v>13</v>
      </c>
      <c r="C125" s="13"/>
      <c r="D125" s="247"/>
      <c r="E125" s="13"/>
      <c r="F125" s="19"/>
      <c r="G125" s="19"/>
      <c r="H125" s="19"/>
      <c r="I125" s="14"/>
      <c r="J125" s="18"/>
      <c r="K125" s="98"/>
      <c r="AX125" s="219"/>
      <c r="AY125" s="219"/>
      <c r="AZ125" s="219"/>
      <c r="BA125" s="219"/>
      <c r="BB125" s="219"/>
      <c r="BD125" s="9">
        <v>1</v>
      </c>
    </row>
    <row r="126" spans="1:56" s="9" customFormat="1" ht="15.65" customHeight="1" x14ac:dyDescent="0.35">
      <c r="A126" s="235"/>
      <c r="B126" s="97" t="s">
        <v>1</v>
      </c>
      <c r="C126" s="1" t="s">
        <v>10</v>
      </c>
      <c r="D126" s="36"/>
      <c r="E126" s="13"/>
      <c r="F126" s="14"/>
      <c r="G126" s="14">
        <f>G37+G51+G72+G97+G121</f>
        <v>15957.9</v>
      </c>
      <c r="H126" s="14">
        <f t="shared" ref="G126:H128" si="3">H37+H51+H72+H97+H121</f>
        <v>15201</v>
      </c>
      <c r="I126" s="14"/>
      <c r="J126" s="18"/>
      <c r="K126" s="98"/>
      <c r="AX126" s="219"/>
      <c r="AY126" s="219"/>
      <c r="AZ126" s="219"/>
      <c r="BA126" s="219"/>
      <c r="BB126" s="219"/>
      <c r="BD126" s="9">
        <v>1</v>
      </c>
    </row>
    <row r="127" spans="1:56" s="9" customFormat="1" ht="15.65" customHeight="1" x14ac:dyDescent="0.35">
      <c r="A127" s="235"/>
      <c r="B127" s="97" t="s">
        <v>14</v>
      </c>
      <c r="C127" s="1" t="s">
        <v>10</v>
      </c>
      <c r="D127" s="36"/>
      <c r="E127" s="13"/>
      <c r="F127" s="14"/>
      <c r="G127" s="14">
        <f t="shared" si="3"/>
        <v>22930.284</v>
      </c>
      <c r="H127" s="14">
        <f t="shared" si="3"/>
        <v>22929.133999999998</v>
      </c>
      <c r="I127" s="14"/>
      <c r="J127" s="18"/>
      <c r="K127" s="98"/>
      <c r="AX127" s="219"/>
      <c r="AY127" s="219"/>
      <c r="AZ127" s="219"/>
      <c r="BA127" s="219"/>
      <c r="BB127" s="219"/>
      <c r="BD127" s="9">
        <v>1</v>
      </c>
    </row>
    <row r="128" spans="1:56" s="9" customFormat="1" ht="15.65" customHeight="1" x14ac:dyDescent="0.35">
      <c r="A128" s="235"/>
      <c r="B128" s="97" t="s">
        <v>15</v>
      </c>
      <c r="C128" s="1" t="s">
        <v>10</v>
      </c>
      <c r="D128" s="36"/>
      <c r="E128" s="13"/>
      <c r="F128" s="14"/>
      <c r="G128" s="14">
        <f t="shared" si="3"/>
        <v>37781.5</v>
      </c>
      <c r="H128" s="14">
        <f t="shared" si="3"/>
        <v>46408.2</v>
      </c>
      <c r="I128" s="14"/>
      <c r="J128" s="18"/>
      <c r="K128" s="98"/>
      <c r="AX128" s="219"/>
      <c r="AY128" s="219"/>
      <c r="AZ128" s="219"/>
      <c r="BA128" s="219"/>
      <c r="BB128" s="219"/>
      <c r="BD128" s="9">
        <v>1</v>
      </c>
    </row>
    <row r="129" spans="1:56" s="9" customFormat="1" ht="15.65" customHeight="1" x14ac:dyDescent="0.35">
      <c r="A129" s="188"/>
      <c r="B129" s="189" t="s">
        <v>5</v>
      </c>
      <c r="C129" s="190"/>
      <c r="D129" s="191"/>
      <c r="E129" s="190"/>
      <c r="F129" s="190"/>
      <c r="G129" s="190"/>
      <c r="H129" s="190"/>
      <c r="I129" s="190"/>
      <c r="J129" s="190"/>
      <c r="K129" s="190"/>
      <c r="AX129" s="220"/>
      <c r="AY129" s="220"/>
      <c r="AZ129" s="220"/>
      <c r="BA129" s="220"/>
      <c r="BB129" s="220"/>
    </row>
    <row r="130" spans="1:56" s="9" customFormat="1" x14ac:dyDescent="0.35">
      <c r="A130" s="2"/>
      <c r="B130" s="34" t="s">
        <v>383</v>
      </c>
      <c r="C130" s="34"/>
      <c r="D130" s="38"/>
      <c r="E130" s="34"/>
      <c r="F130" s="34"/>
      <c r="G130" s="34"/>
      <c r="H130" s="34"/>
      <c r="I130" s="4"/>
      <c r="J130" s="4"/>
      <c r="K130" s="4"/>
      <c r="AX130" s="220"/>
      <c r="AY130" s="220"/>
      <c r="AZ130" s="220"/>
      <c r="BA130" s="220"/>
      <c r="BB130" s="220"/>
    </row>
    <row r="131" spans="1:56" s="9" customFormat="1" x14ac:dyDescent="0.35">
      <c r="A131" s="2"/>
      <c r="B131" s="6" t="s">
        <v>40</v>
      </c>
      <c r="C131" s="6"/>
      <c r="D131" s="39"/>
      <c r="E131" s="6"/>
      <c r="F131" s="6"/>
      <c r="G131" s="6"/>
      <c r="H131" s="6"/>
      <c r="I131" s="4"/>
      <c r="J131" s="4"/>
      <c r="K131" s="4"/>
      <c r="AX131" s="220"/>
      <c r="AY131" s="220"/>
      <c r="AZ131" s="220"/>
      <c r="BA131" s="220"/>
      <c r="BB131" s="220"/>
    </row>
    <row r="132" spans="1:56" s="9" customFormat="1" ht="118.25" customHeight="1" x14ac:dyDescent="0.35">
      <c r="A132" s="298">
        <v>1</v>
      </c>
      <c r="B132" s="303" t="s">
        <v>89</v>
      </c>
      <c r="C132" s="298" t="s">
        <v>36</v>
      </c>
      <c r="D132" s="296" t="s">
        <v>183</v>
      </c>
      <c r="E132" s="298" t="s">
        <v>198</v>
      </c>
      <c r="F132" s="298">
        <v>0</v>
      </c>
      <c r="G132" s="298" t="s">
        <v>281</v>
      </c>
      <c r="H132" s="298" t="s">
        <v>529</v>
      </c>
      <c r="I132" s="298" t="s">
        <v>263</v>
      </c>
      <c r="J132" s="298" t="s">
        <v>263</v>
      </c>
      <c r="K132" s="308" t="s">
        <v>553</v>
      </c>
      <c r="AX132" s="220" t="s">
        <v>742</v>
      </c>
      <c r="AY132" s="220" t="s">
        <v>729</v>
      </c>
      <c r="AZ132" s="220">
        <v>21</v>
      </c>
      <c r="BA132" s="220">
        <v>22</v>
      </c>
      <c r="BB132" s="220"/>
    </row>
    <row r="133" spans="1:56" s="9" customFormat="1" ht="69.650000000000006" customHeight="1" x14ac:dyDescent="0.35">
      <c r="A133" s="298">
        <v>2</v>
      </c>
      <c r="B133" s="303" t="s">
        <v>90</v>
      </c>
      <c r="C133" s="298" t="s">
        <v>21</v>
      </c>
      <c r="D133" s="296" t="s">
        <v>183</v>
      </c>
      <c r="E133" s="298" t="s">
        <v>198</v>
      </c>
      <c r="F133" s="298">
        <v>100</v>
      </c>
      <c r="G133" s="298">
        <v>100</v>
      </c>
      <c r="H133" s="298">
        <v>100</v>
      </c>
      <c r="I133" s="298" t="s">
        <v>263</v>
      </c>
      <c r="J133" s="298" t="s">
        <v>263</v>
      </c>
      <c r="K133" s="308" t="s">
        <v>531</v>
      </c>
      <c r="AX133" s="220" t="s">
        <v>739</v>
      </c>
      <c r="AY133" s="220" t="s">
        <v>729</v>
      </c>
      <c r="AZ133" s="220">
        <v>22</v>
      </c>
      <c r="BA133" s="220">
        <v>23</v>
      </c>
      <c r="BB133" s="220"/>
    </row>
    <row r="134" spans="1:56" s="9" customFormat="1" ht="43.75" customHeight="1" x14ac:dyDescent="0.35">
      <c r="A134" s="338">
        <v>3</v>
      </c>
      <c r="B134" s="303" t="s">
        <v>282</v>
      </c>
      <c r="C134" s="298"/>
      <c r="D134" s="318" t="s">
        <v>510</v>
      </c>
      <c r="E134" s="339" t="s">
        <v>376</v>
      </c>
      <c r="F134" s="298"/>
      <c r="G134" s="298"/>
      <c r="H134" s="298"/>
      <c r="I134" s="298"/>
      <c r="J134" s="298"/>
      <c r="K134" s="141"/>
      <c r="AX134" s="220"/>
      <c r="AY134" s="220" t="s">
        <v>730</v>
      </c>
      <c r="AZ134" s="220">
        <v>23</v>
      </c>
      <c r="BA134" s="220"/>
      <c r="BB134" s="220"/>
    </row>
    <row r="135" spans="1:56" s="9" customFormat="1" ht="70.25" customHeight="1" x14ac:dyDescent="0.35">
      <c r="A135" s="338"/>
      <c r="B135" s="303" t="s">
        <v>283</v>
      </c>
      <c r="C135" s="298" t="s">
        <v>384</v>
      </c>
      <c r="D135" s="313"/>
      <c r="E135" s="340"/>
      <c r="F135" s="298"/>
      <c r="G135" s="298">
        <v>457</v>
      </c>
      <c r="H135" s="298" t="s">
        <v>552</v>
      </c>
      <c r="I135" s="298" t="s">
        <v>263</v>
      </c>
      <c r="J135" s="298" t="s">
        <v>263</v>
      </c>
      <c r="K135" s="141" t="s">
        <v>554</v>
      </c>
      <c r="AX135" s="220" t="s">
        <v>741</v>
      </c>
      <c r="AY135" s="220" t="s">
        <v>731</v>
      </c>
      <c r="AZ135" s="220"/>
      <c r="BA135" s="220">
        <v>24</v>
      </c>
      <c r="BB135" s="220"/>
    </row>
    <row r="136" spans="1:56" s="9" customFormat="1" ht="70.25" customHeight="1" x14ac:dyDescent="0.35">
      <c r="A136" s="338"/>
      <c r="B136" s="303" t="s">
        <v>284</v>
      </c>
      <c r="C136" s="298" t="s">
        <v>384</v>
      </c>
      <c r="D136" s="313"/>
      <c r="E136" s="340"/>
      <c r="F136" s="298"/>
      <c r="G136" s="298">
        <v>444</v>
      </c>
      <c r="H136" s="298" t="s">
        <v>552</v>
      </c>
      <c r="I136" s="298" t="s">
        <v>263</v>
      </c>
      <c r="J136" s="298" t="s">
        <v>263</v>
      </c>
      <c r="K136" s="141" t="s">
        <v>554</v>
      </c>
      <c r="AX136" s="220" t="s">
        <v>741</v>
      </c>
      <c r="AY136" s="220" t="s">
        <v>731</v>
      </c>
      <c r="AZ136" s="220"/>
      <c r="BA136" s="220">
        <v>25</v>
      </c>
      <c r="BB136" s="220"/>
    </row>
    <row r="137" spans="1:56" s="9" customFormat="1" ht="70.25" customHeight="1" x14ac:dyDescent="0.35">
      <c r="A137" s="338"/>
      <c r="B137" s="303" t="s">
        <v>285</v>
      </c>
      <c r="C137" s="298" t="s">
        <v>384</v>
      </c>
      <c r="D137" s="313"/>
      <c r="E137" s="341"/>
      <c r="F137" s="298"/>
      <c r="G137" s="298">
        <v>473</v>
      </c>
      <c r="H137" s="298" t="s">
        <v>552</v>
      </c>
      <c r="I137" s="298" t="s">
        <v>263</v>
      </c>
      <c r="J137" s="298" t="s">
        <v>263</v>
      </c>
      <c r="K137" s="141" t="s">
        <v>554</v>
      </c>
      <c r="AX137" s="220" t="s">
        <v>741</v>
      </c>
      <c r="AY137" s="220" t="s">
        <v>731</v>
      </c>
      <c r="AZ137" s="220"/>
      <c r="BA137" s="220">
        <v>26</v>
      </c>
      <c r="BB137" s="220"/>
    </row>
    <row r="138" spans="1:56" s="9" customFormat="1" ht="60" x14ac:dyDescent="0.35">
      <c r="A138" s="298">
        <v>4</v>
      </c>
      <c r="B138" s="303" t="s">
        <v>286</v>
      </c>
      <c r="C138" s="298" t="s">
        <v>21</v>
      </c>
      <c r="D138" s="296" t="s">
        <v>183</v>
      </c>
      <c r="E138" s="298" t="s">
        <v>376</v>
      </c>
      <c r="F138" s="298"/>
      <c r="G138" s="298">
        <v>21.1</v>
      </c>
      <c r="H138" s="298">
        <v>21.1</v>
      </c>
      <c r="I138" s="298" t="s">
        <v>263</v>
      </c>
      <c r="J138" s="298" t="s">
        <v>263</v>
      </c>
      <c r="K138" s="308" t="s">
        <v>555</v>
      </c>
      <c r="AX138" s="220" t="s">
        <v>739</v>
      </c>
      <c r="AY138" s="220" t="s">
        <v>729</v>
      </c>
      <c r="AZ138" s="220">
        <v>24</v>
      </c>
      <c r="BA138" s="220">
        <v>27</v>
      </c>
      <c r="BB138" s="220"/>
    </row>
    <row r="139" spans="1:56" s="9" customFormat="1" x14ac:dyDescent="0.35">
      <c r="A139" s="71"/>
      <c r="B139" s="113" t="s">
        <v>20</v>
      </c>
      <c r="C139" s="113"/>
      <c r="D139" s="183"/>
      <c r="E139" s="113"/>
      <c r="F139" s="113"/>
      <c r="G139" s="113"/>
      <c r="H139" s="113"/>
      <c r="I139" s="23"/>
      <c r="J139" s="23"/>
      <c r="K139" s="23"/>
      <c r="AX139" s="220"/>
      <c r="AY139" s="220"/>
      <c r="AZ139" s="220"/>
      <c r="BA139" s="220"/>
      <c r="BB139" s="220"/>
    </row>
    <row r="140" spans="1:56" s="9" customFormat="1" ht="72" customHeight="1" x14ac:dyDescent="0.35">
      <c r="A140" s="72">
        <v>1</v>
      </c>
      <c r="B140" s="73" t="s">
        <v>534</v>
      </c>
      <c r="C140" s="72" t="s">
        <v>28</v>
      </c>
      <c r="D140" s="72" t="s">
        <v>263</v>
      </c>
      <c r="E140" s="70" t="s">
        <v>197</v>
      </c>
      <c r="F140" s="70"/>
      <c r="G140" s="69">
        <v>71790</v>
      </c>
      <c r="H140" s="69">
        <v>71790</v>
      </c>
      <c r="I140" s="68"/>
      <c r="J140" s="68"/>
      <c r="K140" s="68" t="s">
        <v>557</v>
      </c>
      <c r="AX140" s="220" t="s">
        <v>739</v>
      </c>
      <c r="AY140" s="220" t="s">
        <v>732</v>
      </c>
      <c r="AZ140" s="220"/>
      <c r="BA140" s="220"/>
      <c r="BB140" s="220">
        <v>42</v>
      </c>
    </row>
    <row r="141" spans="1:56" s="9" customFormat="1" ht="67.75" customHeight="1" x14ac:dyDescent="0.35">
      <c r="A141" s="70">
        <v>2</v>
      </c>
      <c r="B141" s="74" t="s">
        <v>120</v>
      </c>
      <c r="C141" s="70" t="s">
        <v>10</v>
      </c>
      <c r="D141" s="70" t="s">
        <v>263</v>
      </c>
      <c r="E141" s="70" t="s">
        <v>385</v>
      </c>
      <c r="F141" s="69"/>
      <c r="G141" s="69">
        <v>2901.4740000000002</v>
      </c>
      <c r="H141" s="69">
        <v>2901.3</v>
      </c>
      <c r="I141" s="192" t="s">
        <v>24</v>
      </c>
      <c r="J141" s="72" t="s">
        <v>530</v>
      </c>
      <c r="K141" s="193" t="s">
        <v>558</v>
      </c>
      <c r="AX141" s="220" t="s">
        <v>739</v>
      </c>
      <c r="AY141" s="220" t="s">
        <v>732</v>
      </c>
      <c r="AZ141" s="220"/>
      <c r="BA141" s="220"/>
      <c r="BB141" s="220">
        <v>43</v>
      </c>
    </row>
    <row r="142" spans="1:56" s="9" customFormat="1" ht="46.5" x14ac:dyDescent="0.35">
      <c r="A142" s="72">
        <v>3</v>
      </c>
      <c r="B142" s="73" t="s">
        <v>386</v>
      </c>
      <c r="C142" s="72" t="s">
        <v>21</v>
      </c>
      <c r="D142" s="72" t="s">
        <v>263</v>
      </c>
      <c r="E142" s="70" t="s">
        <v>197</v>
      </c>
      <c r="F142" s="311"/>
      <c r="G142" s="69">
        <v>69.5</v>
      </c>
      <c r="H142" s="69">
        <v>69.5</v>
      </c>
      <c r="I142" s="68"/>
      <c r="J142" s="68"/>
      <c r="K142" s="68" t="s">
        <v>556</v>
      </c>
      <c r="AX142" s="220" t="s">
        <v>739</v>
      </c>
      <c r="AY142" s="220" t="s">
        <v>732</v>
      </c>
      <c r="AZ142" s="220"/>
      <c r="BA142" s="220"/>
      <c r="BB142" s="220">
        <v>44</v>
      </c>
    </row>
    <row r="143" spans="1:56" s="9" customFormat="1" ht="103.25" customHeight="1" x14ac:dyDescent="0.35">
      <c r="A143" s="72">
        <v>4</v>
      </c>
      <c r="B143" s="73" t="s">
        <v>387</v>
      </c>
      <c r="C143" s="72" t="s">
        <v>21</v>
      </c>
      <c r="D143" s="72" t="s">
        <v>263</v>
      </c>
      <c r="E143" s="70" t="s">
        <v>197</v>
      </c>
      <c r="F143" s="70"/>
      <c r="G143" s="69">
        <v>21.1</v>
      </c>
      <c r="H143" s="69">
        <v>21.1</v>
      </c>
      <c r="I143" s="68"/>
      <c r="J143" s="68"/>
      <c r="K143" s="68" t="s">
        <v>559</v>
      </c>
      <c r="AX143" s="220" t="s">
        <v>739</v>
      </c>
      <c r="AY143" s="220" t="s">
        <v>732</v>
      </c>
      <c r="AZ143" s="220"/>
      <c r="BA143" s="220"/>
      <c r="BB143" s="220">
        <v>45</v>
      </c>
    </row>
    <row r="144" spans="1:56" s="9" customFormat="1" x14ac:dyDescent="0.35">
      <c r="A144" s="15"/>
      <c r="B144" s="3" t="s">
        <v>4</v>
      </c>
      <c r="C144" s="2" t="s">
        <v>10</v>
      </c>
      <c r="D144" s="10"/>
      <c r="E144" s="15"/>
      <c r="F144" s="16"/>
      <c r="G144" s="16">
        <f>G146+G147+G148</f>
        <v>2901.4740000000002</v>
      </c>
      <c r="H144" s="16">
        <f>H146+H147+H148</f>
        <v>2901.3</v>
      </c>
      <c r="I144" s="16"/>
      <c r="J144" s="4"/>
      <c r="K144" s="4"/>
      <c r="AX144" s="220"/>
      <c r="AY144" s="220"/>
      <c r="AZ144" s="220"/>
      <c r="BA144" s="220"/>
      <c r="BB144" s="220"/>
      <c r="BD144" s="9">
        <v>1</v>
      </c>
    </row>
    <row r="145" spans="1:56" s="9" customFormat="1" x14ac:dyDescent="0.35">
      <c r="A145" s="13"/>
      <c r="B145" s="17" t="s">
        <v>13</v>
      </c>
      <c r="C145" s="18"/>
      <c r="D145" s="18"/>
      <c r="E145" s="18"/>
      <c r="F145" s="19"/>
      <c r="G145" s="19"/>
      <c r="H145" s="19"/>
      <c r="I145" s="14"/>
      <c r="J145" s="13"/>
      <c r="K145" s="13"/>
      <c r="AX145" s="220"/>
      <c r="AY145" s="220"/>
      <c r="AZ145" s="220"/>
      <c r="BA145" s="220"/>
      <c r="BB145" s="220"/>
      <c r="BD145" s="9">
        <v>1</v>
      </c>
    </row>
    <row r="146" spans="1:56" s="9" customFormat="1" x14ac:dyDescent="0.35">
      <c r="A146" s="11"/>
      <c r="B146" s="12" t="s">
        <v>1</v>
      </c>
      <c r="C146" s="1" t="s">
        <v>10</v>
      </c>
      <c r="D146" s="36"/>
      <c r="E146" s="11"/>
      <c r="F146" s="14"/>
      <c r="G146" s="14">
        <v>0</v>
      </c>
      <c r="H146" s="14">
        <v>0</v>
      </c>
      <c r="I146" s="14"/>
      <c r="J146" s="13"/>
      <c r="K146" s="13"/>
      <c r="AX146" s="220"/>
      <c r="AY146" s="220"/>
      <c r="AZ146" s="220"/>
      <c r="BA146" s="220"/>
      <c r="BB146" s="220"/>
      <c r="BD146" s="9">
        <v>1</v>
      </c>
    </row>
    <row r="147" spans="1:56" s="9" customFormat="1" x14ac:dyDescent="0.35">
      <c r="A147" s="11"/>
      <c r="B147" s="12" t="s">
        <v>14</v>
      </c>
      <c r="C147" s="1" t="s">
        <v>10</v>
      </c>
      <c r="D147" s="36"/>
      <c r="E147" s="11"/>
      <c r="F147" s="14"/>
      <c r="G147" s="14">
        <f>G141</f>
        <v>2901.4740000000002</v>
      </c>
      <c r="H147" s="14">
        <f>H141</f>
        <v>2901.3</v>
      </c>
      <c r="I147" s="14"/>
      <c r="J147" s="13"/>
      <c r="K147" s="13"/>
      <c r="AX147" s="220"/>
      <c r="AY147" s="220"/>
      <c r="AZ147" s="220"/>
      <c r="BA147" s="220"/>
      <c r="BB147" s="220"/>
      <c r="BD147" s="9">
        <v>1</v>
      </c>
    </row>
    <row r="148" spans="1:56" s="9" customFormat="1" x14ac:dyDescent="0.35">
      <c r="A148" s="11"/>
      <c r="B148" s="12" t="s">
        <v>15</v>
      </c>
      <c r="C148" s="1" t="s">
        <v>10</v>
      </c>
      <c r="D148" s="36"/>
      <c r="E148" s="11"/>
      <c r="F148" s="14"/>
      <c r="G148" s="14">
        <v>0</v>
      </c>
      <c r="H148" s="14">
        <v>0</v>
      </c>
      <c r="I148" s="14"/>
      <c r="J148" s="13"/>
      <c r="K148" s="13"/>
      <c r="AX148" s="220"/>
      <c r="AY148" s="220"/>
      <c r="AZ148" s="220"/>
      <c r="BA148" s="220"/>
      <c r="BB148" s="220"/>
      <c r="BD148" s="9">
        <v>1</v>
      </c>
    </row>
    <row r="149" spans="1:56" s="9" customFormat="1" x14ac:dyDescent="0.35">
      <c r="A149" s="118"/>
      <c r="B149" s="34" t="s">
        <v>388</v>
      </c>
      <c r="C149" s="194"/>
      <c r="D149" s="10"/>
      <c r="E149" s="194"/>
      <c r="F149" s="194"/>
      <c r="G149" s="194"/>
      <c r="H149" s="194"/>
      <c r="I149" s="4"/>
      <c r="J149" s="4"/>
      <c r="K149" s="4"/>
      <c r="AX149" s="220"/>
      <c r="AY149" s="220"/>
      <c r="AZ149" s="220"/>
      <c r="BA149" s="220"/>
      <c r="BB149" s="220"/>
    </row>
    <row r="150" spans="1:56" s="9" customFormat="1" x14ac:dyDescent="0.35">
      <c r="A150" s="118"/>
      <c r="B150" s="6" t="s">
        <v>40</v>
      </c>
      <c r="C150" s="6"/>
      <c r="D150" s="39"/>
      <c r="E150" s="6"/>
      <c r="F150" s="6"/>
      <c r="G150" s="6"/>
      <c r="H150" s="6"/>
      <c r="I150" s="4"/>
      <c r="J150" s="4"/>
      <c r="K150" s="4"/>
      <c r="AX150" s="220"/>
      <c r="AY150" s="220"/>
      <c r="AZ150" s="220"/>
      <c r="BA150" s="220"/>
      <c r="BB150" s="220"/>
    </row>
    <row r="151" spans="1:56" s="9" customFormat="1" ht="46.5" x14ac:dyDescent="0.35">
      <c r="A151" s="298">
        <v>1</v>
      </c>
      <c r="B151" s="303" t="s">
        <v>287</v>
      </c>
      <c r="C151" s="298" t="s">
        <v>288</v>
      </c>
      <c r="D151" s="296" t="s">
        <v>178</v>
      </c>
      <c r="E151" s="298" t="s">
        <v>199</v>
      </c>
      <c r="F151" s="298"/>
      <c r="G151" s="30">
        <v>71</v>
      </c>
      <c r="H151" s="30" t="s">
        <v>25</v>
      </c>
      <c r="I151" s="298" t="s">
        <v>263</v>
      </c>
      <c r="J151" s="298" t="s">
        <v>263</v>
      </c>
      <c r="K151" s="295" t="s">
        <v>661</v>
      </c>
      <c r="AX151" s="220" t="s">
        <v>741</v>
      </c>
      <c r="AY151" s="220" t="s">
        <v>729</v>
      </c>
      <c r="AZ151" s="220">
        <v>25</v>
      </c>
      <c r="BA151" s="220">
        <v>28</v>
      </c>
      <c r="BB151" s="220"/>
    </row>
    <row r="152" spans="1:56" s="9" customFormat="1" ht="79.75" customHeight="1" x14ac:dyDescent="0.35">
      <c r="A152" s="298">
        <v>2</v>
      </c>
      <c r="B152" s="303" t="s">
        <v>289</v>
      </c>
      <c r="C152" s="298" t="s">
        <v>290</v>
      </c>
      <c r="D152" s="296" t="s">
        <v>511</v>
      </c>
      <c r="E152" s="298" t="s">
        <v>199</v>
      </c>
      <c r="F152" s="298">
        <v>0</v>
      </c>
      <c r="G152" s="298" t="s">
        <v>291</v>
      </c>
      <c r="H152" s="298">
        <v>0</v>
      </c>
      <c r="I152" s="298" t="s">
        <v>263</v>
      </c>
      <c r="J152" s="298" t="s">
        <v>263</v>
      </c>
      <c r="K152" s="295" t="s">
        <v>662</v>
      </c>
      <c r="AX152" s="220" t="s">
        <v>739</v>
      </c>
      <c r="AY152" s="220" t="s">
        <v>729</v>
      </c>
      <c r="AZ152" s="220">
        <v>26</v>
      </c>
      <c r="BA152" s="220">
        <v>29</v>
      </c>
      <c r="BB152" s="220"/>
    </row>
    <row r="153" spans="1:56" s="9" customFormat="1" ht="109.75" customHeight="1" x14ac:dyDescent="0.35">
      <c r="A153" s="298">
        <v>3</v>
      </c>
      <c r="B153" s="303" t="s">
        <v>292</v>
      </c>
      <c r="C153" s="298" t="s">
        <v>293</v>
      </c>
      <c r="D153" s="296" t="s">
        <v>178</v>
      </c>
      <c r="E153" s="298" t="s">
        <v>199</v>
      </c>
      <c r="F153" s="298">
        <v>7.4</v>
      </c>
      <c r="G153" s="298">
        <v>8.9</v>
      </c>
      <c r="H153" s="298">
        <v>9.1300000000000008</v>
      </c>
      <c r="I153" s="298" t="s">
        <v>263</v>
      </c>
      <c r="J153" s="298" t="s">
        <v>263</v>
      </c>
      <c r="K153" s="295" t="s">
        <v>663</v>
      </c>
      <c r="AX153" s="220" t="s">
        <v>742</v>
      </c>
      <c r="AY153" s="220" t="s">
        <v>729</v>
      </c>
      <c r="AZ153" s="220">
        <v>27</v>
      </c>
      <c r="BA153" s="220">
        <v>30</v>
      </c>
      <c r="BB153" s="220"/>
    </row>
    <row r="154" spans="1:56" s="9" customFormat="1" x14ac:dyDescent="0.35">
      <c r="A154" s="119"/>
      <c r="B154" s="195" t="s">
        <v>7</v>
      </c>
      <c r="C154" s="195"/>
      <c r="D154" s="196"/>
      <c r="E154" s="195"/>
      <c r="F154" s="195"/>
      <c r="G154" s="195"/>
      <c r="H154" s="195"/>
      <c r="I154" s="23"/>
      <c r="J154" s="23"/>
      <c r="K154" s="23"/>
      <c r="AX154" s="220"/>
      <c r="AY154" s="220"/>
      <c r="AZ154" s="220"/>
      <c r="BA154" s="220"/>
      <c r="BB154" s="220"/>
    </row>
    <row r="155" spans="1:56" s="9" customFormat="1" ht="56.4" customHeight="1" x14ac:dyDescent="0.35">
      <c r="A155" s="313">
        <v>1</v>
      </c>
      <c r="B155" s="332" t="s">
        <v>122</v>
      </c>
      <c r="C155" s="313" t="s">
        <v>31</v>
      </c>
      <c r="D155" s="288" t="s">
        <v>263</v>
      </c>
      <c r="E155" s="313" t="s">
        <v>199</v>
      </c>
      <c r="F155" s="78"/>
      <c r="G155" s="78">
        <v>1740.9</v>
      </c>
      <c r="H155" s="78">
        <v>1740.9</v>
      </c>
      <c r="I155" s="296" t="s">
        <v>24</v>
      </c>
      <c r="J155" s="288" t="s">
        <v>658</v>
      </c>
      <c r="K155" s="337" t="s">
        <v>664</v>
      </c>
      <c r="AX155" s="220" t="s">
        <v>739</v>
      </c>
      <c r="AY155" s="220" t="s">
        <v>732</v>
      </c>
      <c r="AZ155" s="220"/>
      <c r="BA155" s="220"/>
      <c r="BB155" s="220">
        <v>46</v>
      </c>
    </row>
    <row r="156" spans="1:56" s="9" customFormat="1" ht="56.4" customHeight="1" x14ac:dyDescent="0.35">
      <c r="A156" s="313"/>
      <c r="B156" s="332"/>
      <c r="C156" s="313"/>
      <c r="D156" s="288"/>
      <c r="E156" s="313"/>
      <c r="F156" s="78"/>
      <c r="G156" s="78">
        <v>1685.8</v>
      </c>
      <c r="H156" s="78">
        <v>1685.8</v>
      </c>
      <c r="I156" s="296" t="s">
        <v>23</v>
      </c>
      <c r="J156" s="288" t="s">
        <v>659</v>
      </c>
      <c r="K156" s="337"/>
      <c r="AX156" s="220"/>
      <c r="AY156" s="220"/>
      <c r="AZ156" s="220"/>
      <c r="BA156" s="220"/>
      <c r="BB156" s="220"/>
    </row>
    <row r="157" spans="1:56" s="9" customFormat="1" ht="45" customHeight="1" x14ac:dyDescent="0.35">
      <c r="A157" s="288">
        <v>2</v>
      </c>
      <c r="B157" s="289" t="s">
        <v>389</v>
      </c>
      <c r="C157" s="288" t="s">
        <v>28</v>
      </c>
      <c r="D157" s="288" t="s">
        <v>263</v>
      </c>
      <c r="E157" s="288" t="s">
        <v>199</v>
      </c>
      <c r="F157" s="78"/>
      <c r="G157" s="32">
        <v>394</v>
      </c>
      <c r="H157" s="32">
        <v>266</v>
      </c>
      <c r="I157" s="120"/>
      <c r="J157" s="120"/>
      <c r="K157" s="287" t="s">
        <v>857</v>
      </c>
      <c r="AX157" s="220" t="s">
        <v>741</v>
      </c>
      <c r="AY157" s="220" t="s">
        <v>732</v>
      </c>
      <c r="AZ157" s="220"/>
      <c r="BA157" s="220"/>
      <c r="BB157" s="220">
        <v>47</v>
      </c>
    </row>
    <row r="158" spans="1:56" s="9" customFormat="1" ht="45.65" customHeight="1" x14ac:dyDescent="0.35">
      <c r="A158" s="288">
        <v>3</v>
      </c>
      <c r="B158" s="289" t="s">
        <v>390</v>
      </c>
      <c r="C158" s="288" t="s">
        <v>28</v>
      </c>
      <c r="D158" s="288" t="s">
        <v>263</v>
      </c>
      <c r="E158" s="288" t="s">
        <v>199</v>
      </c>
      <c r="F158" s="32"/>
      <c r="G158" s="32">
        <v>2105</v>
      </c>
      <c r="H158" s="32">
        <v>2698</v>
      </c>
      <c r="I158" s="296"/>
      <c r="J158" s="288"/>
      <c r="K158" s="287" t="s">
        <v>665</v>
      </c>
      <c r="AX158" s="220" t="s">
        <v>739</v>
      </c>
      <c r="AY158" s="220" t="s">
        <v>732</v>
      </c>
      <c r="AZ158" s="220"/>
      <c r="BA158" s="220"/>
      <c r="BB158" s="220">
        <v>48</v>
      </c>
    </row>
    <row r="159" spans="1:56" s="9" customFormat="1" ht="35.4" customHeight="1" x14ac:dyDescent="0.35">
      <c r="A159" s="288">
        <v>4</v>
      </c>
      <c r="B159" s="289" t="s">
        <v>391</v>
      </c>
      <c r="C159" s="288" t="s">
        <v>28</v>
      </c>
      <c r="D159" s="288" t="s">
        <v>263</v>
      </c>
      <c r="E159" s="288" t="s">
        <v>199</v>
      </c>
      <c r="F159" s="32"/>
      <c r="G159" s="32">
        <v>6</v>
      </c>
      <c r="H159" s="32">
        <v>11</v>
      </c>
      <c r="I159" s="296"/>
      <c r="J159" s="288"/>
      <c r="K159" s="287" t="s">
        <v>666</v>
      </c>
      <c r="AX159" s="220" t="s">
        <v>739</v>
      </c>
      <c r="AY159" s="220" t="s">
        <v>732</v>
      </c>
      <c r="AZ159" s="220"/>
      <c r="BA159" s="220"/>
      <c r="BB159" s="220">
        <v>49</v>
      </c>
    </row>
    <row r="160" spans="1:56" s="9" customFormat="1" ht="31.75" customHeight="1" x14ac:dyDescent="0.35">
      <c r="A160" s="313">
        <v>5</v>
      </c>
      <c r="B160" s="332" t="s">
        <v>858</v>
      </c>
      <c r="C160" s="313" t="s">
        <v>10</v>
      </c>
      <c r="D160" s="288" t="s">
        <v>263</v>
      </c>
      <c r="E160" s="313" t="s">
        <v>199</v>
      </c>
      <c r="F160" s="78"/>
      <c r="G160" s="78">
        <v>574.79999999999995</v>
      </c>
      <c r="H160" s="78">
        <v>574.79999999999995</v>
      </c>
      <c r="I160" s="296" t="s">
        <v>23</v>
      </c>
      <c r="J160" s="288" t="s">
        <v>128</v>
      </c>
      <c r="K160" s="337" t="s">
        <v>667</v>
      </c>
      <c r="AX160" s="220" t="s">
        <v>739</v>
      </c>
      <c r="AY160" s="220" t="s">
        <v>732</v>
      </c>
      <c r="AZ160" s="220"/>
      <c r="BA160" s="220"/>
      <c r="BB160" s="220">
        <v>50</v>
      </c>
    </row>
    <row r="161" spans="1:56" s="9" customFormat="1" ht="31.75" customHeight="1" x14ac:dyDescent="0.35">
      <c r="A161" s="313"/>
      <c r="B161" s="332"/>
      <c r="C161" s="313"/>
      <c r="D161" s="197"/>
      <c r="E161" s="313"/>
      <c r="F161" s="78"/>
      <c r="G161" s="78">
        <v>100.7</v>
      </c>
      <c r="H161" s="78">
        <v>100.7</v>
      </c>
      <c r="I161" s="296" t="s">
        <v>24</v>
      </c>
      <c r="J161" s="288" t="s">
        <v>392</v>
      </c>
      <c r="K161" s="337"/>
      <c r="AX161" s="220"/>
      <c r="AY161" s="220"/>
      <c r="AZ161" s="220"/>
      <c r="BA161" s="220"/>
      <c r="BB161" s="220"/>
    </row>
    <row r="162" spans="1:56" s="9" customFormat="1" ht="76.25" customHeight="1" x14ac:dyDescent="0.35">
      <c r="A162" s="288">
        <v>6</v>
      </c>
      <c r="B162" s="289" t="s">
        <v>393</v>
      </c>
      <c r="C162" s="288" t="s">
        <v>31</v>
      </c>
      <c r="D162" s="288" t="s">
        <v>263</v>
      </c>
      <c r="E162" s="288" t="s">
        <v>199</v>
      </c>
      <c r="F162" s="78"/>
      <c r="G162" s="78">
        <v>94.8</v>
      </c>
      <c r="H162" s="78">
        <v>94.8</v>
      </c>
      <c r="I162" s="296" t="s">
        <v>23</v>
      </c>
      <c r="J162" s="288" t="s">
        <v>69</v>
      </c>
      <c r="K162" s="287" t="s">
        <v>668</v>
      </c>
      <c r="AX162" s="220" t="s">
        <v>739</v>
      </c>
      <c r="AY162" s="220" t="s">
        <v>732</v>
      </c>
      <c r="AZ162" s="220"/>
      <c r="BA162" s="220"/>
      <c r="BB162" s="220">
        <v>51</v>
      </c>
    </row>
    <row r="163" spans="1:56" s="9" customFormat="1" ht="70.75" customHeight="1" x14ac:dyDescent="0.35">
      <c r="A163" s="288">
        <v>7</v>
      </c>
      <c r="B163" s="289" t="s">
        <v>126</v>
      </c>
      <c r="C163" s="288" t="s">
        <v>31</v>
      </c>
      <c r="D163" s="288" t="s">
        <v>263</v>
      </c>
      <c r="E163" s="288" t="s">
        <v>199</v>
      </c>
      <c r="F163" s="78"/>
      <c r="G163" s="78">
        <v>50.2</v>
      </c>
      <c r="H163" s="78">
        <v>50.2</v>
      </c>
      <c r="I163" s="296" t="s">
        <v>23</v>
      </c>
      <c r="J163" s="288" t="s">
        <v>660</v>
      </c>
      <c r="K163" s="287" t="s">
        <v>669</v>
      </c>
      <c r="AX163" s="220" t="s">
        <v>739</v>
      </c>
      <c r="AY163" s="220" t="s">
        <v>732</v>
      </c>
      <c r="AZ163" s="220"/>
      <c r="BA163" s="220"/>
      <c r="BB163" s="220">
        <v>52</v>
      </c>
    </row>
    <row r="164" spans="1:56" s="9" customFormat="1" ht="62" x14ac:dyDescent="0.35">
      <c r="A164" s="288">
        <v>8</v>
      </c>
      <c r="B164" s="289" t="s">
        <v>394</v>
      </c>
      <c r="C164" s="288" t="s">
        <v>31</v>
      </c>
      <c r="D164" s="288" t="s">
        <v>263</v>
      </c>
      <c r="E164" s="288" t="s">
        <v>199</v>
      </c>
      <c r="F164" s="78"/>
      <c r="G164" s="78">
        <v>299.60000000000002</v>
      </c>
      <c r="H164" s="78">
        <v>299</v>
      </c>
      <c r="I164" s="296" t="s">
        <v>24</v>
      </c>
      <c r="J164" s="288" t="s">
        <v>395</v>
      </c>
      <c r="K164" s="287" t="s">
        <v>670</v>
      </c>
      <c r="AX164" s="220" t="s">
        <v>741</v>
      </c>
      <c r="AY164" s="220" t="s">
        <v>732</v>
      </c>
      <c r="AZ164" s="220"/>
      <c r="BA164" s="220"/>
      <c r="BB164" s="220">
        <v>53</v>
      </c>
    </row>
    <row r="165" spans="1:56" s="9" customFormat="1" ht="31.25" customHeight="1" x14ac:dyDescent="0.35">
      <c r="A165" s="313">
        <v>10</v>
      </c>
      <c r="B165" s="289" t="s">
        <v>396</v>
      </c>
      <c r="C165" s="120"/>
      <c r="D165" s="198"/>
      <c r="E165" s="121"/>
      <c r="F165" s="122"/>
      <c r="G165" s="122"/>
      <c r="H165" s="78"/>
      <c r="I165" s="121"/>
      <c r="J165" s="121"/>
      <c r="K165" s="8"/>
      <c r="AX165" s="220"/>
      <c r="AY165" s="220"/>
      <c r="AZ165" s="220"/>
      <c r="BA165" s="220"/>
      <c r="BB165" s="220"/>
    </row>
    <row r="166" spans="1:56" s="9" customFormat="1" ht="30" customHeight="1" x14ac:dyDescent="0.35">
      <c r="A166" s="313"/>
      <c r="B166" s="123" t="s">
        <v>397</v>
      </c>
      <c r="C166" s="288" t="s">
        <v>398</v>
      </c>
      <c r="D166" s="288" t="s">
        <v>263</v>
      </c>
      <c r="E166" s="288" t="s">
        <v>199</v>
      </c>
      <c r="F166" s="78"/>
      <c r="G166" s="32">
        <v>10</v>
      </c>
      <c r="H166" s="78">
        <v>10</v>
      </c>
      <c r="I166" s="296"/>
      <c r="J166" s="288"/>
      <c r="K166" s="8" t="s">
        <v>735</v>
      </c>
      <c r="AX166" s="220" t="s">
        <v>739</v>
      </c>
      <c r="AY166" s="220" t="s">
        <v>732</v>
      </c>
      <c r="AZ166" s="220"/>
      <c r="BA166" s="220"/>
      <c r="BB166" s="220">
        <v>54</v>
      </c>
    </row>
    <row r="167" spans="1:56" s="9" customFormat="1" ht="30" customHeight="1" x14ac:dyDescent="0.35">
      <c r="A167" s="313"/>
      <c r="B167" s="123" t="s">
        <v>399</v>
      </c>
      <c r="C167" s="288" t="s">
        <v>398</v>
      </c>
      <c r="D167" s="288" t="s">
        <v>263</v>
      </c>
      <c r="E167" s="288" t="s">
        <v>199</v>
      </c>
      <c r="F167" s="127"/>
      <c r="G167" s="32">
        <v>36</v>
      </c>
      <c r="H167" s="78">
        <v>36</v>
      </c>
      <c r="I167" s="296"/>
      <c r="J167" s="288"/>
      <c r="K167" s="8" t="s">
        <v>734</v>
      </c>
      <c r="AX167" s="220" t="s">
        <v>739</v>
      </c>
      <c r="AY167" s="220" t="s">
        <v>732</v>
      </c>
      <c r="AZ167" s="220"/>
      <c r="BA167" s="220"/>
      <c r="BB167" s="220">
        <v>55</v>
      </c>
    </row>
    <row r="168" spans="1:56" s="9" customFormat="1" x14ac:dyDescent="0.35">
      <c r="A168" s="125"/>
      <c r="B168" s="3" t="s">
        <v>4</v>
      </c>
      <c r="C168" s="2" t="s">
        <v>10</v>
      </c>
      <c r="D168" s="10"/>
      <c r="E168" s="125"/>
      <c r="F168" s="124"/>
      <c r="G168" s="124">
        <f t="shared" ref="G168:H168" si="4">G170+G171+G172</f>
        <v>4546.8</v>
      </c>
      <c r="H168" s="124">
        <f t="shared" si="4"/>
        <v>4546.2000000000007</v>
      </c>
      <c r="I168" s="16"/>
      <c r="J168" s="125"/>
      <c r="K168" s="102"/>
      <c r="AX168" s="220"/>
      <c r="AY168" s="220"/>
      <c r="AZ168" s="220"/>
      <c r="BA168" s="220"/>
      <c r="BB168" s="220"/>
      <c r="BD168" s="9">
        <v>1</v>
      </c>
    </row>
    <row r="169" spans="1:56" s="9" customFormat="1" x14ac:dyDescent="0.35">
      <c r="A169" s="13"/>
      <c r="B169" s="17" t="s">
        <v>13</v>
      </c>
      <c r="C169" s="18"/>
      <c r="D169" s="18"/>
      <c r="E169" s="18"/>
      <c r="F169" s="19"/>
      <c r="G169" s="19"/>
      <c r="H169" s="19"/>
      <c r="I169" s="14"/>
      <c r="J169" s="13"/>
      <c r="K169" s="13"/>
      <c r="AX169" s="220"/>
      <c r="AY169" s="220"/>
      <c r="AZ169" s="220"/>
      <c r="BA169" s="220"/>
      <c r="BB169" s="220"/>
      <c r="BD169" s="9">
        <v>1</v>
      </c>
    </row>
    <row r="170" spans="1:56" s="9" customFormat="1" x14ac:dyDescent="0.35">
      <c r="A170" s="126"/>
      <c r="B170" s="12" t="s">
        <v>1</v>
      </c>
      <c r="C170" s="1" t="s">
        <v>10</v>
      </c>
      <c r="D170" s="36"/>
      <c r="E170" s="11"/>
      <c r="F170" s="14"/>
      <c r="G170" s="14">
        <f>G156+G160+G162+G163</f>
        <v>2405.6</v>
      </c>
      <c r="H170" s="14">
        <f>H156+H160+H162+H163</f>
        <v>2405.6</v>
      </c>
      <c r="I170" s="14"/>
      <c r="J170" s="13"/>
      <c r="K170" s="13"/>
      <c r="AX170" s="220"/>
      <c r="AY170" s="220"/>
      <c r="AZ170" s="220"/>
      <c r="BA170" s="220"/>
      <c r="BB170" s="220"/>
      <c r="BD170" s="9">
        <v>1</v>
      </c>
    </row>
    <row r="171" spans="1:56" s="9" customFormat="1" x14ac:dyDescent="0.35">
      <c r="A171" s="126"/>
      <c r="B171" s="12" t="s">
        <v>14</v>
      </c>
      <c r="C171" s="1" t="s">
        <v>10</v>
      </c>
      <c r="D171" s="36"/>
      <c r="E171" s="11"/>
      <c r="F171" s="14"/>
      <c r="G171" s="14">
        <f>G155+G161+G164</f>
        <v>2141.2000000000003</v>
      </c>
      <c r="H171" s="14">
        <f>H155+H161+H164</f>
        <v>2140.6000000000004</v>
      </c>
      <c r="I171" s="14"/>
      <c r="J171" s="13"/>
      <c r="K171" s="13"/>
      <c r="AX171" s="220"/>
      <c r="AY171" s="220"/>
      <c r="AZ171" s="220"/>
      <c r="BA171" s="220"/>
      <c r="BB171" s="220"/>
      <c r="BD171" s="9">
        <v>1</v>
      </c>
    </row>
    <row r="172" spans="1:56" s="9" customFormat="1" x14ac:dyDescent="0.35">
      <c r="A172" s="126"/>
      <c r="B172" s="12" t="s">
        <v>15</v>
      </c>
      <c r="C172" s="1" t="s">
        <v>10</v>
      </c>
      <c r="D172" s="36"/>
      <c r="E172" s="11"/>
      <c r="F172" s="14"/>
      <c r="G172" s="14">
        <v>0</v>
      </c>
      <c r="H172" s="14">
        <v>0</v>
      </c>
      <c r="I172" s="14"/>
      <c r="J172" s="13"/>
      <c r="K172" s="13"/>
      <c r="AX172" s="220"/>
      <c r="AY172" s="220"/>
      <c r="AZ172" s="220"/>
      <c r="BA172" s="220"/>
      <c r="BB172" s="220"/>
      <c r="BD172" s="9">
        <v>1</v>
      </c>
    </row>
    <row r="173" spans="1:56" s="9" customFormat="1" x14ac:dyDescent="0.35">
      <c r="A173" s="5"/>
      <c r="B173" s="34" t="s">
        <v>400</v>
      </c>
      <c r="C173" s="3"/>
      <c r="D173" s="35"/>
      <c r="E173" s="3"/>
      <c r="F173" s="3"/>
      <c r="G173" s="3"/>
      <c r="H173" s="3"/>
      <c r="I173" s="4"/>
      <c r="J173" s="4"/>
      <c r="K173" s="4"/>
      <c r="AX173" s="220"/>
      <c r="AY173" s="220"/>
      <c r="AZ173" s="220"/>
      <c r="BA173" s="220"/>
      <c r="BB173" s="220"/>
    </row>
    <row r="174" spans="1:56" s="9" customFormat="1" x14ac:dyDescent="0.35">
      <c r="A174" s="5"/>
      <c r="B174" s="6" t="s">
        <v>40</v>
      </c>
      <c r="C174" s="6"/>
      <c r="D174" s="39"/>
      <c r="E174" s="6"/>
      <c r="F174" s="6"/>
      <c r="G174" s="6"/>
      <c r="H174" s="6"/>
      <c r="I174" s="4"/>
      <c r="J174" s="4"/>
      <c r="K174" s="4"/>
      <c r="AX174" s="220"/>
      <c r="AY174" s="220"/>
      <c r="AZ174" s="220"/>
      <c r="BA174" s="220"/>
      <c r="BB174" s="220"/>
    </row>
    <row r="175" spans="1:56" s="9" customFormat="1" ht="45" x14ac:dyDescent="0.35">
      <c r="A175" s="298">
        <v>1</v>
      </c>
      <c r="B175" s="303" t="s">
        <v>66</v>
      </c>
      <c r="C175" s="298" t="s">
        <v>21</v>
      </c>
      <c r="D175" s="296" t="s">
        <v>184</v>
      </c>
      <c r="E175" s="298" t="s">
        <v>204</v>
      </c>
      <c r="F175" s="298">
        <v>4.8</v>
      </c>
      <c r="G175" s="298">
        <v>4.9000000000000004</v>
      </c>
      <c r="H175" s="298" t="s">
        <v>25</v>
      </c>
      <c r="I175" s="298" t="s">
        <v>263</v>
      </c>
      <c r="J175" s="298" t="s">
        <v>263</v>
      </c>
      <c r="K175" s="308" t="s">
        <v>687</v>
      </c>
      <c r="AX175" s="220" t="s">
        <v>741</v>
      </c>
      <c r="AY175" s="220" t="s">
        <v>729</v>
      </c>
      <c r="AZ175" s="220">
        <v>28</v>
      </c>
      <c r="BA175" s="220">
        <v>31</v>
      </c>
      <c r="BB175" s="220"/>
    </row>
    <row r="176" spans="1:56" s="9" customFormat="1" ht="93" customHeight="1" x14ac:dyDescent="0.35">
      <c r="A176" s="298">
        <v>2</v>
      </c>
      <c r="B176" s="303" t="s">
        <v>294</v>
      </c>
      <c r="C176" s="298" t="s">
        <v>21</v>
      </c>
      <c r="D176" s="296" t="s">
        <v>179</v>
      </c>
      <c r="E176" s="298" t="s">
        <v>200</v>
      </c>
      <c r="F176" s="298">
        <v>70</v>
      </c>
      <c r="G176" s="298">
        <v>100</v>
      </c>
      <c r="H176" s="298">
        <v>100</v>
      </c>
      <c r="I176" s="298" t="s">
        <v>263</v>
      </c>
      <c r="J176" s="298" t="s">
        <v>263</v>
      </c>
      <c r="K176" s="308" t="s">
        <v>526</v>
      </c>
      <c r="AX176" s="220" t="s">
        <v>739</v>
      </c>
      <c r="AY176" s="220" t="s">
        <v>729</v>
      </c>
      <c r="AZ176" s="220">
        <v>29</v>
      </c>
      <c r="BA176" s="220">
        <v>32</v>
      </c>
      <c r="BB176" s="220"/>
    </row>
    <row r="177" spans="1:56" s="9" customFormat="1" ht="46.5" x14ac:dyDescent="0.35">
      <c r="A177" s="298">
        <v>3</v>
      </c>
      <c r="B177" s="303" t="s">
        <v>295</v>
      </c>
      <c r="C177" s="298" t="s">
        <v>21</v>
      </c>
      <c r="D177" s="296" t="s">
        <v>185</v>
      </c>
      <c r="E177" s="298" t="s">
        <v>204</v>
      </c>
      <c r="F177" s="298">
        <v>3.6</v>
      </c>
      <c r="G177" s="298">
        <v>5.3</v>
      </c>
      <c r="H177" s="298" t="s">
        <v>25</v>
      </c>
      <c r="I177" s="298" t="s">
        <v>263</v>
      </c>
      <c r="J177" s="298" t="s">
        <v>263</v>
      </c>
      <c r="K177" s="308" t="s">
        <v>685</v>
      </c>
      <c r="AX177" s="220" t="s">
        <v>741</v>
      </c>
      <c r="AY177" s="220" t="s">
        <v>729</v>
      </c>
      <c r="AZ177" s="220">
        <v>30</v>
      </c>
      <c r="BA177" s="220">
        <v>33</v>
      </c>
      <c r="BB177" s="220"/>
    </row>
    <row r="178" spans="1:56" s="9" customFormat="1" ht="60" x14ac:dyDescent="0.35">
      <c r="A178" s="298">
        <v>4</v>
      </c>
      <c r="B178" s="303" t="s">
        <v>401</v>
      </c>
      <c r="C178" s="298" t="s">
        <v>21</v>
      </c>
      <c r="D178" s="296" t="s">
        <v>179</v>
      </c>
      <c r="E178" s="298" t="s">
        <v>204</v>
      </c>
      <c r="F178" s="298"/>
      <c r="G178" s="298">
        <v>22.4</v>
      </c>
      <c r="H178" s="298">
        <v>23.3</v>
      </c>
      <c r="I178" s="298" t="s">
        <v>263</v>
      </c>
      <c r="J178" s="298" t="s">
        <v>263</v>
      </c>
      <c r="K178" s="295" t="s">
        <v>514</v>
      </c>
      <c r="AX178" s="220" t="s">
        <v>739</v>
      </c>
      <c r="AY178" s="220" t="s">
        <v>729</v>
      </c>
      <c r="AZ178" s="220">
        <v>31</v>
      </c>
      <c r="BA178" s="220">
        <v>34</v>
      </c>
      <c r="BB178" s="220"/>
    </row>
    <row r="179" spans="1:56" s="9" customFormat="1" ht="45" x14ac:dyDescent="0.35">
      <c r="A179" s="298">
        <v>5</v>
      </c>
      <c r="B179" s="303" t="s">
        <v>402</v>
      </c>
      <c r="C179" s="298" t="s">
        <v>21</v>
      </c>
      <c r="D179" s="296" t="s">
        <v>184</v>
      </c>
      <c r="E179" s="298" t="s">
        <v>204</v>
      </c>
      <c r="F179" s="298"/>
      <c r="G179" s="298">
        <v>3</v>
      </c>
      <c r="H179" s="298" t="s">
        <v>25</v>
      </c>
      <c r="I179" s="298" t="s">
        <v>263</v>
      </c>
      <c r="J179" s="298" t="s">
        <v>263</v>
      </c>
      <c r="K179" s="308" t="s">
        <v>686</v>
      </c>
      <c r="AX179" s="220" t="s">
        <v>741</v>
      </c>
      <c r="AY179" s="220" t="s">
        <v>729</v>
      </c>
      <c r="AZ179" s="220">
        <v>32</v>
      </c>
      <c r="BA179" s="220">
        <v>35</v>
      </c>
      <c r="BB179" s="220"/>
    </row>
    <row r="180" spans="1:56" s="9" customFormat="1" ht="60" x14ac:dyDescent="0.35">
      <c r="A180" s="298">
        <v>6</v>
      </c>
      <c r="B180" s="303" t="s">
        <v>296</v>
      </c>
      <c r="C180" s="298" t="s">
        <v>21</v>
      </c>
      <c r="D180" s="296" t="s">
        <v>179</v>
      </c>
      <c r="E180" s="298" t="s">
        <v>204</v>
      </c>
      <c r="F180" s="298"/>
      <c r="G180" s="298">
        <v>87</v>
      </c>
      <c r="H180" s="298">
        <v>91.2</v>
      </c>
      <c r="I180" s="298" t="s">
        <v>263</v>
      </c>
      <c r="J180" s="298" t="s">
        <v>263</v>
      </c>
      <c r="K180" s="308" t="s">
        <v>688</v>
      </c>
      <c r="AX180" s="220" t="s">
        <v>739</v>
      </c>
      <c r="AY180" s="220" t="s">
        <v>729</v>
      </c>
      <c r="AZ180" s="220">
        <v>33</v>
      </c>
      <c r="BA180" s="220">
        <v>36</v>
      </c>
      <c r="BB180" s="220"/>
    </row>
    <row r="181" spans="1:56" s="9" customFormat="1" ht="45" x14ac:dyDescent="0.35">
      <c r="A181" s="298">
        <v>7</v>
      </c>
      <c r="B181" s="303" t="s">
        <v>297</v>
      </c>
      <c r="C181" s="298" t="s">
        <v>298</v>
      </c>
      <c r="D181" s="296" t="s">
        <v>184</v>
      </c>
      <c r="E181" s="298" t="s">
        <v>200</v>
      </c>
      <c r="F181" s="298"/>
      <c r="G181" s="298">
        <v>23.6</v>
      </c>
      <c r="H181" s="298" t="s">
        <v>25</v>
      </c>
      <c r="I181" s="298" t="s">
        <v>263</v>
      </c>
      <c r="J181" s="298" t="s">
        <v>263</v>
      </c>
      <c r="K181" s="295" t="s">
        <v>689</v>
      </c>
      <c r="AX181" s="220" t="s">
        <v>741</v>
      </c>
      <c r="AY181" s="220" t="s">
        <v>729</v>
      </c>
      <c r="AZ181" s="220">
        <v>34</v>
      </c>
      <c r="BA181" s="220">
        <v>37</v>
      </c>
      <c r="BB181" s="220"/>
    </row>
    <row r="182" spans="1:56" s="9" customFormat="1" ht="60" x14ac:dyDescent="0.35">
      <c r="A182" s="298">
        <v>8</v>
      </c>
      <c r="B182" s="303" t="s">
        <v>403</v>
      </c>
      <c r="C182" s="298" t="s">
        <v>21</v>
      </c>
      <c r="D182" s="296" t="s">
        <v>179</v>
      </c>
      <c r="E182" s="298" t="s">
        <v>404</v>
      </c>
      <c r="F182" s="298">
        <v>90</v>
      </c>
      <c r="G182" s="298">
        <v>90</v>
      </c>
      <c r="H182" s="298">
        <v>100</v>
      </c>
      <c r="I182" s="298" t="s">
        <v>263</v>
      </c>
      <c r="J182" s="298" t="s">
        <v>263</v>
      </c>
      <c r="K182" s="295" t="s">
        <v>514</v>
      </c>
      <c r="AX182" s="220" t="s">
        <v>739</v>
      </c>
      <c r="AY182" s="220" t="s">
        <v>729</v>
      </c>
      <c r="AZ182" s="220">
        <v>35</v>
      </c>
      <c r="BA182" s="220">
        <v>38</v>
      </c>
      <c r="BB182" s="220"/>
    </row>
    <row r="183" spans="1:56" x14ac:dyDescent="0.35">
      <c r="A183" s="48"/>
      <c r="B183" s="199" t="s">
        <v>20</v>
      </c>
      <c r="C183" s="199"/>
      <c r="D183" s="200"/>
      <c r="E183" s="199"/>
      <c r="F183" s="201"/>
      <c r="G183" s="199"/>
      <c r="H183" s="199"/>
      <c r="I183" s="49"/>
      <c r="J183" s="49"/>
      <c r="K183" s="49"/>
      <c r="AX183" s="220"/>
      <c r="AY183" s="220"/>
      <c r="AZ183" s="220"/>
      <c r="BA183" s="220"/>
      <c r="BB183" s="220"/>
    </row>
    <row r="184" spans="1:56" ht="31.25" customHeight="1" x14ac:dyDescent="0.35">
      <c r="A184" s="316">
        <v>1</v>
      </c>
      <c r="B184" s="319" t="s">
        <v>26</v>
      </c>
      <c r="C184" s="294" t="s">
        <v>28</v>
      </c>
      <c r="D184" s="320" t="s">
        <v>263</v>
      </c>
      <c r="E184" s="320" t="s">
        <v>204</v>
      </c>
      <c r="F184" s="294">
        <v>4010</v>
      </c>
      <c r="G184" s="294">
        <v>3330</v>
      </c>
      <c r="H184" s="142">
        <v>3426</v>
      </c>
      <c r="I184" s="143"/>
      <c r="J184" s="202"/>
      <c r="K184" s="350" t="s">
        <v>772</v>
      </c>
      <c r="AX184" s="220" t="s">
        <v>739</v>
      </c>
      <c r="AY184" s="220" t="s">
        <v>732</v>
      </c>
      <c r="AZ184" s="220"/>
      <c r="BA184" s="220"/>
      <c r="BB184" s="220">
        <v>56</v>
      </c>
    </row>
    <row r="185" spans="1:56" x14ac:dyDescent="0.35">
      <c r="A185" s="316"/>
      <c r="B185" s="319"/>
      <c r="C185" s="294" t="s">
        <v>10</v>
      </c>
      <c r="D185" s="320"/>
      <c r="E185" s="321"/>
      <c r="F185" s="148">
        <v>336.4</v>
      </c>
      <c r="G185" s="148">
        <v>505</v>
      </c>
      <c r="H185" s="144">
        <v>505</v>
      </c>
      <c r="I185" s="145" t="s">
        <v>24</v>
      </c>
      <c r="J185" s="146" t="s">
        <v>49</v>
      </c>
      <c r="K185" s="350"/>
      <c r="AX185" s="220"/>
      <c r="AY185" s="220"/>
      <c r="AZ185" s="220"/>
      <c r="BA185" s="220"/>
      <c r="BB185" s="220"/>
    </row>
    <row r="186" spans="1:56" ht="31.25" customHeight="1" x14ac:dyDescent="0.35">
      <c r="A186" s="316">
        <v>2</v>
      </c>
      <c r="B186" s="319" t="s">
        <v>137</v>
      </c>
      <c r="C186" s="294" t="s">
        <v>2</v>
      </c>
      <c r="D186" s="320" t="s">
        <v>263</v>
      </c>
      <c r="E186" s="320" t="s">
        <v>204</v>
      </c>
      <c r="F186" s="294">
        <v>415</v>
      </c>
      <c r="G186" s="294">
        <v>430</v>
      </c>
      <c r="H186" s="142">
        <v>434</v>
      </c>
      <c r="I186" s="147"/>
      <c r="J186" s="146"/>
      <c r="K186" s="350" t="s">
        <v>733</v>
      </c>
      <c r="AX186" s="220" t="s">
        <v>739</v>
      </c>
      <c r="AY186" s="220" t="s">
        <v>732</v>
      </c>
      <c r="AZ186" s="220"/>
      <c r="BA186" s="220"/>
      <c r="BB186" s="220">
        <v>57</v>
      </c>
    </row>
    <row r="187" spans="1:56" x14ac:dyDescent="0.35">
      <c r="A187" s="316"/>
      <c r="B187" s="319"/>
      <c r="C187" s="294" t="s">
        <v>10</v>
      </c>
      <c r="D187" s="320"/>
      <c r="E187" s="321"/>
      <c r="F187" s="148">
        <v>39.9</v>
      </c>
      <c r="G187" s="148">
        <v>58.643999999999998</v>
      </c>
      <c r="H187" s="144">
        <v>58.641390000000001</v>
      </c>
      <c r="I187" s="145" t="s">
        <v>24</v>
      </c>
      <c r="J187" s="146" t="s">
        <v>50</v>
      </c>
      <c r="K187" s="350"/>
      <c r="AX187" s="220"/>
      <c r="AY187" s="220"/>
      <c r="AZ187" s="220"/>
      <c r="BA187" s="220"/>
      <c r="BB187" s="220"/>
    </row>
    <row r="188" spans="1:56" s="9" customFormat="1" ht="46.5" x14ac:dyDescent="0.35">
      <c r="A188" s="292">
        <v>3</v>
      </c>
      <c r="B188" s="293" t="s">
        <v>27</v>
      </c>
      <c r="C188" s="294" t="s">
        <v>2</v>
      </c>
      <c r="D188" s="294" t="s">
        <v>263</v>
      </c>
      <c r="E188" s="294" t="s">
        <v>204</v>
      </c>
      <c r="F188" s="294">
        <v>10850</v>
      </c>
      <c r="G188" s="294">
        <v>12000</v>
      </c>
      <c r="H188" s="294">
        <v>12128</v>
      </c>
      <c r="I188" s="129"/>
      <c r="J188" s="129"/>
      <c r="K188" s="295" t="s">
        <v>691</v>
      </c>
      <c r="AX188" s="220" t="s">
        <v>739</v>
      </c>
      <c r="AY188" s="220" t="s">
        <v>732</v>
      </c>
      <c r="AZ188" s="220"/>
      <c r="BA188" s="220"/>
      <c r="BB188" s="220">
        <v>58</v>
      </c>
    </row>
    <row r="189" spans="1:56" s="9" customFormat="1" ht="62" x14ac:dyDescent="0.35">
      <c r="A189" s="305">
        <v>4</v>
      </c>
      <c r="B189" s="293" t="s">
        <v>11</v>
      </c>
      <c r="C189" s="294" t="s">
        <v>21</v>
      </c>
      <c r="D189" s="294" t="s">
        <v>263</v>
      </c>
      <c r="E189" s="294" t="s">
        <v>204</v>
      </c>
      <c r="F189" s="294" t="s">
        <v>690</v>
      </c>
      <c r="G189" s="294">
        <v>22.4</v>
      </c>
      <c r="H189" s="288">
        <v>23.3</v>
      </c>
      <c r="I189" s="129"/>
      <c r="K189" s="245" t="s">
        <v>771</v>
      </c>
      <c r="AX189" s="220" t="s">
        <v>739</v>
      </c>
      <c r="AY189" s="220" t="s">
        <v>732</v>
      </c>
      <c r="AZ189" s="220"/>
      <c r="BA189" s="220"/>
      <c r="BB189" s="220">
        <v>59</v>
      </c>
    </row>
    <row r="190" spans="1:56" s="9" customFormat="1" ht="77.5" x14ac:dyDescent="0.35">
      <c r="A190" s="305">
        <v>5</v>
      </c>
      <c r="B190" s="293" t="s">
        <v>67</v>
      </c>
      <c r="C190" s="294" t="s">
        <v>21</v>
      </c>
      <c r="D190" s="294" t="s">
        <v>263</v>
      </c>
      <c r="E190" s="294" t="s">
        <v>405</v>
      </c>
      <c r="F190" s="294">
        <v>100</v>
      </c>
      <c r="G190" s="294">
        <v>100</v>
      </c>
      <c r="H190" s="288">
        <v>100</v>
      </c>
      <c r="I190" s="129"/>
      <c r="J190" s="129"/>
      <c r="K190" s="245" t="s">
        <v>770</v>
      </c>
      <c r="AX190" s="220" t="s">
        <v>739</v>
      </c>
      <c r="AY190" s="220" t="s">
        <v>732</v>
      </c>
      <c r="AZ190" s="220"/>
      <c r="BA190" s="220"/>
      <c r="BB190" s="220">
        <v>60</v>
      </c>
    </row>
    <row r="191" spans="1:56" s="9" customFormat="1" ht="46.5" x14ac:dyDescent="0.35">
      <c r="A191" s="305">
        <v>6</v>
      </c>
      <c r="B191" s="290" t="s">
        <v>68</v>
      </c>
      <c r="C191" s="129" t="s">
        <v>2</v>
      </c>
      <c r="D191" s="129" t="s">
        <v>263</v>
      </c>
      <c r="E191" s="288" t="s">
        <v>204</v>
      </c>
      <c r="F191" s="129">
        <v>2066</v>
      </c>
      <c r="G191" s="129">
        <v>1501</v>
      </c>
      <c r="H191" s="294">
        <v>1730</v>
      </c>
      <c r="I191" s="129"/>
      <c r="J191" s="129"/>
      <c r="K191" s="289" t="s">
        <v>692</v>
      </c>
      <c r="AX191" s="220" t="s">
        <v>739</v>
      </c>
      <c r="AY191" s="220" t="s">
        <v>732</v>
      </c>
      <c r="AZ191" s="220"/>
      <c r="BA191" s="220"/>
      <c r="BB191" s="220">
        <v>61</v>
      </c>
    </row>
    <row r="192" spans="1:56" s="9" customFormat="1" x14ac:dyDescent="0.35">
      <c r="A192" s="15"/>
      <c r="B192" s="3" t="s">
        <v>4</v>
      </c>
      <c r="C192" s="102" t="s">
        <v>10</v>
      </c>
      <c r="D192" s="125"/>
      <c r="E192" s="15"/>
      <c r="F192" s="16"/>
      <c r="G192" s="16">
        <f t="shared" ref="G192:H192" si="5">G194+G195+G196</f>
        <v>563.64400000000001</v>
      </c>
      <c r="H192" s="16">
        <f t="shared" si="5"/>
        <v>563.64139</v>
      </c>
      <c r="I192" s="16"/>
      <c r="J192" s="5"/>
      <c r="K192" s="5"/>
      <c r="AX192" s="220"/>
      <c r="AY192" s="220"/>
      <c r="AZ192" s="220"/>
      <c r="BA192" s="220"/>
      <c r="BB192" s="220"/>
      <c r="BD192" s="9">
        <v>1</v>
      </c>
    </row>
    <row r="193" spans="1:56" s="9" customFormat="1" x14ac:dyDescent="0.35">
      <c r="A193" s="13"/>
      <c r="B193" s="17" t="s">
        <v>13</v>
      </c>
      <c r="C193" s="18"/>
      <c r="D193" s="18"/>
      <c r="E193" s="18"/>
      <c r="F193" s="19"/>
      <c r="G193" s="19"/>
      <c r="H193" s="19"/>
      <c r="I193" s="14"/>
      <c r="J193" s="13"/>
      <c r="K193" s="13"/>
      <c r="AX193" s="220"/>
      <c r="AY193" s="220"/>
      <c r="AZ193" s="220"/>
      <c r="BA193" s="220"/>
      <c r="BB193" s="220"/>
      <c r="BD193" s="9">
        <v>1</v>
      </c>
    </row>
    <row r="194" spans="1:56" s="9" customFormat="1" x14ac:dyDescent="0.35">
      <c r="A194" s="11"/>
      <c r="B194" s="12" t="s">
        <v>1</v>
      </c>
      <c r="C194" s="149" t="s">
        <v>10</v>
      </c>
      <c r="D194" s="150"/>
      <c r="E194" s="11"/>
      <c r="F194" s="14"/>
      <c r="G194" s="14">
        <v>0</v>
      </c>
      <c r="H194" s="14">
        <v>0</v>
      </c>
      <c r="I194" s="14"/>
      <c r="J194" s="18"/>
      <c r="K194" s="18"/>
      <c r="AX194" s="220"/>
      <c r="AY194" s="220"/>
      <c r="AZ194" s="220"/>
      <c r="BA194" s="220"/>
      <c r="BB194" s="220"/>
      <c r="BD194" s="9">
        <v>1</v>
      </c>
    </row>
    <row r="195" spans="1:56" s="9" customFormat="1" x14ac:dyDescent="0.35">
      <c r="A195" s="11"/>
      <c r="B195" s="12" t="s">
        <v>14</v>
      </c>
      <c r="C195" s="149" t="s">
        <v>10</v>
      </c>
      <c r="D195" s="150"/>
      <c r="E195" s="11"/>
      <c r="F195" s="14"/>
      <c r="G195" s="14">
        <f>G185+G187</f>
        <v>563.64400000000001</v>
      </c>
      <c r="H195" s="14">
        <f>H185+H187</f>
        <v>563.64139</v>
      </c>
      <c r="I195" s="14"/>
      <c r="J195" s="18"/>
      <c r="K195" s="18"/>
      <c r="AX195" s="220"/>
      <c r="AY195" s="220"/>
      <c r="AZ195" s="220"/>
      <c r="BA195" s="220"/>
      <c r="BB195" s="220"/>
      <c r="BD195" s="9">
        <v>1</v>
      </c>
    </row>
    <row r="196" spans="1:56" s="9" customFormat="1" x14ac:dyDescent="0.35">
      <c r="A196" s="11"/>
      <c r="B196" s="12" t="s">
        <v>15</v>
      </c>
      <c r="C196" s="149" t="s">
        <v>10</v>
      </c>
      <c r="D196" s="150"/>
      <c r="E196" s="11"/>
      <c r="F196" s="14"/>
      <c r="G196" s="14">
        <v>0</v>
      </c>
      <c r="H196" s="14">
        <v>0</v>
      </c>
      <c r="I196" s="14"/>
      <c r="J196" s="18"/>
      <c r="K196" s="18"/>
      <c r="AX196" s="220"/>
      <c r="AY196" s="220"/>
      <c r="AZ196" s="220"/>
      <c r="BA196" s="220"/>
      <c r="BB196" s="220"/>
      <c r="BD196" s="9">
        <v>1</v>
      </c>
    </row>
    <row r="197" spans="1:56" s="9" customFormat="1" x14ac:dyDescent="0.35">
      <c r="A197" s="5"/>
      <c r="B197" s="34" t="s">
        <v>406</v>
      </c>
      <c r="C197" s="203"/>
      <c r="D197" s="204"/>
      <c r="E197" s="203"/>
      <c r="F197" s="203"/>
      <c r="G197" s="203"/>
      <c r="H197" s="203"/>
      <c r="I197" s="4"/>
      <c r="J197" s="4"/>
      <c r="K197" s="4"/>
      <c r="AX197" s="220"/>
      <c r="AY197" s="220"/>
      <c r="AZ197" s="220"/>
      <c r="BA197" s="220"/>
      <c r="BB197" s="220"/>
    </row>
    <row r="198" spans="1:56" s="9" customFormat="1" x14ac:dyDescent="0.35">
      <c r="A198" s="5"/>
      <c r="B198" s="6" t="s">
        <v>40</v>
      </c>
      <c r="C198" s="6"/>
      <c r="D198" s="39"/>
      <c r="E198" s="6"/>
      <c r="F198" s="6"/>
      <c r="G198" s="6"/>
      <c r="H198" s="6"/>
      <c r="I198" s="4"/>
      <c r="J198" s="4"/>
      <c r="K198" s="4"/>
      <c r="AX198" s="220"/>
      <c r="AY198" s="220"/>
      <c r="AZ198" s="220"/>
      <c r="BA198" s="220"/>
      <c r="BB198" s="220"/>
    </row>
    <row r="199" spans="1:56" s="9" customFormat="1" ht="30" x14ac:dyDescent="0.35">
      <c r="A199" s="322">
        <v>1</v>
      </c>
      <c r="B199" s="76" t="s">
        <v>47</v>
      </c>
      <c r="C199" s="302"/>
      <c r="D199" s="288"/>
      <c r="E199" s="327" t="s">
        <v>201</v>
      </c>
      <c r="F199" s="296"/>
      <c r="G199" s="296"/>
      <c r="H199" s="296"/>
      <c r="I199" s="120"/>
      <c r="J199" s="120"/>
      <c r="K199" s="120"/>
      <c r="AX199" s="220"/>
      <c r="AY199" s="220" t="s">
        <v>730</v>
      </c>
      <c r="AZ199" s="220">
        <v>36</v>
      </c>
      <c r="BA199" s="220"/>
      <c r="BB199" s="220"/>
    </row>
    <row r="200" spans="1:56" s="9" customFormat="1" ht="45" x14ac:dyDescent="0.35">
      <c r="A200" s="322"/>
      <c r="B200" s="76" t="s">
        <v>41</v>
      </c>
      <c r="C200" s="302" t="s">
        <v>28</v>
      </c>
      <c r="D200" s="296" t="s">
        <v>178</v>
      </c>
      <c r="E200" s="327"/>
      <c r="F200" s="296">
        <v>392</v>
      </c>
      <c r="G200" s="296">
        <v>392</v>
      </c>
      <c r="H200" s="296" t="s">
        <v>25</v>
      </c>
      <c r="I200" s="40" t="s">
        <v>263</v>
      </c>
      <c r="J200" s="40" t="s">
        <v>263</v>
      </c>
      <c r="K200" s="131" t="s">
        <v>676</v>
      </c>
      <c r="AX200" s="220" t="s">
        <v>741</v>
      </c>
      <c r="AY200" s="220" t="s">
        <v>731</v>
      </c>
      <c r="AZ200" s="220"/>
      <c r="BA200" s="220">
        <v>39</v>
      </c>
      <c r="BB200" s="220"/>
    </row>
    <row r="201" spans="1:56" s="9" customFormat="1" ht="45" x14ac:dyDescent="0.35">
      <c r="A201" s="322"/>
      <c r="B201" s="76" t="s">
        <v>42</v>
      </c>
      <c r="C201" s="302" t="s">
        <v>28</v>
      </c>
      <c r="D201" s="296" t="s">
        <v>178</v>
      </c>
      <c r="E201" s="327"/>
      <c r="F201" s="296">
        <v>132</v>
      </c>
      <c r="G201" s="296">
        <v>132</v>
      </c>
      <c r="H201" s="296">
        <v>154</v>
      </c>
      <c r="I201" s="40" t="s">
        <v>263</v>
      </c>
      <c r="J201" s="40" t="s">
        <v>263</v>
      </c>
      <c r="K201" s="100" t="s">
        <v>675</v>
      </c>
      <c r="AX201" s="220" t="s">
        <v>739</v>
      </c>
      <c r="AY201" s="220" t="s">
        <v>731</v>
      </c>
      <c r="AZ201" s="220"/>
      <c r="BA201" s="220">
        <v>40</v>
      </c>
      <c r="BB201" s="220"/>
    </row>
    <row r="202" spans="1:56" s="9" customFormat="1" ht="45" x14ac:dyDescent="0.35">
      <c r="A202" s="322"/>
      <c r="B202" s="76" t="s">
        <v>56</v>
      </c>
      <c r="C202" s="302" t="s">
        <v>28</v>
      </c>
      <c r="D202" s="296" t="s">
        <v>178</v>
      </c>
      <c r="E202" s="327"/>
      <c r="F202" s="296">
        <v>62</v>
      </c>
      <c r="G202" s="296">
        <v>62</v>
      </c>
      <c r="H202" s="296" t="s">
        <v>25</v>
      </c>
      <c r="I202" s="40" t="s">
        <v>263</v>
      </c>
      <c r="J202" s="40" t="s">
        <v>263</v>
      </c>
      <c r="K202" s="131" t="s">
        <v>677</v>
      </c>
      <c r="AX202" s="220" t="s">
        <v>741</v>
      </c>
      <c r="AY202" s="220" t="s">
        <v>731</v>
      </c>
      <c r="AZ202" s="220"/>
      <c r="BA202" s="220">
        <v>41</v>
      </c>
      <c r="BB202" s="220"/>
    </row>
    <row r="203" spans="1:56" s="9" customFormat="1" ht="45" x14ac:dyDescent="0.35">
      <c r="A203" s="322"/>
      <c r="B203" s="76" t="s">
        <v>43</v>
      </c>
      <c r="C203" s="302" t="s">
        <v>28</v>
      </c>
      <c r="D203" s="296" t="s">
        <v>178</v>
      </c>
      <c r="E203" s="327"/>
      <c r="F203" s="296">
        <v>289</v>
      </c>
      <c r="G203" s="296">
        <v>289</v>
      </c>
      <c r="H203" s="296" t="s">
        <v>25</v>
      </c>
      <c r="I203" s="40" t="s">
        <v>263</v>
      </c>
      <c r="J203" s="40" t="s">
        <v>263</v>
      </c>
      <c r="K203" s="131" t="s">
        <v>677</v>
      </c>
      <c r="AX203" s="220" t="s">
        <v>741</v>
      </c>
      <c r="AY203" s="220" t="s">
        <v>731</v>
      </c>
      <c r="AZ203" s="220"/>
      <c r="BA203" s="220">
        <v>42</v>
      </c>
      <c r="BB203" s="220"/>
    </row>
    <row r="204" spans="1:56" s="9" customFormat="1" x14ac:dyDescent="0.35">
      <c r="A204" s="7"/>
      <c r="B204" s="205" t="s">
        <v>20</v>
      </c>
      <c r="C204" s="205"/>
      <c r="D204" s="206"/>
      <c r="E204" s="205"/>
      <c r="F204" s="205"/>
      <c r="G204" s="205"/>
      <c r="H204" s="205"/>
      <c r="I204" s="23"/>
      <c r="J204" s="23"/>
      <c r="K204" s="23"/>
      <c r="AX204" s="220"/>
      <c r="AY204" s="220"/>
      <c r="AZ204" s="220"/>
      <c r="BA204" s="220"/>
      <c r="BB204" s="220"/>
    </row>
    <row r="205" spans="1:56" s="9" customFormat="1" ht="267" customHeight="1" x14ac:dyDescent="0.35">
      <c r="A205" s="135">
        <v>1</v>
      </c>
      <c r="B205" s="139" t="s">
        <v>129</v>
      </c>
      <c r="C205" s="135" t="s">
        <v>10</v>
      </c>
      <c r="D205" s="135" t="s">
        <v>263</v>
      </c>
      <c r="E205" s="135" t="s">
        <v>201</v>
      </c>
      <c r="F205" s="288" t="s">
        <v>55</v>
      </c>
      <c r="G205" s="132">
        <v>179.4</v>
      </c>
      <c r="H205" s="70">
        <v>179.4</v>
      </c>
      <c r="I205" s="133" t="s">
        <v>24</v>
      </c>
      <c r="J205" s="134" t="s">
        <v>407</v>
      </c>
      <c r="K205" s="312" t="s">
        <v>882</v>
      </c>
      <c r="AX205" s="220" t="s">
        <v>739</v>
      </c>
      <c r="AY205" s="220" t="s">
        <v>732</v>
      </c>
      <c r="AZ205" s="220"/>
      <c r="BA205" s="220"/>
      <c r="BB205" s="220">
        <v>62</v>
      </c>
    </row>
    <row r="206" spans="1:56" s="9" customFormat="1" ht="76.75" customHeight="1" x14ac:dyDescent="0.35">
      <c r="A206" s="135">
        <v>2</v>
      </c>
      <c r="B206" s="139" t="s">
        <v>32</v>
      </c>
      <c r="C206" s="135" t="s">
        <v>31</v>
      </c>
      <c r="D206" s="135" t="s">
        <v>263</v>
      </c>
      <c r="E206" s="135" t="s">
        <v>201</v>
      </c>
      <c r="F206" s="288">
        <v>36</v>
      </c>
      <c r="G206" s="132">
        <v>130.9</v>
      </c>
      <c r="H206" s="70">
        <v>130.9</v>
      </c>
      <c r="I206" s="133" t="s">
        <v>24</v>
      </c>
      <c r="J206" s="136">
        <v>273005000</v>
      </c>
      <c r="K206" s="137" t="s">
        <v>678</v>
      </c>
      <c r="AX206" s="220" t="s">
        <v>739</v>
      </c>
      <c r="AY206" s="220" t="s">
        <v>732</v>
      </c>
      <c r="AZ206" s="220"/>
      <c r="BA206" s="220"/>
      <c r="BB206" s="220">
        <v>63</v>
      </c>
    </row>
    <row r="207" spans="1:56" s="9" customFormat="1" ht="159" customHeight="1" x14ac:dyDescent="0.35">
      <c r="A207" s="135">
        <v>3</v>
      </c>
      <c r="B207" s="139" t="s">
        <v>33</v>
      </c>
      <c r="C207" s="135" t="s">
        <v>31</v>
      </c>
      <c r="D207" s="135" t="s">
        <v>263</v>
      </c>
      <c r="E207" s="135" t="s">
        <v>201</v>
      </c>
      <c r="F207" s="288">
        <v>5</v>
      </c>
      <c r="G207" s="132">
        <v>34.6</v>
      </c>
      <c r="H207" s="70">
        <v>34.6</v>
      </c>
      <c r="I207" s="133" t="s">
        <v>24</v>
      </c>
      <c r="J207" s="138" t="s">
        <v>149</v>
      </c>
      <c r="K207" s="74" t="s">
        <v>679</v>
      </c>
      <c r="AX207" s="220" t="s">
        <v>739</v>
      </c>
      <c r="AY207" s="220" t="s">
        <v>732</v>
      </c>
      <c r="AZ207" s="220"/>
      <c r="BA207" s="220"/>
      <c r="BB207" s="220">
        <v>64</v>
      </c>
    </row>
    <row r="208" spans="1:56" s="9" customFormat="1" ht="84" customHeight="1" x14ac:dyDescent="0.35">
      <c r="A208" s="135">
        <v>4</v>
      </c>
      <c r="B208" s="139" t="s">
        <v>34</v>
      </c>
      <c r="C208" s="135" t="s">
        <v>31</v>
      </c>
      <c r="D208" s="135" t="s">
        <v>263</v>
      </c>
      <c r="E208" s="135" t="s">
        <v>201</v>
      </c>
      <c r="F208" s="288">
        <v>1.3</v>
      </c>
      <c r="G208" s="132">
        <v>9</v>
      </c>
      <c r="H208" s="70">
        <v>9</v>
      </c>
      <c r="I208" s="133" t="s">
        <v>24</v>
      </c>
      <c r="J208" s="136">
        <v>273005000</v>
      </c>
      <c r="K208" s="74" t="s">
        <v>680</v>
      </c>
      <c r="AX208" s="220" t="s">
        <v>739</v>
      </c>
      <c r="AY208" s="220" t="s">
        <v>732</v>
      </c>
      <c r="AZ208" s="220"/>
      <c r="BA208" s="220"/>
      <c r="BB208" s="220">
        <v>65</v>
      </c>
    </row>
    <row r="209" spans="1:56" s="9" customFormat="1" ht="52.25" customHeight="1" x14ac:dyDescent="0.35">
      <c r="A209" s="135">
        <v>5</v>
      </c>
      <c r="B209" s="139" t="s">
        <v>57</v>
      </c>
      <c r="C209" s="135" t="s">
        <v>35</v>
      </c>
      <c r="D209" s="135" t="s">
        <v>263</v>
      </c>
      <c r="E209" s="135" t="s">
        <v>201</v>
      </c>
      <c r="F209" s="288">
        <v>2.1</v>
      </c>
      <c r="G209" s="132">
        <v>1.9</v>
      </c>
      <c r="H209" s="70">
        <v>1.9</v>
      </c>
      <c r="I209" s="136"/>
      <c r="J209" s="136"/>
      <c r="K209" s="74" t="s">
        <v>681</v>
      </c>
      <c r="AX209" s="220" t="s">
        <v>739</v>
      </c>
      <c r="AY209" s="220" t="s">
        <v>732</v>
      </c>
      <c r="AZ209" s="220"/>
      <c r="BA209" s="220"/>
      <c r="BB209" s="220">
        <v>66</v>
      </c>
    </row>
    <row r="210" spans="1:56" s="9" customFormat="1" ht="46.5" x14ac:dyDescent="0.35">
      <c r="A210" s="135">
        <v>6</v>
      </c>
      <c r="B210" s="139" t="s">
        <v>58</v>
      </c>
      <c r="C210" s="140" t="s">
        <v>36</v>
      </c>
      <c r="D210" s="140" t="s">
        <v>263</v>
      </c>
      <c r="E210" s="135" t="s">
        <v>201</v>
      </c>
      <c r="F210" s="288">
        <v>41</v>
      </c>
      <c r="G210" s="132">
        <v>505</v>
      </c>
      <c r="H210" s="70">
        <v>505</v>
      </c>
      <c r="I210" s="136"/>
      <c r="J210" s="136"/>
      <c r="K210" s="74" t="s">
        <v>682</v>
      </c>
      <c r="AX210" s="220" t="s">
        <v>739</v>
      </c>
      <c r="AY210" s="220" t="s">
        <v>732</v>
      </c>
      <c r="AZ210" s="220"/>
      <c r="BA210" s="220"/>
      <c r="BB210" s="220">
        <v>67</v>
      </c>
    </row>
    <row r="211" spans="1:56" s="9" customFormat="1" ht="54" customHeight="1" x14ac:dyDescent="0.35">
      <c r="A211" s="135">
        <v>7</v>
      </c>
      <c r="B211" s="139" t="s">
        <v>37</v>
      </c>
      <c r="C211" s="135" t="s">
        <v>31</v>
      </c>
      <c r="D211" s="135" t="s">
        <v>263</v>
      </c>
      <c r="E211" s="135" t="s">
        <v>201</v>
      </c>
      <c r="F211" s="288">
        <v>0.4</v>
      </c>
      <c r="G211" s="132">
        <v>0.5</v>
      </c>
      <c r="H211" s="70">
        <v>0.5</v>
      </c>
      <c r="I211" s="133" t="s">
        <v>24</v>
      </c>
      <c r="J211" s="138" t="s">
        <v>130</v>
      </c>
      <c r="K211" s="74" t="s">
        <v>683</v>
      </c>
      <c r="AX211" s="220" t="s">
        <v>739</v>
      </c>
      <c r="AY211" s="220" t="s">
        <v>732</v>
      </c>
      <c r="AZ211" s="220"/>
      <c r="BA211" s="220"/>
      <c r="BB211" s="220">
        <v>68</v>
      </c>
    </row>
    <row r="212" spans="1:56" s="9" customFormat="1" x14ac:dyDescent="0.35">
      <c r="A212" s="15"/>
      <c r="B212" s="3" t="s">
        <v>4</v>
      </c>
      <c r="C212" s="2" t="s">
        <v>10</v>
      </c>
      <c r="D212" s="10"/>
      <c r="E212" s="15"/>
      <c r="F212" s="16"/>
      <c r="G212" s="16">
        <f t="shared" ref="G212:H212" si="6">G214+G215+G216</f>
        <v>354.40000000000003</v>
      </c>
      <c r="H212" s="16">
        <f t="shared" si="6"/>
        <v>354.40000000000003</v>
      </c>
      <c r="I212" s="16"/>
      <c r="J212" s="5"/>
      <c r="K212" s="5"/>
      <c r="AX212" s="220"/>
      <c r="AY212" s="220"/>
      <c r="AZ212" s="220"/>
      <c r="BA212" s="220"/>
      <c r="BB212" s="220"/>
      <c r="BD212" s="9">
        <v>1</v>
      </c>
    </row>
    <row r="213" spans="1:56" s="9" customFormat="1" x14ac:dyDescent="0.35">
      <c r="A213" s="13"/>
      <c r="B213" s="17" t="s">
        <v>13</v>
      </c>
      <c r="C213" s="18"/>
      <c r="D213" s="18"/>
      <c r="E213" s="18"/>
      <c r="F213" s="19"/>
      <c r="G213" s="19"/>
      <c r="H213" s="19"/>
      <c r="I213" s="14"/>
      <c r="J213" s="13"/>
      <c r="K213" s="13"/>
      <c r="AX213" s="220"/>
      <c r="AY213" s="220"/>
      <c r="AZ213" s="220"/>
      <c r="BA213" s="220"/>
      <c r="BB213" s="220"/>
      <c r="BD213" s="9">
        <v>1</v>
      </c>
    </row>
    <row r="214" spans="1:56" s="9" customFormat="1" x14ac:dyDescent="0.35">
      <c r="A214" s="11"/>
      <c r="B214" s="12" t="s">
        <v>1</v>
      </c>
      <c r="C214" s="1" t="s">
        <v>10</v>
      </c>
      <c r="D214" s="36"/>
      <c r="E214" s="11"/>
      <c r="F214" s="14"/>
      <c r="G214" s="14">
        <v>0</v>
      </c>
      <c r="H214" s="14">
        <v>0</v>
      </c>
      <c r="I214" s="14"/>
      <c r="J214" s="18"/>
      <c r="K214" s="18"/>
      <c r="AX214" s="220"/>
      <c r="AY214" s="220"/>
      <c r="AZ214" s="220"/>
      <c r="BA214" s="220"/>
      <c r="BB214" s="220"/>
      <c r="BD214" s="9">
        <v>1</v>
      </c>
    </row>
    <row r="215" spans="1:56" s="9" customFormat="1" x14ac:dyDescent="0.35">
      <c r="A215" s="11"/>
      <c r="B215" s="12" t="s">
        <v>14</v>
      </c>
      <c r="C215" s="1" t="s">
        <v>10</v>
      </c>
      <c r="D215" s="36"/>
      <c r="E215" s="11"/>
      <c r="F215" s="14"/>
      <c r="G215" s="14">
        <f>G205+G206+G207+G208+G211</f>
        <v>354.40000000000003</v>
      </c>
      <c r="H215" s="14">
        <f>H205+H206+H207+H208+H211</f>
        <v>354.40000000000003</v>
      </c>
      <c r="I215" s="14"/>
      <c r="J215" s="18"/>
      <c r="K215" s="18"/>
      <c r="AX215" s="220"/>
      <c r="AY215" s="220"/>
      <c r="AZ215" s="220"/>
      <c r="BA215" s="220"/>
      <c r="BB215" s="220"/>
      <c r="BD215" s="9">
        <v>1</v>
      </c>
    </row>
    <row r="216" spans="1:56" s="9" customFormat="1" x14ac:dyDescent="0.35">
      <c r="A216" s="11"/>
      <c r="B216" s="12" t="s">
        <v>15</v>
      </c>
      <c r="C216" s="1" t="s">
        <v>10</v>
      </c>
      <c r="D216" s="36"/>
      <c r="E216" s="11"/>
      <c r="F216" s="14"/>
      <c r="G216" s="14">
        <v>0</v>
      </c>
      <c r="H216" s="14">
        <v>0</v>
      </c>
      <c r="I216" s="14"/>
      <c r="J216" s="18"/>
      <c r="K216" s="18"/>
      <c r="AX216" s="220"/>
      <c r="AY216" s="220"/>
      <c r="AZ216" s="220"/>
      <c r="BA216" s="220"/>
      <c r="BB216" s="220"/>
      <c r="BD216" s="9">
        <v>1</v>
      </c>
    </row>
    <row r="217" spans="1:56" s="9" customFormat="1" x14ac:dyDescent="0.35">
      <c r="A217" s="5"/>
      <c r="B217" s="34" t="s">
        <v>408</v>
      </c>
      <c r="C217" s="6"/>
      <c r="D217" s="39"/>
      <c r="E217" s="6"/>
      <c r="F217" s="6"/>
      <c r="G217" s="6"/>
      <c r="H217" s="6"/>
      <c r="I217" s="5"/>
      <c r="J217" s="5"/>
      <c r="K217" s="5"/>
      <c r="AX217" s="220"/>
      <c r="AY217" s="220"/>
      <c r="AZ217" s="220"/>
      <c r="BA217" s="220"/>
      <c r="BB217" s="220"/>
    </row>
    <row r="218" spans="1:56" s="9" customFormat="1" x14ac:dyDescent="0.35">
      <c r="A218" s="5"/>
      <c r="B218" s="6" t="s">
        <v>40</v>
      </c>
      <c r="C218" s="6"/>
      <c r="D218" s="39"/>
      <c r="E218" s="6"/>
      <c r="F218" s="6"/>
      <c r="G218" s="6"/>
      <c r="H218" s="6"/>
      <c r="I218" s="4"/>
      <c r="J218" s="4"/>
      <c r="K218" s="4"/>
      <c r="AX218" s="220"/>
      <c r="AY218" s="220"/>
      <c r="AZ218" s="220"/>
      <c r="BA218" s="220"/>
      <c r="BB218" s="220"/>
    </row>
    <row r="219" spans="1:56" s="9" customFormat="1" ht="79.75" customHeight="1" x14ac:dyDescent="0.35">
      <c r="A219" s="296">
        <v>1</v>
      </c>
      <c r="B219" s="76" t="s">
        <v>300</v>
      </c>
      <c r="C219" s="296" t="s">
        <v>409</v>
      </c>
      <c r="D219" s="296" t="s">
        <v>512</v>
      </c>
      <c r="E219" s="296" t="s">
        <v>202</v>
      </c>
      <c r="F219" s="296"/>
      <c r="G219" s="88">
        <v>0.45</v>
      </c>
      <c r="H219" s="88">
        <v>0.45</v>
      </c>
      <c r="I219" s="296" t="s">
        <v>263</v>
      </c>
      <c r="J219" s="296" t="s">
        <v>263</v>
      </c>
      <c r="K219" s="100" t="s">
        <v>675</v>
      </c>
      <c r="AX219" s="220" t="s">
        <v>739</v>
      </c>
      <c r="AY219" s="220" t="s">
        <v>729</v>
      </c>
      <c r="AZ219" s="220">
        <v>37</v>
      </c>
      <c r="BA219" s="220">
        <v>43</v>
      </c>
      <c r="BB219" s="220"/>
    </row>
    <row r="220" spans="1:56" s="9" customFormat="1" x14ac:dyDescent="0.35">
      <c r="A220" s="7"/>
      <c r="B220" s="22" t="s">
        <v>20</v>
      </c>
      <c r="C220" s="22"/>
      <c r="D220" s="37"/>
      <c r="E220" s="22"/>
      <c r="F220" s="22"/>
      <c r="G220" s="22"/>
      <c r="H220" s="22"/>
      <c r="I220" s="23"/>
      <c r="J220" s="23"/>
      <c r="K220" s="23"/>
      <c r="AX220" s="220"/>
      <c r="AY220" s="220"/>
      <c r="AZ220" s="220"/>
      <c r="BA220" s="220"/>
      <c r="BB220" s="220"/>
    </row>
    <row r="221" spans="1:56" s="9" customFormat="1" ht="25.25" customHeight="1" x14ac:dyDescent="0.35">
      <c r="A221" s="323">
        <v>1</v>
      </c>
      <c r="B221" s="324" t="s">
        <v>410</v>
      </c>
      <c r="C221" s="325" t="s">
        <v>10</v>
      </c>
      <c r="D221" s="306" t="s">
        <v>263</v>
      </c>
      <c r="E221" s="325" t="s">
        <v>202</v>
      </c>
      <c r="F221" s="78"/>
      <c r="G221" s="78">
        <v>263.2</v>
      </c>
      <c r="H221" s="78">
        <v>263.2</v>
      </c>
      <c r="I221" s="89" t="s">
        <v>23</v>
      </c>
      <c r="J221" s="304" t="s">
        <v>411</v>
      </c>
      <c r="K221" s="343" t="s">
        <v>549</v>
      </c>
      <c r="AX221" s="220" t="s">
        <v>739</v>
      </c>
      <c r="AY221" s="220" t="s">
        <v>732</v>
      </c>
      <c r="AZ221" s="220"/>
      <c r="BA221" s="220"/>
      <c r="BB221" s="220">
        <v>69</v>
      </c>
    </row>
    <row r="222" spans="1:56" s="9" customFormat="1" ht="25.25" customHeight="1" x14ac:dyDescent="0.35">
      <c r="A222" s="323"/>
      <c r="B222" s="324"/>
      <c r="C222" s="325"/>
      <c r="D222" s="306"/>
      <c r="E222" s="325"/>
      <c r="F222" s="78"/>
      <c r="G222" s="78">
        <v>15</v>
      </c>
      <c r="H222" s="78">
        <v>15</v>
      </c>
      <c r="I222" s="89" t="s">
        <v>24</v>
      </c>
      <c r="J222" s="304" t="s">
        <v>412</v>
      </c>
      <c r="K222" s="343"/>
      <c r="AX222" s="220"/>
      <c r="AY222" s="220"/>
      <c r="AZ222" s="220"/>
      <c r="BA222" s="220"/>
      <c r="BB222" s="220"/>
    </row>
    <row r="223" spans="1:56" s="9" customFormat="1" ht="25.25" customHeight="1" x14ac:dyDescent="0.35">
      <c r="A223" s="323">
        <v>2</v>
      </c>
      <c r="B223" s="324" t="s">
        <v>413</v>
      </c>
      <c r="C223" s="325" t="s">
        <v>10</v>
      </c>
      <c r="D223" s="306" t="s">
        <v>263</v>
      </c>
      <c r="E223" s="325" t="s">
        <v>202</v>
      </c>
      <c r="F223" s="78"/>
      <c r="G223" s="78">
        <v>187.9</v>
      </c>
      <c r="H223" s="78">
        <v>187.9</v>
      </c>
      <c r="I223" s="89" t="s">
        <v>23</v>
      </c>
      <c r="J223" s="304" t="s">
        <v>411</v>
      </c>
      <c r="K223" s="343" t="s">
        <v>550</v>
      </c>
      <c r="AX223" s="220" t="s">
        <v>741</v>
      </c>
      <c r="AY223" s="220" t="s">
        <v>732</v>
      </c>
      <c r="AZ223" s="220"/>
      <c r="BA223" s="220"/>
      <c r="BB223" s="220">
        <v>70</v>
      </c>
    </row>
    <row r="224" spans="1:56" s="9" customFormat="1" ht="25.25" customHeight="1" x14ac:dyDescent="0.35">
      <c r="A224" s="315"/>
      <c r="B224" s="324"/>
      <c r="C224" s="326"/>
      <c r="D224" s="307"/>
      <c r="E224" s="316"/>
      <c r="F224" s="78"/>
      <c r="G224" s="78">
        <v>0.1</v>
      </c>
      <c r="H224" s="78">
        <v>0.1</v>
      </c>
      <c r="I224" s="89" t="s">
        <v>24</v>
      </c>
      <c r="J224" s="304" t="s">
        <v>412</v>
      </c>
      <c r="K224" s="343"/>
      <c r="AX224" s="220"/>
      <c r="AY224" s="220"/>
      <c r="AZ224" s="220"/>
      <c r="BA224" s="220"/>
      <c r="BB224" s="220"/>
    </row>
    <row r="225" spans="1:56" s="9" customFormat="1" x14ac:dyDescent="0.35">
      <c r="A225" s="15"/>
      <c r="B225" s="3" t="s">
        <v>4</v>
      </c>
      <c r="C225" s="2" t="s">
        <v>10</v>
      </c>
      <c r="D225" s="10"/>
      <c r="E225" s="15"/>
      <c r="F225" s="16"/>
      <c r="G225" s="16">
        <f t="shared" ref="G225:H225" si="7">G227+G228+G229</f>
        <v>466.20000000000005</v>
      </c>
      <c r="H225" s="16">
        <f t="shared" si="7"/>
        <v>466.20000000000005</v>
      </c>
      <c r="I225" s="16"/>
      <c r="J225" s="5"/>
      <c r="K225" s="5"/>
      <c r="AX225" s="220"/>
      <c r="AY225" s="220"/>
      <c r="AZ225" s="220"/>
      <c r="BA225" s="220"/>
      <c r="BB225" s="220"/>
      <c r="BD225" s="9">
        <v>1</v>
      </c>
    </row>
    <row r="226" spans="1:56" s="9" customFormat="1" x14ac:dyDescent="0.35">
      <c r="A226" s="13"/>
      <c r="B226" s="17" t="s">
        <v>13</v>
      </c>
      <c r="C226" s="18"/>
      <c r="D226" s="18"/>
      <c r="E226" s="18"/>
      <c r="F226" s="19"/>
      <c r="G226" s="19"/>
      <c r="H226" s="19"/>
      <c r="I226" s="14"/>
      <c r="J226" s="13"/>
      <c r="K226" s="13"/>
      <c r="AX226" s="220"/>
      <c r="AY226" s="220"/>
      <c r="AZ226" s="220"/>
      <c r="BA226" s="220"/>
      <c r="BB226" s="220"/>
      <c r="BD226" s="9">
        <v>1</v>
      </c>
    </row>
    <row r="227" spans="1:56" s="9" customFormat="1" x14ac:dyDescent="0.35">
      <c r="A227" s="11"/>
      <c r="B227" s="12" t="s">
        <v>1</v>
      </c>
      <c r="C227" s="1" t="s">
        <v>10</v>
      </c>
      <c r="D227" s="36"/>
      <c r="E227" s="11"/>
      <c r="F227" s="14"/>
      <c r="G227" s="14">
        <f>G221+G223</f>
        <v>451.1</v>
      </c>
      <c r="H227" s="14">
        <f t="shared" ref="H227:H228" si="8">H221+H223</f>
        <v>451.1</v>
      </c>
      <c r="I227" s="14"/>
      <c r="J227" s="18"/>
      <c r="K227" s="18"/>
      <c r="AX227" s="220"/>
      <c r="AY227" s="220"/>
      <c r="AZ227" s="220"/>
      <c r="BA227" s="220"/>
      <c r="BB227" s="220"/>
      <c r="BD227" s="9">
        <v>1</v>
      </c>
    </row>
    <row r="228" spans="1:56" s="9" customFormat="1" x14ac:dyDescent="0.35">
      <c r="A228" s="11"/>
      <c r="B228" s="12" t="s">
        <v>14</v>
      </c>
      <c r="C228" s="1" t="s">
        <v>10</v>
      </c>
      <c r="D228" s="36"/>
      <c r="E228" s="11"/>
      <c r="F228" s="14"/>
      <c r="G228" s="14">
        <f>G222+G224</f>
        <v>15.1</v>
      </c>
      <c r="H228" s="14">
        <f t="shared" si="8"/>
        <v>15.1</v>
      </c>
      <c r="I228" s="14"/>
      <c r="J228" s="18"/>
      <c r="K228" s="18"/>
      <c r="AX228" s="220"/>
      <c r="AY228" s="220"/>
      <c r="AZ228" s="220"/>
      <c r="BA228" s="220"/>
      <c r="BB228" s="220"/>
      <c r="BD228" s="9">
        <v>1</v>
      </c>
    </row>
    <row r="229" spans="1:56" s="9" customFormat="1" x14ac:dyDescent="0.35">
      <c r="A229" s="11"/>
      <c r="B229" s="12" t="s">
        <v>15</v>
      </c>
      <c r="C229" s="1" t="s">
        <v>10</v>
      </c>
      <c r="D229" s="36"/>
      <c r="E229" s="11"/>
      <c r="F229" s="14"/>
      <c r="G229" s="14">
        <v>0</v>
      </c>
      <c r="H229" s="14">
        <v>0</v>
      </c>
      <c r="I229" s="14"/>
      <c r="J229" s="18"/>
      <c r="K229" s="18"/>
      <c r="AX229" s="220"/>
      <c r="AY229" s="220"/>
      <c r="AZ229" s="220"/>
      <c r="BA229" s="220"/>
      <c r="BB229" s="220"/>
      <c r="BD229" s="9">
        <v>1</v>
      </c>
    </row>
    <row r="230" spans="1:56" s="9" customFormat="1" x14ac:dyDescent="0.35">
      <c r="A230" s="5"/>
      <c r="B230" s="34" t="s">
        <v>414</v>
      </c>
      <c r="C230" s="207"/>
      <c r="D230" s="208"/>
      <c r="E230" s="207"/>
      <c r="F230" s="207"/>
      <c r="G230" s="207"/>
      <c r="H230" s="207"/>
      <c r="I230" s="5"/>
      <c r="J230" s="5"/>
      <c r="K230" s="5"/>
      <c r="AX230" s="220"/>
      <c r="AY230" s="220"/>
      <c r="AZ230" s="220"/>
      <c r="BA230" s="220"/>
      <c r="BB230" s="220"/>
    </row>
    <row r="231" spans="1:56" s="9" customFormat="1" x14ac:dyDescent="0.35">
      <c r="A231" s="5"/>
      <c r="B231" s="6" t="s">
        <v>40</v>
      </c>
      <c r="C231" s="6"/>
      <c r="D231" s="39"/>
      <c r="E231" s="6"/>
      <c r="F231" s="6"/>
      <c r="G231" s="6"/>
      <c r="H231" s="6"/>
      <c r="I231" s="4"/>
      <c r="J231" s="4"/>
      <c r="K231" s="4"/>
      <c r="AX231" s="220"/>
      <c r="AY231" s="220"/>
      <c r="AZ231" s="220"/>
      <c r="BA231" s="220"/>
      <c r="BB231" s="220"/>
    </row>
    <row r="232" spans="1:56" s="9" customFormat="1" ht="67.25" customHeight="1" x14ac:dyDescent="0.35">
      <c r="A232" s="296">
        <v>1</v>
      </c>
      <c r="B232" s="76" t="s">
        <v>302</v>
      </c>
      <c r="C232" s="296" t="s">
        <v>21</v>
      </c>
      <c r="D232" s="296" t="s">
        <v>178</v>
      </c>
      <c r="E232" s="296" t="s">
        <v>195</v>
      </c>
      <c r="F232" s="296"/>
      <c r="G232" s="296">
        <v>110</v>
      </c>
      <c r="H232" s="296" t="s">
        <v>617</v>
      </c>
      <c r="I232" s="296" t="s">
        <v>263</v>
      </c>
      <c r="J232" s="296" t="s">
        <v>263</v>
      </c>
      <c r="K232" s="287" t="s">
        <v>618</v>
      </c>
      <c r="AX232" s="220" t="s">
        <v>741</v>
      </c>
      <c r="AY232" s="220" t="s">
        <v>729</v>
      </c>
      <c r="AZ232" s="220">
        <v>38</v>
      </c>
      <c r="BA232" s="220">
        <v>44</v>
      </c>
      <c r="BB232" s="220"/>
    </row>
    <row r="233" spans="1:56" s="9" customFormat="1" x14ac:dyDescent="0.35">
      <c r="A233" s="7"/>
      <c r="B233" s="181" t="s">
        <v>20</v>
      </c>
      <c r="C233" s="181"/>
      <c r="D233" s="182"/>
      <c r="E233" s="181"/>
      <c r="F233" s="181"/>
      <c r="G233" s="181"/>
      <c r="H233" s="181"/>
      <c r="I233" s="23"/>
      <c r="J233" s="23"/>
      <c r="K233" s="23"/>
      <c r="AX233" s="220"/>
      <c r="AY233" s="220"/>
      <c r="AZ233" s="220"/>
      <c r="BA233" s="220"/>
      <c r="BB233" s="220"/>
    </row>
    <row r="234" spans="1:56" s="9" customFormat="1" ht="52.75" customHeight="1" x14ac:dyDescent="0.35">
      <c r="A234" s="291">
        <v>1</v>
      </c>
      <c r="B234" s="290" t="s">
        <v>415</v>
      </c>
      <c r="C234" s="291" t="s">
        <v>10</v>
      </c>
      <c r="D234" s="291" t="s">
        <v>263</v>
      </c>
      <c r="E234" s="291" t="s">
        <v>416</v>
      </c>
      <c r="F234" s="291"/>
      <c r="G234" s="288">
        <v>2</v>
      </c>
      <c r="H234" s="288">
        <v>2</v>
      </c>
      <c r="I234" s="296" t="s">
        <v>24</v>
      </c>
      <c r="J234" s="288" t="s">
        <v>108</v>
      </c>
      <c r="K234" s="107" t="s">
        <v>744</v>
      </c>
      <c r="AX234" s="220" t="s">
        <v>739</v>
      </c>
      <c r="AY234" s="220" t="s">
        <v>732</v>
      </c>
      <c r="AZ234" s="220"/>
      <c r="BA234" s="220"/>
      <c r="BB234" s="220">
        <v>71</v>
      </c>
    </row>
    <row r="235" spans="1:56" s="9" customFormat="1" ht="52.75" customHeight="1" x14ac:dyDescent="0.35">
      <c r="A235" s="291">
        <v>2</v>
      </c>
      <c r="B235" s="290" t="s">
        <v>417</v>
      </c>
      <c r="C235" s="291" t="s">
        <v>10</v>
      </c>
      <c r="D235" s="291" t="s">
        <v>263</v>
      </c>
      <c r="E235" s="291" t="s">
        <v>195</v>
      </c>
      <c r="F235" s="291"/>
      <c r="G235" s="288">
        <v>0.9</v>
      </c>
      <c r="H235" s="288">
        <v>0.7</v>
      </c>
      <c r="I235" s="296" t="s">
        <v>24</v>
      </c>
      <c r="J235" s="288" t="s">
        <v>418</v>
      </c>
      <c r="K235" s="107" t="s">
        <v>623</v>
      </c>
      <c r="AX235" s="220" t="s">
        <v>739</v>
      </c>
      <c r="AY235" s="220" t="s">
        <v>732</v>
      </c>
      <c r="AZ235" s="220"/>
      <c r="BA235" s="220"/>
      <c r="BB235" s="220">
        <v>72</v>
      </c>
    </row>
    <row r="236" spans="1:56" s="9" customFormat="1" x14ac:dyDescent="0.35">
      <c r="A236" s="15"/>
      <c r="B236" s="3" t="s">
        <v>4</v>
      </c>
      <c r="C236" s="2" t="s">
        <v>10</v>
      </c>
      <c r="D236" s="10"/>
      <c r="E236" s="15"/>
      <c r="F236" s="16"/>
      <c r="G236" s="16">
        <f t="shared" ref="G236:H236" si="9">SUM(G238:G240)</f>
        <v>2.9</v>
      </c>
      <c r="H236" s="16">
        <f t="shared" si="9"/>
        <v>2.7</v>
      </c>
      <c r="I236" s="16"/>
      <c r="J236" s="93"/>
      <c r="K236" s="93"/>
      <c r="AX236" s="220"/>
      <c r="AY236" s="220"/>
      <c r="AZ236" s="220"/>
      <c r="BA236" s="220"/>
      <c r="BB236" s="220"/>
      <c r="BD236" s="9">
        <v>1</v>
      </c>
    </row>
    <row r="237" spans="1:56" s="9" customFormat="1" x14ac:dyDescent="0.35">
      <c r="A237" s="13"/>
      <c r="B237" s="17" t="s">
        <v>13</v>
      </c>
      <c r="C237" s="18"/>
      <c r="D237" s="18"/>
      <c r="E237" s="18"/>
      <c r="F237" s="19"/>
      <c r="G237" s="19"/>
      <c r="H237" s="19"/>
      <c r="I237" s="14"/>
      <c r="J237" s="13"/>
      <c r="K237" s="13"/>
      <c r="AX237" s="220"/>
      <c r="AY237" s="220"/>
      <c r="AZ237" s="220"/>
      <c r="BA237" s="220"/>
      <c r="BB237" s="220"/>
      <c r="BD237" s="9">
        <v>1</v>
      </c>
    </row>
    <row r="238" spans="1:56" s="9" customFormat="1" x14ac:dyDescent="0.35">
      <c r="A238" s="11"/>
      <c r="B238" s="12" t="s">
        <v>1</v>
      </c>
      <c r="C238" s="1" t="s">
        <v>10</v>
      </c>
      <c r="D238" s="36"/>
      <c r="E238" s="11"/>
      <c r="F238" s="14"/>
      <c r="G238" s="14">
        <v>0</v>
      </c>
      <c r="H238" s="14">
        <v>0</v>
      </c>
      <c r="I238" s="14"/>
      <c r="J238" s="19"/>
      <c r="K238" s="19"/>
      <c r="AX238" s="220"/>
      <c r="AY238" s="220"/>
      <c r="AZ238" s="220"/>
      <c r="BA238" s="220"/>
      <c r="BB238" s="220"/>
      <c r="BD238" s="9">
        <v>1</v>
      </c>
    </row>
    <row r="239" spans="1:56" s="9" customFormat="1" x14ac:dyDescent="0.35">
      <c r="A239" s="11"/>
      <c r="B239" s="12" t="s">
        <v>14</v>
      </c>
      <c r="C239" s="1" t="s">
        <v>10</v>
      </c>
      <c r="D239" s="36"/>
      <c r="E239" s="11"/>
      <c r="F239" s="14"/>
      <c r="G239" s="14">
        <f t="shared" ref="G239:H239" si="10">G234+G235</f>
        <v>2.9</v>
      </c>
      <c r="H239" s="14">
        <f t="shared" si="10"/>
        <v>2.7</v>
      </c>
      <c r="I239" s="14"/>
      <c r="J239" s="19"/>
      <c r="K239" s="19"/>
      <c r="AX239" s="220"/>
      <c r="AY239" s="220"/>
      <c r="AZ239" s="220"/>
      <c r="BA239" s="220"/>
      <c r="BB239" s="220"/>
      <c r="BD239" s="9">
        <v>1</v>
      </c>
    </row>
    <row r="240" spans="1:56" s="9" customFormat="1" x14ac:dyDescent="0.35">
      <c r="A240" s="11"/>
      <c r="B240" s="12" t="s">
        <v>15</v>
      </c>
      <c r="C240" s="1" t="s">
        <v>10</v>
      </c>
      <c r="D240" s="36"/>
      <c r="E240" s="11"/>
      <c r="F240" s="14"/>
      <c r="G240" s="14">
        <v>0</v>
      </c>
      <c r="H240" s="14">
        <v>0</v>
      </c>
      <c r="I240" s="14"/>
      <c r="J240" s="19"/>
      <c r="K240" s="19"/>
      <c r="AX240" s="220"/>
      <c r="AY240" s="220"/>
      <c r="AZ240" s="220"/>
      <c r="BA240" s="220"/>
      <c r="BB240" s="220"/>
      <c r="BD240" s="9">
        <v>1</v>
      </c>
    </row>
    <row r="241" spans="1:56" s="9" customFormat="1" x14ac:dyDescent="0.35">
      <c r="A241" s="4"/>
      <c r="B241" s="103" t="s">
        <v>3</v>
      </c>
      <c r="C241" s="102" t="s">
        <v>10</v>
      </c>
      <c r="D241" s="125"/>
      <c r="E241" s="94"/>
      <c r="F241" s="16"/>
      <c r="G241" s="16">
        <f t="shared" ref="G241:H241" si="11">G243+G244+G245</f>
        <v>8835.4180000000015</v>
      </c>
      <c r="H241" s="16">
        <f t="shared" si="11"/>
        <v>8834.44139</v>
      </c>
      <c r="I241" s="16"/>
      <c r="J241" s="4"/>
      <c r="K241" s="248"/>
      <c r="AX241" s="220"/>
      <c r="AY241" s="220"/>
      <c r="AZ241" s="220"/>
      <c r="BA241" s="220"/>
      <c r="BB241" s="220"/>
      <c r="BD241" s="9">
        <v>1</v>
      </c>
    </row>
    <row r="242" spans="1:56" s="9" customFormat="1" x14ac:dyDescent="0.35">
      <c r="A242" s="13"/>
      <c r="B242" s="17" t="s">
        <v>13</v>
      </c>
      <c r="C242" s="18"/>
      <c r="D242" s="18"/>
      <c r="E242" s="18"/>
      <c r="F242" s="19"/>
      <c r="G242" s="19"/>
      <c r="H242" s="19"/>
      <c r="I242" s="14"/>
      <c r="J242" s="13"/>
      <c r="K242" s="13"/>
      <c r="AX242" s="220"/>
      <c r="AY242" s="220"/>
      <c r="AZ242" s="220"/>
      <c r="BA242" s="220"/>
      <c r="BB242" s="220"/>
      <c r="BD242" s="9">
        <v>1</v>
      </c>
    </row>
    <row r="243" spans="1:56" s="9" customFormat="1" x14ac:dyDescent="0.35">
      <c r="A243" s="13"/>
      <c r="B243" s="17" t="s">
        <v>1</v>
      </c>
      <c r="C243" s="149" t="s">
        <v>10</v>
      </c>
      <c r="D243" s="150"/>
      <c r="E243" s="18"/>
      <c r="F243" s="14"/>
      <c r="G243" s="14">
        <f>G146+G170+G194+G214+G227+G238</f>
        <v>2856.7</v>
      </c>
      <c r="H243" s="14">
        <f t="shared" ref="G243:H245" si="12">H146+H170+H194+H214+H227+H238</f>
        <v>2856.7</v>
      </c>
      <c r="I243" s="14"/>
      <c r="J243" s="13"/>
      <c r="K243" s="13"/>
      <c r="AX243" s="220"/>
      <c r="AY243" s="220"/>
      <c r="AZ243" s="220"/>
      <c r="BA243" s="220"/>
      <c r="BB243" s="220"/>
      <c r="BD243" s="9">
        <v>1</v>
      </c>
    </row>
    <row r="244" spans="1:56" s="9" customFormat="1" x14ac:dyDescent="0.35">
      <c r="A244" s="13"/>
      <c r="B244" s="17" t="s">
        <v>14</v>
      </c>
      <c r="C244" s="149" t="s">
        <v>10</v>
      </c>
      <c r="D244" s="150"/>
      <c r="E244" s="18"/>
      <c r="F244" s="14"/>
      <c r="G244" s="14">
        <f t="shared" si="12"/>
        <v>5978.7180000000008</v>
      </c>
      <c r="H244" s="14">
        <f t="shared" si="12"/>
        <v>5977.7413900000001</v>
      </c>
      <c r="I244" s="14"/>
      <c r="J244" s="13"/>
      <c r="K244" s="13"/>
      <c r="AX244" s="220"/>
      <c r="AY244" s="220"/>
      <c r="AZ244" s="220"/>
      <c r="BA244" s="220"/>
      <c r="BB244" s="220"/>
      <c r="BD244" s="9">
        <v>1</v>
      </c>
    </row>
    <row r="245" spans="1:56" s="9" customFormat="1" x14ac:dyDescent="0.35">
      <c r="A245" s="13"/>
      <c r="B245" s="17" t="s">
        <v>15</v>
      </c>
      <c r="C245" s="149" t="s">
        <v>10</v>
      </c>
      <c r="D245" s="150"/>
      <c r="E245" s="18"/>
      <c r="F245" s="14"/>
      <c r="G245" s="14">
        <f t="shared" si="12"/>
        <v>0</v>
      </c>
      <c r="H245" s="14">
        <f t="shared" si="12"/>
        <v>0</v>
      </c>
      <c r="I245" s="14"/>
      <c r="J245" s="13"/>
      <c r="K245" s="13"/>
      <c r="AX245" s="220"/>
      <c r="AY245" s="220"/>
      <c r="AZ245" s="220"/>
      <c r="BA245" s="220"/>
      <c r="BB245" s="220"/>
      <c r="BD245" s="9">
        <v>1</v>
      </c>
    </row>
    <row r="246" spans="1:56" s="9" customFormat="1" ht="15.65" customHeight="1" x14ac:dyDescent="0.35">
      <c r="A246" s="188"/>
      <c r="B246" s="189" t="s">
        <v>61</v>
      </c>
      <c r="C246" s="190"/>
      <c r="D246" s="191"/>
      <c r="E246" s="190"/>
      <c r="F246" s="190"/>
      <c r="G246" s="190"/>
      <c r="H246" s="190"/>
      <c r="I246" s="190"/>
      <c r="J246" s="190"/>
      <c r="K246" s="190"/>
      <c r="AX246" s="221"/>
      <c r="AY246" s="221"/>
      <c r="AZ246" s="221"/>
      <c r="BA246" s="221"/>
      <c r="BB246" s="221"/>
    </row>
    <row r="247" spans="1:56" s="9" customFormat="1" x14ac:dyDescent="0.35">
      <c r="A247" s="5"/>
      <c r="B247" s="3" t="s">
        <v>419</v>
      </c>
      <c r="C247" s="6"/>
      <c r="D247" s="39"/>
      <c r="E247" s="6"/>
      <c r="F247" s="6"/>
      <c r="G247" s="6"/>
      <c r="H247" s="6"/>
      <c r="I247" s="6"/>
      <c r="J247" s="6"/>
      <c r="K247" s="6"/>
      <c r="AX247" s="221"/>
      <c r="AY247" s="221"/>
      <c r="AZ247" s="221"/>
      <c r="BA247" s="221"/>
      <c r="BB247" s="221"/>
    </row>
    <row r="248" spans="1:56" s="9" customFormat="1" x14ac:dyDescent="0.35">
      <c r="A248" s="5"/>
      <c r="B248" s="6" t="s">
        <v>40</v>
      </c>
      <c r="C248" s="6"/>
      <c r="D248" s="39"/>
      <c r="E248" s="6"/>
      <c r="F248" s="6"/>
      <c r="G248" s="6"/>
      <c r="H248" s="6"/>
      <c r="I248" s="6"/>
      <c r="J248" s="6"/>
      <c r="K248" s="6"/>
      <c r="AX248" s="221"/>
      <c r="AY248" s="221"/>
      <c r="AZ248" s="221"/>
      <c r="BA248" s="221"/>
      <c r="BB248" s="221"/>
    </row>
    <row r="249" spans="1:56" s="9" customFormat="1" ht="40.25" customHeight="1" x14ac:dyDescent="0.35">
      <c r="A249" s="76">
        <v>1</v>
      </c>
      <c r="B249" s="76" t="s">
        <v>72</v>
      </c>
      <c r="C249" s="296" t="s">
        <v>21</v>
      </c>
      <c r="D249" s="296" t="s">
        <v>513</v>
      </c>
      <c r="E249" s="296" t="s">
        <v>203</v>
      </c>
      <c r="F249" s="296">
        <v>8</v>
      </c>
      <c r="G249" s="296">
        <v>8</v>
      </c>
      <c r="H249" s="27">
        <v>5.9</v>
      </c>
      <c r="I249" s="296" t="s">
        <v>263</v>
      </c>
      <c r="J249" s="296" t="s">
        <v>263</v>
      </c>
      <c r="K249" s="28" t="s">
        <v>537</v>
      </c>
      <c r="AX249" s="221" t="s">
        <v>739</v>
      </c>
      <c r="AY249" s="221" t="s">
        <v>729</v>
      </c>
      <c r="AZ249" s="221">
        <v>39</v>
      </c>
      <c r="BA249" s="221">
        <v>45</v>
      </c>
      <c r="BB249" s="221"/>
    </row>
    <row r="250" spans="1:56" s="9" customFormat="1" ht="40.25" customHeight="1" x14ac:dyDescent="0.35">
      <c r="A250" s="76">
        <v>2</v>
      </c>
      <c r="B250" s="76" t="s">
        <v>420</v>
      </c>
      <c r="C250" s="296" t="s">
        <v>21</v>
      </c>
      <c r="D250" s="296" t="s">
        <v>513</v>
      </c>
      <c r="E250" s="296" t="s">
        <v>203</v>
      </c>
      <c r="F250" s="296"/>
      <c r="G250" s="296">
        <v>140</v>
      </c>
      <c r="H250" s="27">
        <v>116</v>
      </c>
      <c r="I250" s="296" t="s">
        <v>263</v>
      </c>
      <c r="J250" s="296" t="s">
        <v>263</v>
      </c>
      <c r="K250" s="28" t="s">
        <v>538</v>
      </c>
      <c r="AX250" s="221" t="s">
        <v>739</v>
      </c>
      <c r="AY250" s="221" t="s">
        <v>729</v>
      </c>
      <c r="AZ250" s="221">
        <v>40</v>
      </c>
      <c r="BA250" s="221">
        <v>46</v>
      </c>
      <c r="BB250" s="221"/>
    </row>
    <row r="251" spans="1:56" s="9" customFormat="1" x14ac:dyDescent="0.35">
      <c r="A251" s="7"/>
      <c r="B251" s="22" t="s">
        <v>20</v>
      </c>
      <c r="C251" s="22"/>
      <c r="D251" s="37"/>
      <c r="E251" s="22"/>
      <c r="F251" s="22"/>
      <c r="G251" s="22"/>
      <c r="H251" s="22"/>
      <c r="I251" s="23"/>
      <c r="J251" s="23"/>
      <c r="K251" s="23"/>
      <c r="AX251" s="221"/>
      <c r="AY251" s="221"/>
      <c r="AZ251" s="221"/>
      <c r="BA251" s="221"/>
      <c r="BB251" s="221"/>
    </row>
    <row r="252" spans="1:56" s="9" customFormat="1" ht="77.5" x14ac:dyDescent="0.35">
      <c r="A252" s="70">
        <v>1</v>
      </c>
      <c r="B252" s="77" t="s">
        <v>0</v>
      </c>
      <c r="C252" s="70" t="s">
        <v>60</v>
      </c>
      <c r="D252" s="70" t="s">
        <v>263</v>
      </c>
      <c r="E252" s="70" t="s">
        <v>203</v>
      </c>
      <c r="F252" s="78">
        <v>6.1950000000000003</v>
      </c>
      <c r="G252" s="78">
        <v>6.2</v>
      </c>
      <c r="H252" s="309">
        <v>6.2</v>
      </c>
      <c r="I252" s="33" t="s">
        <v>24</v>
      </c>
      <c r="J252" s="79" t="s">
        <v>51</v>
      </c>
      <c r="K252" s="28" t="s">
        <v>535</v>
      </c>
      <c r="AX252" s="221" t="s">
        <v>739</v>
      </c>
      <c r="AY252" s="221" t="s">
        <v>732</v>
      </c>
      <c r="AZ252" s="221"/>
      <c r="BA252" s="221"/>
      <c r="BB252" s="221">
        <v>73</v>
      </c>
    </row>
    <row r="253" spans="1:56" s="9" customFormat="1" ht="144.65" customHeight="1" x14ac:dyDescent="0.35">
      <c r="A253" s="70">
        <v>2</v>
      </c>
      <c r="B253" s="77" t="s">
        <v>421</v>
      </c>
      <c r="C253" s="70" t="s">
        <v>2</v>
      </c>
      <c r="D253" s="70" t="s">
        <v>263</v>
      </c>
      <c r="E253" s="70" t="s">
        <v>203</v>
      </c>
      <c r="F253" s="70"/>
      <c r="G253" s="288">
        <v>51</v>
      </c>
      <c r="H253" s="309">
        <v>62</v>
      </c>
      <c r="I253" s="70"/>
      <c r="J253" s="79"/>
      <c r="K253" s="26" t="s">
        <v>883</v>
      </c>
      <c r="AX253" s="221" t="s">
        <v>739</v>
      </c>
      <c r="AY253" s="221" t="s">
        <v>732</v>
      </c>
      <c r="AZ253" s="221"/>
      <c r="BA253" s="221"/>
      <c r="BB253" s="221">
        <v>74</v>
      </c>
    </row>
    <row r="254" spans="1:56" s="9" customFormat="1" ht="151.75" customHeight="1" x14ac:dyDescent="0.35">
      <c r="A254" s="70">
        <v>3</v>
      </c>
      <c r="B254" s="77" t="s">
        <v>73</v>
      </c>
      <c r="C254" s="70" t="s">
        <v>74</v>
      </c>
      <c r="D254" s="70" t="s">
        <v>263</v>
      </c>
      <c r="E254" s="70" t="s">
        <v>203</v>
      </c>
      <c r="F254" s="288"/>
      <c r="G254" s="288">
        <v>98</v>
      </c>
      <c r="H254" s="309">
        <v>99</v>
      </c>
      <c r="I254" s="80"/>
      <c r="J254" s="80"/>
      <c r="K254" s="75" t="s">
        <v>536</v>
      </c>
      <c r="AX254" s="221" t="s">
        <v>739</v>
      </c>
      <c r="AY254" s="221" t="s">
        <v>732</v>
      </c>
      <c r="AZ254" s="221"/>
      <c r="BA254" s="221"/>
      <c r="BB254" s="221">
        <v>75</v>
      </c>
    </row>
    <row r="255" spans="1:56" s="9" customFormat="1" x14ac:dyDescent="0.35">
      <c r="A255" s="15"/>
      <c r="B255" s="3" t="s">
        <v>4</v>
      </c>
      <c r="C255" s="2" t="s">
        <v>10</v>
      </c>
      <c r="D255" s="10"/>
      <c r="E255" s="15"/>
      <c r="F255" s="16"/>
      <c r="G255" s="16">
        <f t="shared" ref="G255:H255" si="13">G257+G258+G259</f>
        <v>6.2</v>
      </c>
      <c r="H255" s="16">
        <f t="shared" si="13"/>
        <v>6.2</v>
      </c>
      <c r="I255" s="16"/>
      <c r="J255" s="93"/>
      <c r="K255" s="93"/>
      <c r="AX255" s="221"/>
      <c r="AY255" s="221"/>
      <c r="AZ255" s="221"/>
      <c r="BA255" s="221"/>
      <c r="BB255" s="221"/>
      <c r="BD255" s="9">
        <v>1</v>
      </c>
    </row>
    <row r="256" spans="1:56" s="9" customFormat="1" x14ac:dyDescent="0.35">
      <c r="A256" s="13"/>
      <c r="B256" s="17" t="s">
        <v>13</v>
      </c>
      <c r="C256" s="18"/>
      <c r="D256" s="18"/>
      <c r="E256" s="18"/>
      <c r="F256" s="19"/>
      <c r="G256" s="19"/>
      <c r="H256" s="19"/>
      <c r="I256" s="14"/>
      <c r="J256" s="13"/>
      <c r="K256" s="13"/>
      <c r="AX256" s="221"/>
      <c r="AY256" s="221"/>
      <c r="AZ256" s="221"/>
      <c r="BA256" s="221"/>
      <c r="BB256" s="221"/>
      <c r="BD256" s="9">
        <v>1</v>
      </c>
    </row>
    <row r="257" spans="1:56" s="9" customFormat="1" x14ac:dyDescent="0.35">
      <c r="A257" s="11"/>
      <c r="B257" s="12" t="s">
        <v>1</v>
      </c>
      <c r="C257" s="1" t="s">
        <v>10</v>
      </c>
      <c r="D257" s="36"/>
      <c r="E257" s="11"/>
      <c r="F257" s="14"/>
      <c r="G257" s="14">
        <v>0</v>
      </c>
      <c r="H257" s="14">
        <v>0</v>
      </c>
      <c r="I257" s="14"/>
      <c r="J257" s="19"/>
      <c r="K257" s="19"/>
      <c r="AX257" s="221"/>
      <c r="AY257" s="221"/>
      <c r="AZ257" s="221"/>
      <c r="BA257" s="221"/>
      <c r="BB257" s="221"/>
      <c r="BD257" s="9">
        <v>1</v>
      </c>
    </row>
    <row r="258" spans="1:56" s="9" customFormat="1" x14ac:dyDescent="0.35">
      <c r="A258" s="11"/>
      <c r="B258" s="12" t="s">
        <v>14</v>
      </c>
      <c r="C258" s="1" t="s">
        <v>10</v>
      </c>
      <c r="D258" s="36"/>
      <c r="E258" s="11"/>
      <c r="F258" s="14"/>
      <c r="G258" s="14">
        <f t="shared" ref="G258:H258" si="14">G252</f>
        <v>6.2</v>
      </c>
      <c r="H258" s="14">
        <f t="shared" si="14"/>
        <v>6.2</v>
      </c>
      <c r="I258" s="14"/>
      <c r="J258" s="19"/>
      <c r="K258" s="19"/>
      <c r="AX258" s="221"/>
      <c r="AY258" s="221"/>
      <c r="AZ258" s="221"/>
      <c r="BA258" s="221"/>
      <c r="BB258" s="221"/>
      <c r="BD258" s="9">
        <v>1</v>
      </c>
    </row>
    <row r="259" spans="1:56" s="9" customFormat="1" x14ac:dyDescent="0.35">
      <c r="A259" s="11"/>
      <c r="B259" s="12" t="s">
        <v>15</v>
      </c>
      <c r="C259" s="1" t="s">
        <v>10</v>
      </c>
      <c r="D259" s="36"/>
      <c r="E259" s="11"/>
      <c r="F259" s="14"/>
      <c r="G259" s="14">
        <v>0</v>
      </c>
      <c r="H259" s="14">
        <v>0</v>
      </c>
      <c r="I259" s="14"/>
      <c r="J259" s="19"/>
      <c r="K259" s="19"/>
      <c r="AX259" s="221"/>
      <c r="AY259" s="221"/>
      <c r="AZ259" s="221"/>
      <c r="BA259" s="221"/>
      <c r="BB259" s="221"/>
      <c r="BD259" s="9">
        <v>1</v>
      </c>
    </row>
    <row r="260" spans="1:56" s="9" customFormat="1" x14ac:dyDescent="0.35">
      <c r="A260" s="5"/>
      <c r="B260" s="203" t="s">
        <v>422</v>
      </c>
      <c r="C260" s="203"/>
      <c r="D260" s="204"/>
      <c r="E260" s="203"/>
      <c r="F260" s="203"/>
      <c r="G260" s="203"/>
      <c r="H260" s="203"/>
      <c r="I260" s="4"/>
      <c r="J260" s="4"/>
      <c r="K260" s="4"/>
      <c r="AX260" s="221"/>
      <c r="AY260" s="221"/>
      <c r="AZ260" s="221"/>
      <c r="BA260" s="221"/>
      <c r="BB260" s="221"/>
    </row>
    <row r="261" spans="1:56" s="9" customFormat="1" x14ac:dyDescent="0.35">
      <c r="A261" s="5"/>
      <c r="B261" s="6" t="s">
        <v>40</v>
      </c>
      <c r="C261" s="6"/>
      <c r="D261" s="39"/>
      <c r="E261" s="6"/>
      <c r="F261" s="6"/>
      <c r="G261" s="6"/>
      <c r="H261" s="6"/>
      <c r="I261" s="6"/>
      <c r="J261" s="6"/>
      <c r="K261" s="6"/>
      <c r="AX261" s="221"/>
      <c r="AY261" s="221"/>
      <c r="AZ261" s="221"/>
      <c r="BA261" s="221"/>
      <c r="BB261" s="221"/>
    </row>
    <row r="262" spans="1:56" s="9" customFormat="1" ht="45" x14ac:dyDescent="0.35">
      <c r="A262" s="305">
        <v>1</v>
      </c>
      <c r="B262" s="303" t="s">
        <v>71</v>
      </c>
      <c r="C262" s="302" t="s">
        <v>21</v>
      </c>
      <c r="D262" s="296" t="s">
        <v>186</v>
      </c>
      <c r="E262" s="33" t="s">
        <v>423</v>
      </c>
      <c r="F262" s="296">
        <v>86</v>
      </c>
      <c r="G262" s="296">
        <v>86</v>
      </c>
      <c r="H262" s="296">
        <v>86</v>
      </c>
      <c r="I262" s="40" t="s">
        <v>263</v>
      </c>
      <c r="J262" s="40" t="s">
        <v>263</v>
      </c>
      <c r="K262" s="57" t="s">
        <v>514</v>
      </c>
      <c r="AX262" s="221" t="s">
        <v>739</v>
      </c>
      <c r="AY262" s="221" t="s">
        <v>729</v>
      </c>
      <c r="AZ262" s="221">
        <v>41</v>
      </c>
      <c r="BA262" s="221">
        <v>47</v>
      </c>
      <c r="BB262" s="221"/>
    </row>
    <row r="263" spans="1:56" s="9" customFormat="1" x14ac:dyDescent="0.35">
      <c r="A263" s="7"/>
      <c r="B263" s="22" t="s">
        <v>20</v>
      </c>
      <c r="C263" s="22"/>
      <c r="D263" s="37"/>
      <c r="E263" s="22"/>
      <c r="F263" s="22"/>
      <c r="G263" s="22"/>
      <c r="H263" s="22"/>
      <c r="I263" s="23"/>
      <c r="J263" s="23"/>
      <c r="K263" s="23"/>
      <c r="AX263" s="221"/>
      <c r="AY263" s="221"/>
      <c r="AZ263" s="221"/>
      <c r="BA263" s="221"/>
      <c r="BB263" s="221"/>
    </row>
    <row r="264" spans="1:56" s="9" customFormat="1" ht="325.25" customHeight="1" x14ac:dyDescent="0.35">
      <c r="A264" s="315">
        <v>1</v>
      </c>
      <c r="B264" s="328" t="s">
        <v>12</v>
      </c>
      <c r="C264" s="313" t="s">
        <v>8</v>
      </c>
      <c r="D264" s="313" t="s">
        <v>263</v>
      </c>
      <c r="E264" s="335" t="s">
        <v>424</v>
      </c>
      <c r="F264" s="313">
        <v>1</v>
      </c>
      <c r="G264" s="313">
        <v>1</v>
      </c>
      <c r="H264" s="313">
        <v>1</v>
      </c>
      <c r="I264" s="316"/>
      <c r="J264" s="315"/>
      <c r="K264" s="29" t="s">
        <v>516</v>
      </c>
      <c r="AX264" s="221" t="s">
        <v>739</v>
      </c>
      <c r="AY264" s="221" t="s">
        <v>732</v>
      </c>
      <c r="AZ264" s="221"/>
      <c r="BA264" s="221"/>
      <c r="BB264" s="221">
        <v>76</v>
      </c>
    </row>
    <row r="265" spans="1:56" s="9" customFormat="1" ht="228" customHeight="1" x14ac:dyDescent="0.35">
      <c r="A265" s="315"/>
      <c r="B265" s="328"/>
      <c r="C265" s="313"/>
      <c r="D265" s="313"/>
      <c r="E265" s="335"/>
      <c r="F265" s="313"/>
      <c r="G265" s="313"/>
      <c r="H265" s="313"/>
      <c r="I265" s="316"/>
      <c r="J265" s="315"/>
      <c r="K265" s="29" t="s">
        <v>515</v>
      </c>
      <c r="AX265" s="221"/>
      <c r="AY265" s="221"/>
      <c r="AZ265" s="221"/>
      <c r="BA265" s="221"/>
      <c r="BB265" s="221"/>
    </row>
    <row r="266" spans="1:56" s="9" customFormat="1" ht="77.5" x14ac:dyDescent="0.35">
      <c r="A266" s="305">
        <v>2</v>
      </c>
      <c r="B266" s="297" t="s">
        <v>425</v>
      </c>
      <c r="C266" s="288" t="s">
        <v>8</v>
      </c>
      <c r="D266" s="288" t="s">
        <v>263</v>
      </c>
      <c r="E266" s="291" t="s">
        <v>426</v>
      </c>
      <c r="F266" s="288"/>
      <c r="G266" s="288">
        <v>4</v>
      </c>
      <c r="H266" s="288">
        <v>4</v>
      </c>
      <c r="I266" s="292"/>
      <c r="J266" s="305"/>
      <c r="K266" s="28" t="s">
        <v>884</v>
      </c>
      <c r="AX266" s="221" t="s">
        <v>739</v>
      </c>
      <c r="AY266" s="221" t="s">
        <v>732</v>
      </c>
      <c r="AZ266" s="221"/>
      <c r="BA266" s="221"/>
      <c r="BB266" s="221">
        <v>77</v>
      </c>
    </row>
    <row r="267" spans="1:56" s="9" customFormat="1" ht="62" x14ac:dyDescent="0.35">
      <c r="A267" s="305">
        <v>3</v>
      </c>
      <c r="B267" s="297" t="s">
        <v>518</v>
      </c>
      <c r="C267" s="288" t="s">
        <v>8</v>
      </c>
      <c r="D267" s="288" t="s">
        <v>263</v>
      </c>
      <c r="E267" s="291" t="s">
        <v>427</v>
      </c>
      <c r="F267" s="288">
        <v>1</v>
      </c>
      <c r="G267" s="288">
        <v>1</v>
      </c>
      <c r="H267" s="288">
        <v>1</v>
      </c>
      <c r="I267" s="292"/>
      <c r="J267" s="305"/>
      <c r="K267" s="28" t="s">
        <v>517</v>
      </c>
      <c r="AX267" s="221" t="s">
        <v>739</v>
      </c>
      <c r="AY267" s="221" t="s">
        <v>732</v>
      </c>
      <c r="AZ267" s="221"/>
      <c r="BA267" s="221"/>
      <c r="BB267" s="221">
        <v>78</v>
      </c>
    </row>
    <row r="268" spans="1:56" s="9" customFormat="1" ht="62" x14ac:dyDescent="0.35">
      <c r="A268" s="305">
        <v>4</v>
      </c>
      <c r="B268" s="297" t="s">
        <v>44</v>
      </c>
      <c r="C268" s="288" t="s">
        <v>10</v>
      </c>
      <c r="D268" s="288" t="s">
        <v>263</v>
      </c>
      <c r="E268" s="291" t="s">
        <v>428</v>
      </c>
      <c r="F268" s="288">
        <v>0</v>
      </c>
      <c r="G268" s="288">
        <v>6.5</v>
      </c>
      <c r="H268" s="288">
        <v>6.5</v>
      </c>
      <c r="I268" s="302" t="s">
        <v>24</v>
      </c>
      <c r="J268" s="305" t="s">
        <v>127</v>
      </c>
      <c r="K268" s="28" t="s">
        <v>869</v>
      </c>
      <c r="AX268" s="221" t="s">
        <v>739</v>
      </c>
      <c r="AY268" s="221" t="s">
        <v>732</v>
      </c>
      <c r="AZ268" s="221"/>
      <c r="BA268" s="221"/>
      <c r="BB268" s="221">
        <v>79</v>
      </c>
    </row>
    <row r="269" spans="1:56" s="9" customFormat="1" x14ac:dyDescent="0.35">
      <c r="A269" s="15"/>
      <c r="B269" s="3" t="s">
        <v>4</v>
      </c>
      <c r="C269" s="2" t="s">
        <v>10</v>
      </c>
      <c r="D269" s="10"/>
      <c r="E269" s="15"/>
      <c r="F269" s="16"/>
      <c r="G269" s="16">
        <f t="shared" ref="G269:H269" si="15">G271+G272+G273</f>
        <v>6.5</v>
      </c>
      <c r="H269" s="16">
        <f t="shared" si="15"/>
        <v>6.5</v>
      </c>
      <c r="I269" s="16"/>
      <c r="J269" s="5"/>
      <c r="K269" s="5"/>
      <c r="AX269" s="221"/>
      <c r="AY269" s="221"/>
      <c r="AZ269" s="221"/>
      <c r="BA269" s="221"/>
      <c r="BB269" s="221"/>
      <c r="BD269" s="9">
        <v>1</v>
      </c>
    </row>
    <row r="270" spans="1:56" s="9" customFormat="1" x14ac:dyDescent="0.35">
      <c r="A270" s="13"/>
      <c r="B270" s="17" t="s">
        <v>13</v>
      </c>
      <c r="C270" s="18"/>
      <c r="D270" s="18"/>
      <c r="E270" s="18"/>
      <c r="F270" s="19"/>
      <c r="G270" s="19"/>
      <c r="H270" s="19"/>
      <c r="I270" s="14"/>
      <c r="J270" s="13"/>
      <c r="K270" s="13"/>
      <c r="AX270" s="221"/>
      <c r="AY270" s="221"/>
      <c r="AZ270" s="221"/>
      <c r="BA270" s="221"/>
      <c r="BB270" s="221"/>
      <c r="BD270" s="9">
        <v>1</v>
      </c>
    </row>
    <row r="271" spans="1:56" s="9" customFormat="1" x14ac:dyDescent="0.35">
      <c r="A271" s="11"/>
      <c r="B271" s="12" t="s">
        <v>1</v>
      </c>
      <c r="C271" s="1" t="s">
        <v>10</v>
      </c>
      <c r="D271" s="36"/>
      <c r="E271" s="11"/>
      <c r="F271" s="14"/>
      <c r="G271" s="14">
        <v>0</v>
      </c>
      <c r="H271" s="14">
        <v>0</v>
      </c>
      <c r="I271" s="14"/>
      <c r="J271" s="18"/>
      <c r="K271" s="18"/>
      <c r="AX271" s="221"/>
      <c r="AY271" s="221"/>
      <c r="AZ271" s="221"/>
      <c r="BA271" s="221"/>
      <c r="BB271" s="221"/>
      <c r="BD271" s="9">
        <v>1</v>
      </c>
    </row>
    <row r="272" spans="1:56" s="9" customFormat="1" x14ac:dyDescent="0.35">
      <c r="A272" s="11"/>
      <c r="B272" s="12" t="s">
        <v>14</v>
      </c>
      <c r="C272" s="1" t="s">
        <v>10</v>
      </c>
      <c r="D272" s="36"/>
      <c r="E272" s="11"/>
      <c r="F272" s="14"/>
      <c r="G272" s="14">
        <f>G268</f>
        <v>6.5</v>
      </c>
      <c r="H272" s="14">
        <f>H268</f>
        <v>6.5</v>
      </c>
      <c r="I272" s="14"/>
      <c r="J272" s="18"/>
      <c r="K272" s="18"/>
      <c r="AX272" s="221"/>
      <c r="AY272" s="221"/>
      <c r="AZ272" s="221"/>
      <c r="BA272" s="221"/>
      <c r="BB272" s="221"/>
      <c r="BD272" s="9">
        <v>1</v>
      </c>
    </row>
    <row r="273" spans="1:56" s="9" customFormat="1" x14ac:dyDescent="0.35">
      <c r="A273" s="11"/>
      <c r="B273" s="12" t="s">
        <v>15</v>
      </c>
      <c r="C273" s="1" t="s">
        <v>10</v>
      </c>
      <c r="D273" s="36"/>
      <c r="E273" s="11"/>
      <c r="F273" s="14"/>
      <c r="G273" s="14">
        <v>0</v>
      </c>
      <c r="H273" s="14">
        <v>0</v>
      </c>
      <c r="I273" s="14"/>
      <c r="J273" s="18"/>
      <c r="K273" s="18"/>
      <c r="AX273" s="221"/>
      <c r="AY273" s="221"/>
      <c r="AZ273" s="221"/>
      <c r="BA273" s="221"/>
      <c r="BB273" s="221"/>
      <c r="BD273" s="9">
        <v>1</v>
      </c>
    </row>
    <row r="274" spans="1:56" s="9" customFormat="1" x14ac:dyDescent="0.35">
      <c r="A274" s="4"/>
      <c r="B274" s="103" t="s">
        <v>3</v>
      </c>
      <c r="C274" s="102" t="s">
        <v>10</v>
      </c>
      <c r="D274" s="125"/>
      <c r="E274" s="94"/>
      <c r="F274" s="16"/>
      <c r="G274" s="16">
        <f t="shared" ref="G274:H274" si="16">G276+G277+G278</f>
        <v>12.7</v>
      </c>
      <c r="H274" s="16">
        <f t="shared" si="16"/>
        <v>12.7</v>
      </c>
      <c r="I274" s="16"/>
      <c r="J274" s="4"/>
      <c r="K274" s="248"/>
      <c r="AX274" s="221"/>
      <c r="AY274" s="221"/>
      <c r="AZ274" s="221"/>
      <c r="BA274" s="221"/>
      <c r="BB274" s="221"/>
      <c r="BD274" s="9">
        <v>1</v>
      </c>
    </row>
    <row r="275" spans="1:56" s="9" customFormat="1" x14ac:dyDescent="0.35">
      <c r="A275" s="13"/>
      <c r="B275" s="17" t="s">
        <v>13</v>
      </c>
      <c r="C275" s="18"/>
      <c r="D275" s="18"/>
      <c r="E275" s="18"/>
      <c r="F275" s="19"/>
      <c r="G275" s="19"/>
      <c r="H275" s="19"/>
      <c r="I275" s="14"/>
      <c r="J275" s="13"/>
      <c r="K275" s="13"/>
      <c r="AX275" s="221"/>
      <c r="AY275" s="221"/>
      <c r="AZ275" s="221"/>
      <c r="BA275" s="221"/>
      <c r="BB275" s="221"/>
      <c r="BD275" s="9">
        <v>1</v>
      </c>
    </row>
    <row r="276" spans="1:56" s="9" customFormat="1" x14ac:dyDescent="0.35">
      <c r="A276" s="13"/>
      <c r="B276" s="17" t="s">
        <v>1</v>
      </c>
      <c r="C276" s="149" t="s">
        <v>10</v>
      </c>
      <c r="D276" s="150"/>
      <c r="E276" s="18"/>
      <c r="F276" s="14"/>
      <c r="G276" s="14">
        <f>G257+G271</f>
        <v>0</v>
      </c>
      <c r="H276" s="14">
        <f t="shared" ref="G276:H278" si="17">H257+H271</f>
        <v>0</v>
      </c>
      <c r="I276" s="14"/>
      <c r="J276" s="13"/>
      <c r="K276" s="13"/>
      <c r="AX276" s="221"/>
      <c r="AY276" s="221"/>
      <c r="AZ276" s="221"/>
      <c r="BA276" s="221"/>
      <c r="BB276" s="221"/>
      <c r="BD276" s="9">
        <v>1</v>
      </c>
    </row>
    <row r="277" spans="1:56" s="9" customFormat="1" x14ac:dyDescent="0.35">
      <c r="A277" s="13"/>
      <c r="B277" s="17" t="s">
        <v>14</v>
      </c>
      <c r="C277" s="149" t="s">
        <v>10</v>
      </c>
      <c r="D277" s="150"/>
      <c r="E277" s="18"/>
      <c r="F277" s="14"/>
      <c r="G277" s="14">
        <f t="shared" si="17"/>
        <v>12.7</v>
      </c>
      <c r="H277" s="14">
        <f t="shared" si="17"/>
        <v>12.7</v>
      </c>
      <c r="I277" s="14"/>
      <c r="J277" s="13"/>
      <c r="K277" s="13"/>
      <c r="AX277" s="221"/>
      <c r="AY277" s="221"/>
      <c r="AZ277" s="221"/>
      <c r="BA277" s="221"/>
      <c r="BB277" s="221"/>
      <c r="BD277" s="9">
        <v>1</v>
      </c>
    </row>
    <row r="278" spans="1:56" s="9" customFormat="1" x14ac:dyDescent="0.35">
      <c r="A278" s="13"/>
      <c r="B278" s="17" t="s">
        <v>15</v>
      </c>
      <c r="C278" s="149" t="s">
        <v>10</v>
      </c>
      <c r="D278" s="150"/>
      <c r="E278" s="18"/>
      <c r="F278" s="14"/>
      <c r="G278" s="14">
        <f t="shared" si="17"/>
        <v>0</v>
      </c>
      <c r="H278" s="14">
        <f t="shared" si="17"/>
        <v>0</v>
      </c>
      <c r="I278" s="14"/>
      <c r="J278" s="13"/>
      <c r="K278" s="13"/>
      <c r="AX278" s="221"/>
      <c r="AY278" s="221"/>
      <c r="AZ278" s="221"/>
      <c r="BA278" s="221"/>
      <c r="BB278" s="221"/>
      <c r="BD278" s="9">
        <v>1</v>
      </c>
    </row>
    <row r="279" spans="1:56" s="9" customFormat="1" ht="15.65" customHeight="1" x14ac:dyDescent="0.35">
      <c r="A279" s="188"/>
      <c r="B279" s="189" t="s">
        <v>429</v>
      </c>
      <c r="C279" s="190"/>
      <c r="D279" s="191"/>
      <c r="E279" s="190"/>
      <c r="F279" s="190"/>
      <c r="G279" s="190"/>
      <c r="H279" s="190"/>
      <c r="I279" s="190"/>
      <c r="J279" s="190"/>
      <c r="K279" s="190"/>
      <c r="AX279" s="222"/>
      <c r="AY279" s="222"/>
      <c r="AZ279" s="222"/>
      <c r="BA279" s="222"/>
      <c r="BB279" s="222"/>
    </row>
    <row r="280" spans="1:56" s="9" customFormat="1" x14ac:dyDescent="0.35">
      <c r="A280" s="5"/>
      <c r="B280" s="3" t="s">
        <v>430</v>
      </c>
      <c r="C280" s="194"/>
      <c r="D280" s="10"/>
      <c r="E280" s="194"/>
      <c r="F280" s="194"/>
      <c r="G280" s="194"/>
      <c r="H280" s="194"/>
      <c r="I280" s="194"/>
      <c r="J280" s="194"/>
      <c r="K280" s="194"/>
      <c r="AX280" s="222"/>
      <c r="AY280" s="222"/>
      <c r="AZ280" s="222"/>
      <c r="BA280" s="222"/>
      <c r="BB280" s="222"/>
    </row>
    <row r="281" spans="1:56" s="9" customFormat="1" x14ac:dyDescent="0.35">
      <c r="A281" s="5"/>
      <c r="B281" s="6" t="s">
        <v>40</v>
      </c>
      <c r="C281" s="6"/>
      <c r="D281" s="39"/>
      <c r="E281" s="6"/>
      <c r="F281" s="6"/>
      <c r="G281" s="6"/>
      <c r="H281" s="6"/>
      <c r="I281" s="6"/>
      <c r="J281" s="6"/>
      <c r="K281" s="6"/>
      <c r="AX281" s="222"/>
      <c r="AY281" s="222"/>
      <c r="AZ281" s="222"/>
      <c r="BA281" s="222"/>
      <c r="BB281" s="222"/>
    </row>
    <row r="282" spans="1:56" s="9" customFormat="1" ht="45" x14ac:dyDescent="0.35">
      <c r="A282" s="305">
        <v>1</v>
      </c>
      <c r="B282" s="303" t="s">
        <v>54</v>
      </c>
      <c r="C282" s="296" t="s">
        <v>21</v>
      </c>
      <c r="D282" s="296" t="s">
        <v>178</v>
      </c>
      <c r="E282" s="296" t="s">
        <v>431</v>
      </c>
      <c r="F282" s="296">
        <v>80</v>
      </c>
      <c r="G282" s="296">
        <v>80</v>
      </c>
      <c r="H282" s="296" t="s">
        <v>25</v>
      </c>
      <c r="I282" s="296" t="s">
        <v>263</v>
      </c>
      <c r="J282" s="296" t="s">
        <v>263</v>
      </c>
      <c r="K282" s="60" t="s">
        <v>522</v>
      </c>
      <c r="AX282" s="222" t="s">
        <v>741</v>
      </c>
      <c r="AY282" s="222" t="s">
        <v>729</v>
      </c>
      <c r="AZ282" s="222">
        <v>42</v>
      </c>
      <c r="BA282" s="222">
        <v>48</v>
      </c>
      <c r="BB282" s="222"/>
    </row>
    <row r="283" spans="1:56" s="9" customFormat="1" x14ac:dyDescent="0.35">
      <c r="A283" s="7"/>
      <c r="B283" s="113" t="s">
        <v>20</v>
      </c>
      <c r="C283" s="113"/>
      <c r="D283" s="183"/>
      <c r="E283" s="113"/>
      <c r="F283" s="113"/>
      <c r="G283" s="113"/>
      <c r="H283" s="113"/>
      <c r="I283" s="113"/>
      <c r="J283" s="113"/>
      <c r="K283" s="113"/>
      <c r="AX283" s="222"/>
      <c r="AY283" s="222"/>
      <c r="AZ283" s="222"/>
      <c r="BA283" s="222"/>
      <c r="BB283" s="222"/>
    </row>
    <row r="284" spans="1:56" s="9" customFormat="1" ht="93" x14ac:dyDescent="0.35">
      <c r="A284" s="291">
        <v>1</v>
      </c>
      <c r="B284" s="290" t="s">
        <v>139</v>
      </c>
      <c r="C284" s="288" t="s">
        <v>2</v>
      </c>
      <c r="D284" s="288" t="s">
        <v>263</v>
      </c>
      <c r="E284" s="288" t="s">
        <v>432</v>
      </c>
      <c r="F284" s="32" t="s">
        <v>55</v>
      </c>
      <c r="G284" s="32">
        <v>1</v>
      </c>
      <c r="H284" s="32">
        <v>1</v>
      </c>
      <c r="I284" s="296"/>
      <c r="J284" s="8"/>
      <c r="K284" s="58" t="s">
        <v>519</v>
      </c>
      <c r="AX284" s="222" t="s">
        <v>739</v>
      </c>
      <c r="AY284" s="222" t="s">
        <v>732</v>
      </c>
      <c r="AZ284" s="222"/>
      <c r="BA284" s="222"/>
      <c r="BB284" s="222">
        <v>80</v>
      </c>
    </row>
    <row r="285" spans="1:56" s="9" customFormat="1" ht="46.5" x14ac:dyDescent="0.35">
      <c r="A285" s="291">
        <v>2</v>
      </c>
      <c r="B285" s="297" t="s">
        <v>140</v>
      </c>
      <c r="C285" s="288" t="s">
        <v>2</v>
      </c>
      <c r="D285" s="288" t="s">
        <v>263</v>
      </c>
      <c r="E285" s="288" t="s">
        <v>207</v>
      </c>
      <c r="F285" s="32" t="s">
        <v>523</v>
      </c>
      <c r="G285" s="32">
        <v>1</v>
      </c>
      <c r="H285" s="32">
        <v>1</v>
      </c>
      <c r="I285" s="296"/>
      <c r="J285" s="8"/>
      <c r="K285" s="58" t="s">
        <v>520</v>
      </c>
      <c r="AX285" s="222" t="s">
        <v>739</v>
      </c>
      <c r="AY285" s="222" t="s">
        <v>732</v>
      </c>
      <c r="AZ285" s="222"/>
      <c r="BA285" s="222"/>
      <c r="BB285" s="222">
        <v>81</v>
      </c>
    </row>
    <row r="286" spans="1:56" s="9" customFormat="1" ht="62" x14ac:dyDescent="0.35">
      <c r="A286" s="291">
        <v>3</v>
      </c>
      <c r="B286" s="297" t="s">
        <v>141</v>
      </c>
      <c r="C286" s="288" t="s">
        <v>2</v>
      </c>
      <c r="D286" s="288" t="s">
        <v>263</v>
      </c>
      <c r="E286" s="288" t="s">
        <v>433</v>
      </c>
      <c r="F286" s="32"/>
      <c r="G286" s="32">
        <v>1</v>
      </c>
      <c r="H286" s="32">
        <v>1</v>
      </c>
      <c r="I286" s="296"/>
      <c r="J286" s="8"/>
      <c r="K286" s="59" t="s">
        <v>521</v>
      </c>
      <c r="AX286" s="222" t="s">
        <v>739</v>
      </c>
      <c r="AY286" s="222" t="s">
        <v>732</v>
      </c>
      <c r="AZ286" s="222"/>
      <c r="BA286" s="222"/>
      <c r="BB286" s="222">
        <v>82</v>
      </c>
    </row>
    <row r="287" spans="1:56" s="9" customFormat="1" x14ac:dyDescent="0.35">
      <c r="A287" s="93"/>
      <c r="B287" s="207" t="s">
        <v>434</v>
      </c>
      <c r="C287" s="207"/>
      <c r="D287" s="208"/>
      <c r="E287" s="207"/>
      <c r="F287" s="207"/>
      <c r="G287" s="207"/>
      <c r="H287" s="207"/>
      <c r="I287" s="207"/>
      <c r="J287" s="207"/>
      <c r="K287" s="207"/>
      <c r="AX287" s="222"/>
      <c r="AY287" s="222"/>
      <c r="AZ287" s="222"/>
      <c r="BA287" s="222"/>
      <c r="BB287" s="222"/>
    </row>
    <row r="288" spans="1:56" s="9" customFormat="1" x14ac:dyDescent="0.35">
      <c r="A288" s="93"/>
      <c r="B288" s="6" t="s">
        <v>40</v>
      </c>
      <c r="C288" s="6"/>
      <c r="D288" s="39"/>
      <c r="E288" s="6"/>
      <c r="F288" s="6"/>
      <c r="G288" s="6"/>
      <c r="H288" s="6"/>
      <c r="I288" s="6"/>
      <c r="J288" s="6"/>
      <c r="K288" s="6"/>
      <c r="AX288" s="222"/>
      <c r="AY288" s="222"/>
      <c r="AZ288" s="222"/>
      <c r="BA288" s="222"/>
      <c r="BB288" s="222"/>
    </row>
    <row r="289" spans="1:56" s="9" customFormat="1" ht="60" x14ac:dyDescent="0.35">
      <c r="A289" s="298">
        <v>1</v>
      </c>
      <c r="B289" s="303" t="s">
        <v>435</v>
      </c>
      <c r="C289" s="298" t="s">
        <v>314</v>
      </c>
      <c r="D289" s="296" t="s">
        <v>178</v>
      </c>
      <c r="E289" s="298" t="s">
        <v>436</v>
      </c>
      <c r="F289" s="298"/>
      <c r="G289" s="30">
        <v>22</v>
      </c>
      <c r="H289" s="30" t="s">
        <v>25</v>
      </c>
      <c r="I289" s="298" t="s">
        <v>263</v>
      </c>
      <c r="J289" s="298" t="s">
        <v>263</v>
      </c>
      <c r="K289" s="295" t="s">
        <v>711</v>
      </c>
      <c r="AX289" s="222" t="s">
        <v>741</v>
      </c>
      <c r="AY289" s="222" t="s">
        <v>729</v>
      </c>
      <c r="AZ289" s="222">
        <v>43</v>
      </c>
      <c r="BA289" s="222">
        <v>49</v>
      </c>
      <c r="BB289" s="222"/>
    </row>
    <row r="290" spans="1:56" s="9" customFormat="1" x14ac:dyDescent="0.35">
      <c r="A290" s="170"/>
      <c r="B290" s="22" t="s">
        <v>20</v>
      </c>
      <c r="C290" s="22"/>
      <c r="D290" s="37"/>
      <c r="E290" s="22"/>
      <c r="F290" s="22"/>
      <c r="G290" s="22"/>
      <c r="H290" s="22"/>
      <c r="I290" s="22"/>
      <c r="J290" s="22"/>
      <c r="K290" s="22"/>
      <c r="AX290" s="222"/>
      <c r="AY290" s="222"/>
      <c r="AZ290" s="222"/>
      <c r="BA290" s="222"/>
      <c r="BB290" s="222"/>
    </row>
    <row r="291" spans="1:56" s="9" customFormat="1" ht="60" x14ac:dyDescent="0.35">
      <c r="A291" s="305">
        <v>1</v>
      </c>
      <c r="B291" s="171" t="s">
        <v>115</v>
      </c>
      <c r="C291" s="172" t="s">
        <v>10</v>
      </c>
      <c r="D291" s="167"/>
      <c r="E291" s="172" t="s">
        <v>437</v>
      </c>
      <c r="F291" s="173">
        <v>69470</v>
      </c>
      <c r="G291" s="168">
        <f>G292+G293+G294+G295</f>
        <v>28311.135999999999</v>
      </c>
      <c r="H291" s="168">
        <f>H292+H293+H294+H295</f>
        <v>29172.100000000002</v>
      </c>
      <c r="I291" s="168"/>
      <c r="J291" s="168"/>
      <c r="K291" s="169"/>
      <c r="AX291" s="222"/>
      <c r="AY291" s="222"/>
      <c r="AZ291" s="222"/>
      <c r="BA291" s="222"/>
      <c r="BB291" s="222"/>
    </row>
    <row r="292" spans="1:56" s="9" customFormat="1" ht="62" x14ac:dyDescent="0.35">
      <c r="A292" s="166"/>
      <c r="B292" s="209" t="s">
        <v>125</v>
      </c>
      <c r="C292" s="167" t="s">
        <v>10</v>
      </c>
      <c r="D292" s="167" t="s">
        <v>263</v>
      </c>
      <c r="E292" s="167"/>
      <c r="F292" s="101" t="s">
        <v>25</v>
      </c>
      <c r="G292" s="101">
        <v>5195.8999999999996</v>
      </c>
      <c r="H292" s="101">
        <v>5195.8999999999996</v>
      </c>
      <c r="I292" s="168" t="s">
        <v>438</v>
      </c>
      <c r="J292" s="167" t="s">
        <v>439</v>
      </c>
      <c r="K292" s="169" t="s">
        <v>710</v>
      </c>
      <c r="AX292" s="222" t="s">
        <v>739</v>
      </c>
      <c r="AY292" s="222" t="s">
        <v>732</v>
      </c>
      <c r="AZ292" s="222"/>
      <c r="BA292" s="222"/>
      <c r="BB292" s="222">
        <v>83</v>
      </c>
    </row>
    <row r="293" spans="1:56" s="9" customFormat="1" ht="45.65" customHeight="1" x14ac:dyDescent="0.35">
      <c r="A293" s="166"/>
      <c r="B293" s="209" t="s">
        <v>440</v>
      </c>
      <c r="C293" s="167" t="s">
        <v>10</v>
      </c>
      <c r="D293" s="167" t="s">
        <v>263</v>
      </c>
      <c r="E293" s="167"/>
      <c r="F293" s="101"/>
      <c r="G293" s="101">
        <v>3186</v>
      </c>
      <c r="H293" s="101">
        <v>3186</v>
      </c>
      <c r="I293" s="168" t="s">
        <v>23</v>
      </c>
      <c r="J293" s="167" t="s">
        <v>441</v>
      </c>
      <c r="K293" s="169" t="s">
        <v>712</v>
      </c>
      <c r="AX293" s="222" t="s">
        <v>739</v>
      </c>
      <c r="AY293" s="222" t="s">
        <v>732</v>
      </c>
      <c r="AZ293" s="222"/>
      <c r="BA293" s="222"/>
      <c r="BB293" s="222">
        <v>84</v>
      </c>
    </row>
    <row r="294" spans="1:56" s="9" customFormat="1" ht="46.5" x14ac:dyDescent="0.35">
      <c r="A294" s="166"/>
      <c r="B294" s="209" t="s">
        <v>116</v>
      </c>
      <c r="C294" s="167" t="s">
        <v>10</v>
      </c>
      <c r="D294" s="167" t="s">
        <v>263</v>
      </c>
      <c r="E294" s="167"/>
      <c r="F294" s="101" t="s">
        <v>25</v>
      </c>
      <c r="G294" s="101">
        <v>2929.2359999999999</v>
      </c>
      <c r="H294" s="101">
        <v>2908.3</v>
      </c>
      <c r="I294" s="168" t="s">
        <v>24</v>
      </c>
      <c r="J294" s="163" t="s">
        <v>442</v>
      </c>
      <c r="K294" s="169" t="s">
        <v>713</v>
      </c>
      <c r="AX294" s="222" t="s">
        <v>742</v>
      </c>
      <c r="AY294" s="222" t="s">
        <v>732</v>
      </c>
      <c r="AZ294" s="222"/>
      <c r="BA294" s="222"/>
      <c r="BB294" s="222">
        <v>85</v>
      </c>
    </row>
    <row r="295" spans="1:56" s="9" customFormat="1" ht="51.65" customHeight="1" x14ac:dyDescent="0.35">
      <c r="A295" s="166"/>
      <c r="B295" s="209" t="s">
        <v>117</v>
      </c>
      <c r="C295" s="167" t="s">
        <v>10</v>
      </c>
      <c r="D295" s="167" t="s">
        <v>263</v>
      </c>
      <c r="E295" s="167"/>
      <c r="F295" s="174">
        <v>69470</v>
      </c>
      <c r="G295" s="174">
        <v>17000</v>
      </c>
      <c r="H295" s="174">
        <v>17881.900000000001</v>
      </c>
      <c r="I295" s="173" t="s">
        <v>16</v>
      </c>
      <c r="J295" s="174"/>
      <c r="K295" s="169" t="s">
        <v>714</v>
      </c>
      <c r="AX295" s="222" t="s">
        <v>739</v>
      </c>
      <c r="AY295" s="222" t="s">
        <v>732</v>
      </c>
      <c r="AZ295" s="222"/>
      <c r="BA295" s="222"/>
      <c r="BB295" s="222">
        <v>86</v>
      </c>
    </row>
    <row r="296" spans="1:56" s="9" customFormat="1" ht="46.5" x14ac:dyDescent="0.35">
      <c r="A296" s="305">
        <v>2</v>
      </c>
      <c r="B296" s="85" t="s">
        <v>107</v>
      </c>
      <c r="C296" s="292" t="s">
        <v>106</v>
      </c>
      <c r="D296" s="292" t="s">
        <v>263</v>
      </c>
      <c r="E296" s="288" t="s">
        <v>443</v>
      </c>
      <c r="F296" s="78">
        <v>175.9</v>
      </c>
      <c r="G296" s="78">
        <v>235.5</v>
      </c>
      <c r="H296" s="78">
        <v>250.5</v>
      </c>
      <c r="I296" s="296"/>
      <c r="J296" s="288"/>
      <c r="K296" s="169" t="s">
        <v>715</v>
      </c>
      <c r="AX296" s="222" t="s">
        <v>739</v>
      </c>
      <c r="AY296" s="222" t="s">
        <v>732</v>
      </c>
      <c r="AZ296" s="222"/>
      <c r="BA296" s="222"/>
      <c r="BB296" s="222">
        <v>87</v>
      </c>
    </row>
    <row r="297" spans="1:56" s="9" customFormat="1" x14ac:dyDescent="0.35">
      <c r="A297" s="93"/>
      <c r="B297" s="15" t="s">
        <v>4</v>
      </c>
      <c r="C297" s="2" t="s">
        <v>10</v>
      </c>
      <c r="D297" s="10"/>
      <c r="E297" s="94"/>
      <c r="F297" s="16"/>
      <c r="G297" s="16">
        <f>G299+G300+G301</f>
        <v>28311.135999999999</v>
      </c>
      <c r="H297" s="16">
        <f>H299+H300+H301</f>
        <v>29172.100000000002</v>
      </c>
      <c r="I297" s="16"/>
      <c r="J297" s="95"/>
      <c r="K297" s="95"/>
      <c r="AX297" s="222"/>
      <c r="AY297" s="222"/>
      <c r="AZ297" s="222"/>
      <c r="BA297" s="222"/>
      <c r="BB297" s="222"/>
      <c r="BD297" s="9">
        <v>1</v>
      </c>
    </row>
    <row r="298" spans="1:56" s="9" customFormat="1" x14ac:dyDescent="0.35">
      <c r="A298" s="13"/>
      <c r="B298" s="17" t="s">
        <v>13</v>
      </c>
      <c r="C298" s="18"/>
      <c r="D298" s="18"/>
      <c r="E298" s="18"/>
      <c r="F298" s="19"/>
      <c r="G298" s="19"/>
      <c r="H298" s="19"/>
      <c r="I298" s="14"/>
      <c r="J298" s="13"/>
      <c r="K298" s="97"/>
      <c r="AX298" s="222"/>
      <c r="AY298" s="222"/>
      <c r="AZ298" s="222"/>
      <c r="BA298" s="222"/>
      <c r="BB298" s="222"/>
      <c r="BD298" s="9">
        <v>1</v>
      </c>
    </row>
    <row r="299" spans="1:56" s="9" customFormat="1" x14ac:dyDescent="0.35">
      <c r="A299" s="19"/>
      <c r="B299" s="11" t="s">
        <v>1</v>
      </c>
      <c r="C299" s="1" t="s">
        <v>10</v>
      </c>
      <c r="D299" s="36"/>
      <c r="E299" s="98"/>
      <c r="F299" s="14"/>
      <c r="G299" s="14">
        <f>G292+G293</f>
        <v>8381.9</v>
      </c>
      <c r="H299" s="14">
        <f>H292+H293</f>
        <v>8381.9</v>
      </c>
      <c r="I299" s="14"/>
      <c r="J299" s="99"/>
      <c r="K299" s="99"/>
      <c r="AX299" s="222"/>
      <c r="AY299" s="222"/>
      <c r="AZ299" s="222"/>
      <c r="BA299" s="222"/>
      <c r="BB299" s="222"/>
      <c r="BD299" s="9">
        <v>1</v>
      </c>
    </row>
    <row r="300" spans="1:56" s="9" customFormat="1" x14ac:dyDescent="0.35">
      <c r="A300" s="19"/>
      <c r="B300" s="11" t="s">
        <v>14</v>
      </c>
      <c r="C300" s="1" t="s">
        <v>10</v>
      </c>
      <c r="D300" s="36"/>
      <c r="E300" s="98"/>
      <c r="F300" s="14"/>
      <c r="G300" s="14">
        <f>G294</f>
        <v>2929.2359999999999</v>
      </c>
      <c r="H300" s="14">
        <f t="shared" ref="H300" si="18">H294</f>
        <v>2908.3</v>
      </c>
      <c r="I300" s="14"/>
      <c r="J300" s="99"/>
      <c r="K300" s="99"/>
      <c r="AX300" s="222"/>
      <c r="AY300" s="222"/>
      <c r="AZ300" s="222"/>
      <c r="BA300" s="222"/>
      <c r="BB300" s="222"/>
      <c r="BD300" s="9">
        <v>1</v>
      </c>
    </row>
    <row r="301" spans="1:56" s="9" customFormat="1" x14ac:dyDescent="0.35">
      <c r="A301" s="19"/>
      <c r="B301" s="11" t="s">
        <v>15</v>
      </c>
      <c r="C301" s="1" t="s">
        <v>10</v>
      </c>
      <c r="D301" s="36"/>
      <c r="E301" s="98"/>
      <c r="F301" s="14"/>
      <c r="G301" s="14">
        <f>G295</f>
        <v>17000</v>
      </c>
      <c r="H301" s="14">
        <f>H295</f>
        <v>17881.900000000001</v>
      </c>
      <c r="I301" s="14"/>
      <c r="J301" s="99"/>
      <c r="K301" s="99"/>
      <c r="AX301" s="222"/>
      <c r="AY301" s="222"/>
      <c r="AZ301" s="222"/>
      <c r="BA301" s="222"/>
      <c r="BB301" s="222"/>
      <c r="BD301" s="9">
        <v>1</v>
      </c>
    </row>
    <row r="302" spans="1:56" s="9" customFormat="1" x14ac:dyDescent="0.35">
      <c r="A302" s="10"/>
      <c r="B302" s="210" t="s">
        <v>444</v>
      </c>
      <c r="C302" s="211"/>
      <c r="D302" s="10"/>
      <c r="E302" s="211"/>
      <c r="F302" s="211"/>
      <c r="G302" s="211"/>
      <c r="H302" s="211"/>
      <c r="I302" s="211"/>
      <c r="J302" s="211"/>
      <c r="K302" s="211"/>
      <c r="AX302" s="222"/>
      <c r="AY302" s="222"/>
      <c r="AZ302" s="222"/>
      <c r="BA302" s="222"/>
      <c r="BB302" s="222"/>
    </row>
    <row r="303" spans="1:56" s="9" customFormat="1" x14ac:dyDescent="0.35">
      <c r="A303" s="10"/>
      <c r="B303" s="6" t="s">
        <v>40</v>
      </c>
      <c r="C303" s="6"/>
      <c r="D303" s="39"/>
      <c r="E303" s="6"/>
      <c r="F303" s="6"/>
      <c r="G303" s="6"/>
      <c r="H303" s="6"/>
      <c r="I303" s="6"/>
      <c r="J303" s="6"/>
      <c r="K303" s="6"/>
      <c r="AX303" s="222"/>
      <c r="AY303" s="222"/>
      <c r="AZ303" s="222"/>
      <c r="BA303" s="222"/>
      <c r="BB303" s="222"/>
    </row>
    <row r="304" spans="1:56" s="9" customFormat="1" ht="45" x14ac:dyDescent="0.35">
      <c r="A304" s="288">
        <v>1</v>
      </c>
      <c r="B304" s="303" t="s">
        <v>75</v>
      </c>
      <c r="C304" s="296" t="s">
        <v>21</v>
      </c>
      <c r="D304" s="296" t="s">
        <v>187</v>
      </c>
      <c r="E304" s="296" t="s">
        <v>445</v>
      </c>
      <c r="F304" s="296">
        <v>61</v>
      </c>
      <c r="G304" s="296">
        <v>65</v>
      </c>
      <c r="H304" s="296">
        <v>65</v>
      </c>
      <c r="I304" s="296" t="s">
        <v>263</v>
      </c>
      <c r="J304" s="296" t="s">
        <v>263</v>
      </c>
      <c r="K304" s="90" t="s">
        <v>514</v>
      </c>
      <c r="AX304" s="222" t="s">
        <v>739</v>
      </c>
      <c r="AY304" s="222" t="s">
        <v>729</v>
      </c>
      <c r="AZ304" s="222">
        <v>44</v>
      </c>
      <c r="BA304" s="222">
        <v>50</v>
      </c>
      <c r="BB304" s="222"/>
    </row>
    <row r="305" spans="1:54" s="9" customFormat="1" x14ac:dyDescent="0.35">
      <c r="A305" s="7"/>
      <c r="B305" s="61" t="s">
        <v>20</v>
      </c>
      <c r="C305" s="61"/>
      <c r="D305" s="105"/>
      <c r="E305" s="61"/>
      <c r="F305" s="61"/>
      <c r="G305" s="61"/>
      <c r="H305" s="61"/>
      <c r="I305" s="61"/>
      <c r="J305" s="61"/>
      <c r="K305" s="61"/>
      <c r="AX305" s="222"/>
      <c r="AY305" s="222"/>
      <c r="AZ305" s="222"/>
      <c r="BA305" s="222"/>
      <c r="BB305" s="222"/>
    </row>
    <row r="306" spans="1:54" s="9" customFormat="1" ht="15.65" customHeight="1" x14ac:dyDescent="0.35">
      <c r="A306" s="313"/>
      <c r="B306" s="317" t="s">
        <v>76</v>
      </c>
      <c r="C306" s="318" t="s">
        <v>10</v>
      </c>
      <c r="D306" s="288" t="s">
        <v>263</v>
      </c>
      <c r="E306" s="318" t="s">
        <v>445</v>
      </c>
      <c r="F306" s="91"/>
      <c r="G306" s="91">
        <f t="shared" ref="G306:H306" si="19">G308</f>
        <v>982.4</v>
      </c>
      <c r="H306" s="91">
        <f t="shared" si="19"/>
        <v>982.4</v>
      </c>
      <c r="I306" s="296" t="s">
        <v>23</v>
      </c>
      <c r="J306" s="296"/>
      <c r="K306" s="90"/>
      <c r="AX306" s="222"/>
      <c r="AY306" s="222"/>
      <c r="AZ306" s="222"/>
      <c r="BA306" s="222"/>
      <c r="BB306" s="222"/>
    </row>
    <row r="307" spans="1:54" s="9" customFormat="1" x14ac:dyDescent="0.35">
      <c r="A307" s="313"/>
      <c r="B307" s="317"/>
      <c r="C307" s="318"/>
      <c r="D307" s="288"/>
      <c r="E307" s="318"/>
      <c r="F307" s="91"/>
      <c r="G307" s="91">
        <f t="shared" ref="G307:H307" si="20">G309</f>
        <v>109.4</v>
      </c>
      <c r="H307" s="91">
        <f t="shared" si="20"/>
        <v>109.4</v>
      </c>
      <c r="I307" s="296" t="s">
        <v>24</v>
      </c>
      <c r="J307" s="296"/>
      <c r="K307" s="90"/>
      <c r="AX307" s="222"/>
      <c r="AY307" s="222"/>
      <c r="AZ307" s="222"/>
      <c r="BA307" s="222"/>
      <c r="BB307" s="222"/>
    </row>
    <row r="308" spans="1:54" s="9" customFormat="1" ht="28.75" customHeight="1" x14ac:dyDescent="0.35">
      <c r="A308" s="313">
        <v>1</v>
      </c>
      <c r="B308" s="314" t="s">
        <v>78</v>
      </c>
      <c r="C308" s="313" t="s">
        <v>10</v>
      </c>
      <c r="D308" s="288" t="s">
        <v>263</v>
      </c>
      <c r="E308" s="313" t="s">
        <v>445</v>
      </c>
      <c r="F308" s="78">
        <v>1293.1559999999999</v>
      </c>
      <c r="G308" s="78">
        <v>982.4</v>
      </c>
      <c r="H308" s="78">
        <v>982.4</v>
      </c>
      <c r="I308" s="296" t="s">
        <v>23</v>
      </c>
      <c r="J308" s="288">
        <v>268002011</v>
      </c>
      <c r="K308" s="337" t="s">
        <v>709</v>
      </c>
      <c r="AX308" s="222" t="s">
        <v>739</v>
      </c>
      <c r="AY308" s="222" t="s">
        <v>732</v>
      </c>
      <c r="AZ308" s="222"/>
      <c r="BA308" s="222"/>
      <c r="BB308" s="222">
        <v>88</v>
      </c>
    </row>
    <row r="309" spans="1:54" s="9" customFormat="1" ht="28.75" customHeight="1" x14ac:dyDescent="0.35">
      <c r="A309" s="313"/>
      <c r="B309" s="314"/>
      <c r="C309" s="313"/>
      <c r="D309" s="288"/>
      <c r="E309" s="313"/>
      <c r="F309" s="78"/>
      <c r="G309" s="78">
        <v>109.4</v>
      </c>
      <c r="H309" s="78">
        <v>109.4</v>
      </c>
      <c r="I309" s="296" t="s">
        <v>24</v>
      </c>
      <c r="J309" s="288">
        <v>268002015</v>
      </c>
      <c r="K309" s="337"/>
      <c r="AX309" s="222"/>
      <c r="AY309" s="222"/>
      <c r="AZ309" s="222"/>
      <c r="BA309" s="222"/>
      <c r="BB309" s="222"/>
    </row>
    <row r="310" spans="1:54" s="9" customFormat="1" ht="15.65" customHeight="1" x14ac:dyDescent="0.35">
      <c r="A310" s="313"/>
      <c r="B310" s="317" t="s">
        <v>77</v>
      </c>
      <c r="C310" s="318" t="s">
        <v>10</v>
      </c>
      <c r="D310" s="288" t="s">
        <v>263</v>
      </c>
      <c r="E310" s="318"/>
      <c r="F310" s="91"/>
      <c r="G310" s="91">
        <f t="shared" ref="G310:H310" si="21">G314+G316+G318+G319+G320</f>
        <v>1805.9</v>
      </c>
      <c r="H310" s="91">
        <f t="shared" si="21"/>
        <v>1745.3000000000002</v>
      </c>
      <c r="I310" s="296" t="s">
        <v>23</v>
      </c>
      <c r="J310" s="296"/>
      <c r="K310" s="8"/>
      <c r="AX310" s="222"/>
      <c r="AY310" s="222"/>
      <c r="AZ310" s="222"/>
      <c r="BA310" s="222"/>
      <c r="BB310" s="222"/>
    </row>
    <row r="311" spans="1:54" s="9" customFormat="1" x14ac:dyDescent="0.35">
      <c r="A311" s="313"/>
      <c r="B311" s="317"/>
      <c r="C311" s="318"/>
      <c r="D311" s="288"/>
      <c r="E311" s="318"/>
      <c r="F311" s="91"/>
      <c r="G311" s="91">
        <f t="shared" ref="G311:H311" si="22">G312+G313+G315+G317</f>
        <v>1256.4299999999998</v>
      </c>
      <c r="H311" s="91">
        <f t="shared" si="22"/>
        <v>1256.4299999999998</v>
      </c>
      <c r="I311" s="296" t="s">
        <v>24</v>
      </c>
      <c r="J311" s="296"/>
      <c r="K311" s="8"/>
      <c r="AX311" s="222"/>
      <c r="AY311" s="222"/>
      <c r="AZ311" s="222"/>
      <c r="BA311" s="222"/>
      <c r="BB311" s="222"/>
    </row>
    <row r="312" spans="1:54" s="9" customFormat="1" ht="46.5" x14ac:dyDescent="0.35">
      <c r="A312" s="288">
        <v>3</v>
      </c>
      <c r="B312" s="209" t="s">
        <v>446</v>
      </c>
      <c r="C312" s="288" t="s">
        <v>10</v>
      </c>
      <c r="D312" s="288" t="s">
        <v>263</v>
      </c>
      <c r="E312" s="288" t="s">
        <v>445</v>
      </c>
      <c r="F312" s="78"/>
      <c r="G312" s="78">
        <f>25.5+16.8+0.037+0.191+0.057+0.291</f>
        <v>42.875999999999998</v>
      </c>
      <c r="H312" s="78">
        <f>25.5+16.8+0.037+0.191+0.057+0.291</f>
        <v>42.875999999999998</v>
      </c>
      <c r="I312" s="296" t="s">
        <v>24</v>
      </c>
      <c r="J312" s="288">
        <v>268025015</v>
      </c>
      <c r="K312" s="8" t="s">
        <v>560</v>
      </c>
      <c r="AX312" s="222" t="s">
        <v>739</v>
      </c>
      <c r="AY312" s="222" t="s">
        <v>732</v>
      </c>
      <c r="AZ312" s="222"/>
      <c r="BA312" s="222"/>
      <c r="BB312" s="222">
        <v>89</v>
      </c>
    </row>
    <row r="313" spans="1:54" s="9" customFormat="1" ht="46.5" x14ac:dyDescent="0.35">
      <c r="A313" s="288">
        <v>4</v>
      </c>
      <c r="B313" s="209" t="s">
        <v>447</v>
      </c>
      <c r="C313" s="288" t="s">
        <v>10</v>
      </c>
      <c r="D313" s="288" t="s">
        <v>263</v>
      </c>
      <c r="E313" s="288" t="s">
        <v>445</v>
      </c>
      <c r="F313" s="78"/>
      <c r="G313" s="78">
        <v>600.4</v>
      </c>
      <c r="H313" s="78">
        <v>600.4</v>
      </c>
      <c r="I313" s="296" t="s">
        <v>24</v>
      </c>
      <c r="J313" s="288">
        <v>268025015</v>
      </c>
      <c r="K313" s="8" t="s">
        <v>561</v>
      </c>
      <c r="AX313" s="222" t="s">
        <v>739</v>
      </c>
      <c r="AY313" s="222" t="s">
        <v>732</v>
      </c>
      <c r="AZ313" s="222"/>
      <c r="BA313" s="222"/>
      <c r="BB313" s="222">
        <v>90</v>
      </c>
    </row>
    <row r="314" spans="1:54" s="9" customFormat="1" ht="46.5" x14ac:dyDescent="0.35">
      <c r="A314" s="288">
        <v>5</v>
      </c>
      <c r="B314" s="209" t="s">
        <v>448</v>
      </c>
      <c r="C314" s="288" t="s">
        <v>10</v>
      </c>
      <c r="D314" s="288" t="s">
        <v>263</v>
      </c>
      <c r="E314" s="288" t="s">
        <v>445</v>
      </c>
      <c r="F314" s="78"/>
      <c r="G314" s="78">
        <v>299.2</v>
      </c>
      <c r="H314" s="78">
        <v>299.2</v>
      </c>
      <c r="I314" s="296" t="s">
        <v>23</v>
      </c>
      <c r="J314" s="288">
        <v>268027011</v>
      </c>
      <c r="K314" s="8" t="s">
        <v>562</v>
      </c>
      <c r="AX314" s="222" t="s">
        <v>739</v>
      </c>
      <c r="AY314" s="222" t="s">
        <v>732</v>
      </c>
      <c r="AZ314" s="222"/>
      <c r="BA314" s="222"/>
      <c r="BB314" s="222">
        <v>91</v>
      </c>
    </row>
    <row r="315" spans="1:54" s="9" customFormat="1" ht="46.5" x14ac:dyDescent="0.35">
      <c r="A315" s="288">
        <v>6</v>
      </c>
      <c r="B315" s="209" t="s">
        <v>449</v>
      </c>
      <c r="C315" s="288" t="s">
        <v>10</v>
      </c>
      <c r="D315" s="288" t="s">
        <v>263</v>
      </c>
      <c r="E315" s="288" t="s">
        <v>445</v>
      </c>
      <c r="F315" s="78"/>
      <c r="G315" s="78">
        <f>20.1+0.042+0.212</f>
        <v>20.354000000000003</v>
      </c>
      <c r="H315" s="78">
        <f>20.1+0.042+0.212</f>
        <v>20.354000000000003</v>
      </c>
      <c r="I315" s="296" t="s">
        <v>24</v>
      </c>
      <c r="J315" s="288">
        <v>268025015</v>
      </c>
      <c r="K315" s="8" t="s">
        <v>563</v>
      </c>
      <c r="AX315" s="222" t="s">
        <v>739</v>
      </c>
      <c r="AY315" s="222" t="s">
        <v>732</v>
      </c>
      <c r="AZ315" s="222"/>
      <c r="BA315" s="222"/>
      <c r="BB315" s="222">
        <v>92</v>
      </c>
    </row>
    <row r="316" spans="1:54" s="9" customFormat="1" ht="90" customHeight="1" x14ac:dyDescent="0.35">
      <c r="A316" s="288">
        <v>12</v>
      </c>
      <c r="B316" s="209" t="s">
        <v>450</v>
      </c>
      <c r="C316" s="288" t="s">
        <v>10</v>
      </c>
      <c r="D316" s="288" t="s">
        <v>263</v>
      </c>
      <c r="E316" s="288" t="s">
        <v>445</v>
      </c>
      <c r="F316" s="78">
        <v>350</v>
      </c>
      <c r="G316" s="78">
        <v>387.1</v>
      </c>
      <c r="H316" s="78">
        <v>326.5</v>
      </c>
      <c r="I316" s="296" t="s">
        <v>23</v>
      </c>
      <c r="J316" s="288">
        <v>268028011</v>
      </c>
      <c r="K316" s="308" t="s">
        <v>564</v>
      </c>
      <c r="AX316" s="222" t="s">
        <v>741</v>
      </c>
      <c r="AY316" s="222" t="s">
        <v>732</v>
      </c>
      <c r="AZ316" s="222"/>
      <c r="BA316" s="222"/>
      <c r="BB316" s="222">
        <v>93</v>
      </c>
    </row>
    <row r="317" spans="1:54" s="9" customFormat="1" ht="46.5" x14ac:dyDescent="0.35">
      <c r="A317" s="288">
        <v>17</v>
      </c>
      <c r="B317" s="209" t="s">
        <v>82</v>
      </c>
      <c r="C317" s="288" t="s">
        <v>10</v>
      </c>
      <c r="D317" s="288" t="s">
        <v>263</v>
      </c>
      <c r="E317" s="288" t="s">
        <v>445</v>
      </c>
      <c r="F317" s="78"/>
      <c r="G317" s="78">
        <f>65.3+527.5</f>
        <v>592.79999999999995</v>
      </c>
      <c r="H317" s="78">
        <f>65.3+527.5</f>
        <v>592.79999999999995</v>
      </c>
      <c r="I317" s="296" t="s">
        <v>24</v>
      </c>
      <c r="J317" s="288">
        <v>268025015</v>
      </c>
      <c r="K317" s="8" t="s">
        <v>565</v>
      </c>
      <c r="AX317" s="222" t="s">
        <v>739</v>
      </c>
      <c r="AY317" s="222" t="s">
        <v>732</v>
      </c>
      <c r="AZ317" s="222"/>
      <c r="BA317" s="222"/>
      <c r="BB317" s="222">
        <v>94</v>
      </c>
    </row>
    <row r="318" spans="1:54" s="9" customFormat="1" ht="31" x14ac:dyDescent="0.35">
      <c r="A318" s="288">
        <v>19</v>
      </c>
      <c r="B318" s="209" t="s">
        <v>80</v>
      </c>
      <c r="C318" s="288" t="s">
        <v>10</v>
      </c>
      <c r="D318" s="288" t="s">
        <v>263</v>
      </c>
      <c r="E318" s="288" t="s">
        <v>445</v>
      </c>
      <c r="F318" s="78"/>
      <c r="G318" s="78">
        <f>471.3+6.7+21.6</f>
        <v>499.6</v>
      </c>
      <c r="H318" s="78">
        <f>471.3+6.7+21.6</f>
        <v>499.6</v>
      </c>
      <c r="I318" s="296" t="s">
        <v>23</v>
      </c>
      <c r="J318" s="288">
        <v>268028011</v>
      </c>
      <c r="K318" s="8" t="s">
        <v>566</v>
      </c>
      <c r="AX318" s="222" t="s">
        <v>739</v>
      </c>
      <c r="AY318" s="222" t="s">
        <v>732</v>
      </c>
      <c r="AZ318" s="222"/>
      <c r="BA318" s="222"/>
      <c r="BB318" s="222">
        <v>95</v>
      </c>
    </row>
    <row r="319" spans="1:54" s="9" customFormat="1" ht="46.5" x14ac:dyDescent="0.35">
      <c r="A319" s="288">
        <v>20</v>
      </c>
      <c r="B319" s="209" t="s">
        <v>451</v>
      </c>
      <c r="C319" s="288" t="s">
        <v>10</v>
      </c>
      <c r="D319" s="288" t="s">
        <v>263</v>
      </c>
      <c r="E319" s="288" t="s">
        <v>452</v>
      </c>
      <c r="F319" s="78"/>
      <c r="G319" s="167">
        <v>290.8</v>
      </c>
      <c r="H319" s="167">
        <v>290.8</v>
      </c>
      <c r="I319" s="296" t="s">
        <v>23</v>
      </c>
      <c r="J319" s="288">
        <v>268027011</v>
      </c>
      <c r="K319" s="8" t="s">
        <v>567</v>
      </c>
      <c r="AX319" s="222" t="s">
        <v>739</v>
      </c>
      <c r="AY319" s="222" t="s">
        <v>732</v>
      </c>
      <c r="AZ319" s="222"/>
      <c r="BA319" s="222"/>
      <c r="BB319" s="222">
        <v>96</v>
      </c>
    </row>
    <row r="320" spans="1:54" s="9" customFormat="1" ht="46.5" x14ac:dyDescent="0.35">
      <c r="A320" s="288">
        <v>21</v>
      </c>
      <c r="B320" s="209" t="s">
        <v>453</v>
      </c>
      <c r="C320" s="288" t="s">
        <v>10</v>
      </c>
      <c r="D320" s="288" t="s">
        <v>263</v>
      </c>
      <c r="E320" s="288" t="s">
        <v>452</v>
      </c>
      <c r="F320" s="78"/>
      <c r="G320" s="212">
        <v>329.2</v>
      </c>
      <c r="H320" s="212">
        <v>329.2</v>
      </c>
      <c r="I320" s="296" t="s">
        <v>23</v>
      </c>
      <c r="J320" s="288">
        <v>268027011</v>
      </c>
      <c r="K320" s="8" t="s">
        <v>568</v>
      </c>
      <c r="AX320" s="222" t="s">
        <v>739</v>
      </c>
      <c r="AY320" s="222" t="s">
        <v>732</v>
      </c>
      <c r="AZ320" s="222"/>
      <c r="BA320" s="222"/>
      <c r="BB320" s="222">
        <v>97</v>
      </c>
    </row>
    <row r="321" spans="1:54" s="9" customFormat="1" ht="15.65" customHeight="1" x14ac:dyDescent="0.35">
      <c r="A321" s="313"/>
      <c r="B321" s="345" t="s">
        <v>79</v>
      </c>
      <c r="C321" s="318" t="s">
        <v>10</v>
      </c>
      <c r="D321" s="288" t="s">
        <v>263</v>
      </c>
      <c r="E321" s="318" t="s">
        <v>445</v>
      </c>
      <c r="F321" s="92"/>
      <c r="G321" s="92">
        <f t="shared" ref="G321" si="23">G327+G329+G331+G336+G337+G339+G340+G341+G343+G345+G346+G347+G348+G349+G350+G351+G352+G353+G355+G356+G357+G358+G359+G360+G361+G363+G364+G365+G366+G367+G368</f>
        <v>12293.899999999996</v>
      </c>
      <c r="H321" s="92">
        <f t="shared" ref="H321" si="24">H327+H329+H331+H336+H337+H339+H340+H341+H343+H345+H346+H347+H348+H349+H350+H351+H352+H353+H355+H356+H357+H358+H359+H360+H361+H363+H364+H365+H366+H367+H368</f>
        <v>12293.899999999996</v>
      </c>
      <c r="I321" s="296" t="s">
        <v>23</v>
      </c>
      <c r="J321" s="296"/>
      <c r="K321" s="8"/>
      <c r="AX321" s="222"/>
      <c r="AY321" s="222"/>
      <c r="AZ321" s="222"/>
      <c r="BA321" s="222"/>
      <c r="BB321" s="222"/>
    </row>
    <row r="322" spans="1:54" s="9" customFormat="1" x14ac:dyDescent="0.35">
      <c r="A322" s="313"/>
      <c r="B322" s="345"/>
      <c r="C322" s="318"/>
      <c r="D322" s="288"/>
      <c r="E322" s="318"/>
      <c r="F322" s="92"/>
      <c r="G322" s="92">
        <f t="shared" ref="G322:H322" si="25">G323+G324+G325+G326+G328+G330+G332+G333+G334+G335+G338+G342+G344+G354+G362</f>
        <v>54.317999999999998</v>
      </c>
      <c r="H322" s="92">
        <f t="shared" si="25"/>
        <v>54.317999999999998</v>
      </c>
      <c r="I322" s="296" t="s">
        <v>24</v>
      </c>
      <c r="J322" s="296"/>
      <c r="K322" s="8"/>
      <c r="AX322" s="222"/>
      <c r="AY322" s="222"/>
      <c r="AZ322" s="222"/>
      <c r="BA322" s="222"/>
      <c r="BB322" s="222"/>
    </row>
    <row r="323" spans="1:54" s="9" customFormat="1" ht="31" x14ac:dyDescent="0.35">
      <c r="A323" s="288">
        <v>22</v>
      </c>
      <c r="B323" s="209" t="s">
        <v>454</v>
      </c>
      <c r="C323" s="288" t="s">
        <v>10</v>
      </c>
      <c r="D323" s="288" t="s">
        <v>263</v>
      </c>
      <c r="E323" s="288" t="s">
        <v>445</v>
      </c>
      <c r="F323" s="78">
        <v>240</v>
      </c>
      <c r="G323" s="78">
        <v>3.6179999999999999</v>
      </c>
      <c r="H323" s="78">
        <v>3.6179999999999999</v>
      </c>
      <c r="I323" s="296" t="s">
        <v>24</v>
      </c>
      <c r="J323" s="288">
        <v>268028015</v>
      </c>
      <c r="K323" s="8" t="s">
        <v>614</v>
      </c>
      <c r="AX323" s="222" t="s">
        <v>739</v>
      </c>
      <c r="AY323" s="222" t="s">
        <v>732</v>
      </c>
      <c r="AZ323" s="222"/>
      <c r="BA323" s="222"/>
      <c r="BB323" s="222">
        <v>98</v>
      </c>
    </row>
    <row r="324" spans="1:54" s="9" customFormat="1" ht="31" x14ac:dyDescent="0.35">
      <c r="A324" s="288">
        <v>26</v>
      </c>
      <c r="B324" s="209" t="s">
        <v>80</v>
      </c>
      <c r="C324" s="288" t="s">
        <v>10</v>
      </c>
      <c r="D324" s="288" t="s">
        <v>263</v>
      </c>
      <c r="E324" s="288" t="s">
        <v>445</v>
      </c>
      <c r="F324" s="78">
        <v>250</v>
      </c>
      <c r="G324" s="78">
        <v>2.9</v>
      </c>
      <c r="H324" s="78">
        <v>2.9</v>
      </c>
      <c r="I324" s="296" t="s">
        <v>24</v>
      </c>
      <c r="J324" s="288">
        <v>268028015</v>
      </c>
      <c r="K324" s="8" t="s">
        <v>613</v>
      </c>
      <c r="AX324" s="222" t="s">
        <v>739</v>
      </c>
      <c r="AY324" s="222" t="s">
        <v>732</v>
      </c>
      <c r="AZ324" s="222"/>
      <c r="BA324" s="222"/>
      <c r="BB324" s="222">
        <v>99</v>
      </c>
    </row>
    <row r="325" spans="1:54" s="9" customFormat="1" ht="31" x14ac:dyDescent="0.35">
      <c r="A325" s="288">
        <v>27</v>
      </c>
      <c r="B325" s="209" t="s">
        <v>81</v>
      </c>
      <c r="C325" s="288" t="s">
        <v>10</v>
      </c>
      <c r="D325" s="288" t="s">
        <v>263</v>
      </c>
      <c r="E325" s="288" t="s">
        <v>445</v>
      </c>
      <c r="F325" s="78">
        <v>100</v>
      </c>
      <c r="G325" s="78">
        <f>2.2+2+4.6</f>
        <v>8.8000000000000007</v>
      </c>
      <c r="H325" s="78">
        <f>2.2+2+4.6</f>
        <v>8.8000000000000007</v>
      </c>
      <c r="I325" s="296" t="s">
        <v>24</v>
      </c>
      <c r="J325" s="288">
        <v>268028015</v>
      </c>
      <c r="K325" s="8" t="s">
        <v>612</v>
      </c>
      <c r="AX325" s="222" t="s">
        <v>739</v>
      </c>
      <c r="AY325" s="222" t="s">
        <v>732</v>
      </c>
      <c r="AZ325" s="222"/>
      <c r="BA325" s="222"/>
      <c r="BB325" s="222">
        <v>100</v>
      </c>
    </row>
    <row r="326" spans="1:54" s="9" customFormat="1" ht="31" x14ac:dyDescent="0.35">
      <c r="A326" s="288">
        <v>28</v>
      </c>
      <c r="B326" s="209" t="s">
        <v>82</v>
      </c>
      <c r="C326" s="288" t="s">
        <v>10</v>
      </c>
      <c r="D326" s="288" t="s">
        <v>263</v>
      </c>
      <c r="E326" s="288" t="s">
        <v>445</v>
      </c>
      <c r="F326" s="78">
        <v>100</v>
      </c>
      <c r="G326" s="78">
        <v>1.5</v>
      </c>
      <c r="H326" s="78">
        <v>1.5</v>
      </c>
      <c r="I326" s="296" t="s">
        <v>24</v>
      </c>
      <c r="J326" s="288">
        <v>268028015</v>
      </c>
      <c r="K326" s="8" t="s">
        <v>611</v>
      </c>
      <c r="AX326" s="222" t="s">
        <v>739</v>
      </c>
      <c r="AY326" s="222" t="s">
        <v>732</v>
      </c>
      <c r="AZ326" s="222"/>
      <c r="BA326" s="222"/>
      <c r="BB326" s="222">
        <v>101</v>
      </c>
    </row>
    <row r="327" spans="1:54" s="9" customFormat="1" ht="31" x14ac:dyDescent="0.35">
      <c r="A327" s="288">
        <v>29</v>
      </c>
      <c r="B327" s="209" t="s">
        <v>82</v>
      </c>
      <c r="C327" s="288" t="s">
        <v>10</v>
      </c>
      <c r="D327" s="288" t="s">
        <v>263</v>
      </c>
      <c r="E327" s="288" t="s">
        <v>445</v>
      </c>
      <c r="F327" s="78"/>
      <c r="G327" s="78">
        <v>256.60000000000002</v>
      </c>
      <c r="H327" s="78">
        <v>256.60000000000002</v>
      </c>
      <c r="I327" s="296" t="s">
        <v>23</v>
      </c>
      <c r="J327" s="288">
        <v>268028011</v>
      </c>
      <c r="K327" s="8" t="s">
        <v>610</v>
      </c>
      <c r="AX327" s="222" t="s">
        <v>739</v>
      </c>
      <c r="AY327" s="222" t="s">
        <v>732</v>
      </c>
      <c r="AZ327" s="222"/>
      <c r="BA327" s="222"/>
      <c r="BB327" s="222">
        <v>102</v>
      </c>
    </row>
    <row r="328" spans="1:54" s="9" customFormat="1" ht="31" x14ac:dyDescent="0.35">
      <c r="A328" s="288">
        <v>30</v>
      </c>
      <c r="B328" s="209" t="s">
        <v>455</v>
      </c>
      <c r="C328" s="288" t="s">
        <v>10</v>
      </c>
      <c r="D328" s="288" t="s">
        <v>263</v>
      </c>
      <c r="E328" s="288" t="s">
        <v>445</v>
      </c>
      <c r="F328" s="78">
        <v>250</v>
      </c>
      <c r="G328" s="78">
        <v>2.6</v>
      </c>
      <c r="H328" s="78">
        <v>2.6</v>
      </c>
      <c r="I328" s="296" t="s">
        <v>24</v>
      </c>
      <c r="J328" s="288">
        <v>268028015</v>
      </c>
      <c r="K328" s="8" t="s">
        <v>609</v>
      </c>
      <c r="AX328" s="222" t="s">
        <v>739</v>
      </c>
      <c r="AY328" s="222" t="s">
        <v>732</v>
      </c>
      <c r="AZ328" s="222"/>
      <c r="BA328" s="222"/>
      <c r="BB328" s="222">
        <v>103</v>
      </c>
    </row>
    <row r="329" spans="1:54" s="9" customFormat="1" ht="31" x14ac:dyDescent="0.35">
      <c r="A329" s="288">
        <v>31</v>
      </c>
      <c r="B329" s="209" t="s">
        <v>456</v>
      </c>
      <c r="C329" s="288" t="s">
        <v>10</v>
      </c>
      <c r="D329" s="288" t="s">
        <v>263</v>
      </c>
      <c r="E329" s="288" t="s">
        <v>445</v>
      </c>
      <c r="F329" s="78"/>
      <c r="G329" s="78">
        <v>402.7</v>
      </c>
      <c r="H329" s="78">
        <v>402.7</v>
      </c>
      <c r="I329" s="296" t="s">
        <v>23</v>
      </c>
      <c r="J329" s="288">
        <v>268028011</v>
      </c>
      <c r="K329" s="8" t="s">
        <v>607</v>
      </c>
      <c r="AX329" s="222" t="s">
        <v>739</v>
      </c>
      <c r="AY329" s="222" t="s">
        <v>732</v>
      </c>
      <c r="AZ329" s="222"/>
      <c r="BA329" s="222"/>
      <c r="BB329" s="222">
        <v>104</v>
      </c>
    </row>
    <row r="330" spans="1:54" s="9" customFormat="1" ht="31" x14ac:dyDescent="0.35">
      <c r="A330" s="288">
        <v>32</v>
      </c>
      <c r="B330" s="209" t="s">
        <v>142</v>
      </c>
      <c r="C330" s="288" t="s">
        <v>10</v>
      </c>
      <c r="D330" s="288" t="s">
        <v>263</v>
      </c>
      <c r="E330" s="288" t="s">
        <v>445</v>
      </c>
      <c r="F330" s="78"/>
      <c r="G330" s="78">
        <v>2.1</v>
      </c>
      <c r="H330" s="78">
        <v>2.1</v>
      </c>
      <c r="I330" s="296" t="s">
        <v>24</v>
      </c>
      <c r="J330" s="288">
        <v>268028015</v>
      </c>
      <c r="K330" s="8" t="s">
        <v>608</v>
      </c>
      <c r="AX330" s="222" t="s">
        <v>739</v>
      </c>
      <c r="AY330" s="222" t="s">
        <v>732</v>
      </c>
      <c r="AZ330" s="222"/>
      <c r="BA330" s="222"/>
      <c r="BB330" s="222">
        <v>105</v>
      </c>
    </row>
    <row r="331" spans="1:54" s="9" customFormat="1" ht="31" x14ac:dyDescent="0.35">
      <c r="A331" s="288">
        <v>33</v>
      </c>
      <c r="B331" s="209" t="s">
        <v>142</v>
      </c>
      <c r="C331" s="288" t="s">
        <v>10</v>
      </c>
      <c r="D331" s="288" t="s">
        <v>263</v>
      </c>
      <c r="E331" s="288" t="s">
        <v>445</v>
      </c>
      <c r="F331" s="78"/>
      <c r="G331" s="78">
        <v>741.2</v>
      </c>
      <c r="H331" s="78">
        <v>741.2</v>
      </c>
      <c r="I331" s="296" t="s">
        <v>23</v>
      </c>
      <c r="J331" s="288">
        <v>268028011</v>
      </c>
      <c r="K331" s="8" t="s">
        <v>615</v>
      </c>
      <c r="AX331" s="222" t="s">
        <v>739</v>
      </c>
      <c r="AY331" s="222" t="s">
        <v>732</v>
      </c>
      <c r="AZ331" s="222"/>
      <c r="BA331" s="222"/>
      <c r="BB331" s="222">
        <v>106</v>
      </c>
    </row>
    <row r="332" spans="1:54" s="9" customFormat="1" ht="31" x14ac:dyDescent="0.35">
      <c r="A332" s="288">
        <v>35</v>
      </c>
      <c r="B332" s="209" t="s">
        <v>83</v>
      </c>
      <c r="C332" s="288" t="s">
        <v>10</v>
      </c>
      <c r="D332" s="288" t="s">
        <v>263</v>
      </c>
      <c r="E332" s="288" t="s">
        <v>445</v>
      </c>
      <c r="F332" s="78"/>
      <c r="G332" s="78">
        <v>4.5</v>
      </c>
      <c r="H332" s="78">
        <v>4.5</v>
      </c>
      <c r="I332" s="296" t="s">
        <v>24</v>
      </c>
      <c r="J332" s="288">
        <v>268028015</v>
      </c>
      <c r="K332" s="8" t="s">
        <v>606</v>
      </c>
      <c r="AX332" s="222" t="s">
        <v>739</v>
      </c>
      <c r="AY332" s="222" t="s">
        <v>732</v>
      </c>
      <c r="AZ332" s="222"/>
      <c r="BA332" s="222"/>
      <c r="BB332" s="222">
        <v>107</v>
      </c>
    </row>
    <row r="333" spans="1:54" s="9" customFormat="1" ht="31" x14ac:dyDescent="0.35">
      <c r="A333" s="288">
        <v>37</v>
      </c>
      <c r="B333" s="209" t="s">
        <v>84</v>
      </c>
      <c r="C333" s="288" t="s">
        <v>10</v>
      </c>
      <c r="D333" s="288" t="s">
        <v>263</v>
      </c>
      <c r="E333" s="288" t="s">
        <v>445</v>
      </c>
      <c r="F333" s="78">
        <v>250</v>
      </c>
      <c r="G333" s="78">
        <v>4.0999999999999996</v>
      </c>
      <c r="H333" s="78">
        <v>4.0999999999999996</v>
      </c>
      <c r="I333" s="296" t="s">
        <v>24</v>
      </c>
      <c r="J333" s="288">
        <v>268028015</v>
      </c>
      <c r="K333" s="8" t="s">
        <v>605</v>
      </c>
      <c r="AX333" s="222" t="s">
        <v>739</v>
      </c>
      <c r="AY333" s="222" t="s">
        <v>732</v>
      </c>
      <c r="AZ333" s="222"/>
      <c r="BA333" s="222"/>
      <c r="BB333" s="222">
        <v>108</v>
      </c>
    </row>
    <row r="334" spans="1:54" s="9" customFormat="1" ht="46.5" x14ac:dyDescent="0.35">
      <c r="A334" s="288">
        <v>39</v>
      </c>
      <c r="B334" s="209" t="s">
        <v>85</v>
      </c>
      <c r="C334" s="288" t="s">
        <v>10</v>
      </c>
      <c r="D334" s="288" t="s">
        <v>263</v>
      </c>
      <c r="E334" s="288" t="s">
        <v>445</v>
      </c>
      <c r="F334" s="78">
        <v>350</v>
      </c>
      <c r="G334" s="78">
        <f>4+1.1</f>
        <v>5.0999999999999996</v>
      </c>
      <c r="H334" s="78">
        <f>4+1.1</f>
        <v>5.0999999999999996</v>
      </c>
      <c r="I334" s="296" t="s">
        <v>24</v>
      </c>
      <c r="J334" s="288">
        <v>26802815</v>
      </c>
      <c r="K334" s="8" t="s">
        <v>604</v>
      </c>
      <c r="AX334" s="222" t="s">
        <v>739</v>
      </c>
      <c r="AY334" s="222" t="s">
        <v>732</v>
      </c>
      <c r="AZ334" s="222"/>
      <c r="BA334" s="222"/>
      <c r="BB334" s="222">
        <v>109</v>
      </c>
    </row>
    <row r="335" spans="1:54" s="9" customFormat="1" ht="31" x14ac:dyDescent="0.35">
      <c r="A335" s="288">
        <v>42</v>
      </c>
      <c r="B335" s="209" t="s">
        <v>131</v>
      </c>
      <c r="C335" s="288" t="s">
        <v>10</v>
      </c>
      <c r="D335" s="288" t="s">
        <v>263</v>
      </c>
      <c r="E335" s="288" t="s">
        <v>445</v>
      </c>
      <c r="F335" s="78"/>
      <c r="G335" s="78">
        <v>3.1</v>
      </c>
      <c r="H335" s="78">
        <v>3.1</v>
      </c>
      <c r="I335" s="296" t="s">
        <v>24</v>
      </c>
      <c r="J335" s="288">
        <v>268028015</v>
      </c>
      <c r="K335" s="8" t="s">
        <v>603</v>
      </c>
      <c r="AX335" s="222" t="s">
        <v>739</v>
      </c>
      <c r="AY335" s="222" t="s">
        <v>732</v>
      </c>
      <c r="AZ335" s="222"/>
      <c r="BA335" s="222"/>
      <c r="BB335" s="222">
        <v>110</v>
      </c>
    </row>
    <row r="336" spans="1:54" s="9" customFormat="1" ht="31" x14ac:dyDescent="0.35">
      <c r="A336" s="288">
        <v>44</v>
      </c>
      <c r="B336" s="209" t="s">
        <v>81</v>
      </c>
      <c r="C336" s="288" t="s">
        <v>10</v>
      </c>
      <c r="D336" s="288" t="s">
        <v>263</v>
      </c>
      <c r="E336" s="288" t="s">
        <v>445</v>
      </c>
      <c r="F336" s="78"/>
      <c r="G336" s="78">
        <f>300+370+719.6+451.3</f>
        <v>1840.8999999999999</v>
      </c>
      <c r="H336" s="78">
        <f>300+370+719.6+451.3</f>
        <v>1840.8999999999999</v>
      </c>
      <c r="I336" s="296" t="s">
        <v>23</v>
      </c>
      <c r="J336" s="288">
        <v>268028011</v>
      </c>
      <c r="K336" s="8" t="s">
        <v>602</v>
      </c>
      <c r="AX336" s="222" t="s">
        <v>739</v>
      </c>
      <c r="AY336" s="222" t="s">
        <v>732</v>
      </c>
      <c r="AZ336" s="222"/>
      <c r="BA336" s="222"/>
      <c r="BB336" s="222">
        <v>111</v>
      </c>
    </row>
    <row r="337" spans="1:54" s="9" customFormat="1" ht="31" x14ac:dyDescent="0.35">
      <c r="A337" s="288">
        <v>50</v>
      </c>
      <c r="B337" s="209" t="s">
        <v>143</v>
      </c>
      <c r="C337" s="288" t="s">
        <v>10</v>
      </c>
      <c r="D337" s="288" t="s">
        <v>263</v>
      </c>
      <c r="E337" s="288" t="s">
        <v>445</v>
      </c>
      <c r="F337" s="78"/>
      <c r="G337" s="78">
        <v>295.2</v>
      </c>
      <c r="H337" s="78">
        <v>295.2</v>
      </c>
      <c r="I337" s="296" t="s">
        <v>23</v>
      </c>
      <c r="J337" s="288">
        <v>268028011</v>
      </c>
      <c r="K337" s="8" t="s">
        <v>601</v>
      </c>
      <c r="AX337" s="222" t="s">
        <v>739</v>
      </c>
      <c r="AY337" s="222" t="s">
        <v>732</v>
      </c>
      <c r="AZ337" s="222"/>
      <c r="BA337" s="222"/>
      <c r="BB337" s="222">
        <v>112</v>
      </c>
    </row>
    <row r="338" spans="1:54" s="9" customFormat="1" ht="31" x14ac:dyDescent="0.35">
      <c r="A338" s="288">
        <v>51</v>
      </c>
      <c r="B338" s="209" t="s">
        <v>143</v>
      </c>
      <c r="C338" s="288" t="s">
        <v>10</v>
      </c>
      <c r="D338" s="288" t="s">
        <v>263</v>
      </c>
      <c r="E338" s="288" t="s">
        <v>445</v>
      </c>
      <c r="F338" s="78"/>
      <c r="G338" s="78">
        <v>1.8</v>
      </c>
      <c r="H338" s="78">
        <v>1.8</v>
      </c>
      <c r="I338" s="296" t="s">
        <v>24</v>
      </c>
      <c r="J338" s="288">
        <v>268028015</v>
      </c>
      <c r="K338" s="8" t="s">
        <v>600</v>
      </c>
      <c r="AX338" s="222" t="s">
        <v>739</v>
      </c>
      <c r="AY338" s="222" t="s">
        <v>732</v>
      </c>
      <c r="AZ338" s="222"/>
      <c r="BA338" s="222"/>
      <c r="BB338" s="222">
        <v>113</v>
      </c>
    </row>
    <row r="339" spans="1:54" s="9" customFormat="1" ht="46.5" x14ac:dyDescent="0.35">
      <c r="A339" s="288">
        <v>52</v>
      </c>
      <c r="B339" s="209" t="s">
        <v>85</v>
      </c>
      <c r="C339" s="288" t="s">
        <v>10</v>
      </c>
      <c r="D339" s="288" t="s">
        <v>263</v>
      </c>
      <c r="E339" s="288" t="s">
        <v>445</v>
      </c>
      <c r="F339" s="78"/>
      <c r="G339" s="78">
        <v>761.5</v>
      </c>
      <c r="H339" s="78">
        <v>761.5</v>
      </c>
      <c r="I339" s="296" t="s">
        <v>23</v>
      </c>
      <c r="J339" s="288">
        <v>268028011</v>
      </c>
      <c r="K339" s="8" t="s">
        <v>598</v>
      </c>
      <c r="AX339" s="222" t="s">
        <v>739</v>
      </c>
      <c r="AY339" s="222" t="s">
        <v>732</v>
      </c>
      <c r="AZ339" s="222"/>
      <c r="BA339" s="222"/>
      <c r="BB339" s="222">
        <v>114</v>
      </c>
    </row>
    <row r="340" spans="1:54" s="9" customFormat="1" ht="31" x14ac:dyDescent="0.35">
      <c r="A340" s="288">
        <v>55</v>
      </c>
      <c r="B340" s="209" t="s">
        <v>80</v>
      </c>
      <c r="C340" s="288" t="s">
        <v>10</v>
      </c>
      <c r="D340" s="288" t="s">
        <v>263</v>
      </c>
      <c r="E340" s="288" t="s">
        <v>445</v>
      </c>
      <c r="F340" s="78"/>
      <c r="G340" s="78">
        <v>459.9</v>
      </c>
      <c r="H340" s="78">
        <v>459.9</v>
      </c>
      <c r="I340" s="296" t="s">
        <v>23</v>
      </c>
      <c r="J340" s="288">
        <v>268028011</v>
      </c>
      <c r="K340" s="8" t="s">
        <v>599</v>
      </c>
      <c r="AX340" s="222" t="s">
        <v>739</v>
      </c>
      <c r="AY340" s="222" t="s">
        <v>732</v>
      </c>
      <c r="AZ340" s="222"/>
      <c r="BA340" s="222"/>
      <c r="BB340" s="222">
        <v>115</v>
      </c>
    </row>
    <row r="341" spans="1:54" s="9" customFormat="1" ht="31" x14ac:dyDescent="0.35">
      <c r="A341" s="288">
        <v>56</v>
      </c>
      <c r="B341" s="209" t="s">
        <v>457</v>
      </c>
      <c r="C341" s="288" t="s">
        <v>10</v>
      </c>
      <c r="D341" s="288" t="s">
        <v>263</v>
      </c>
      <c r="E341" s="288" t="s">
        <v>445</v>
      </c>
      <c r="F341" s="78"/>
      <c r="G341" s="78">
        <v>600</v>
      </c>
      <c r="H341" s="78">
        <v>600</v>
      </c>
      <c r="I341" s="296" t="s">
        <v>23</v>
      </c>
      <c r="J341" s="288">
        <v>268028011</v>
      </c>
      <c r="K341" s="8" t="s">
        <v>597</v>
      </c>
      <c r="AX341" s="222" t="s">
        <v>739</v>
      </c>
      <c r="AY341" s="222" t="s">
        <v>732</v>
      </c>
      <c r="AZ341" s="222"/>
      <c r="BA341" s="222"/>
      <c r="BB341" s="222">
        <v>116</v>
      </c>
    </row>
    <row r="342" spans="1:54" s="9" customFormat="1" ht="31" x14ac:dyDescent="0.35">
      <c r="A342" s="288">
        <v>57</v>
      </c>
      <c r="B342" s="209" t="s">
        <v>458</v>
      </c>
      <c r="C342" s="288" t="s">
        <v>10</v>
      </c>
      <c r="D342" s="288" t="s">
        <v>263</v>
      </c>
      <c r="E342" s="288" t="s">
        <v>445</v>
      </c>
      <c r="F342" s="78"/>
      <c r="G342" s="78">
        <v>3.4</v>
      </c>
      <c r="H342" s="78">
        <v>3.4</v>
      </c>
      <c r="I342" s="296" t="s">
        <v>24</v>
      </c>
      <c r="J342" s="288">
        <v>268028015</v>
      </c>
      <c r="K342" s="8" t="s">
        <v>596</v>
      </c>
      <c r="AX342" s="222" t="s">
        <v>739</v>
      </c>
      <c r="AY342" s="222" t="s">
        <v>732</v>
      </c>
      <c r="AZ342" s="222"/>
      <c r="BA342" s="222"/>
      <c r="BB342" s="222">
        <v>117</v>
      </c>
    </row>
    <row r="343" spans="1:54" s="9" customFormat="1" ht="31" x14ac:dyDescent="0.35">
      <c r="A343" s="288">
        <v>58</v>
      </c>
      <c r="B343" s="209" t="s">
        <v>459</v>
      </c>
      <c r="C343" s="288" t="s">
        <v>10</v>
      </c>
      <c r="D343" s="288" t="s">
        <v>263</v>
      </c>
      <c r="E343" s="288" t="s">
        <v>445</v>
      </c>
      <c r="F343" s="78"/>
      <c r="G343" s="78">
        <v>197.2</v>
      </c>
      <c r="H343" s="78">
        <v>197.2</v>
      </c>
      <c r="I343" s="296" t="s">
        <v>23</v>
      </c>
      <c r="J343" s="288">
        <v>268028011</v>
      </c>
      <c r="K343" s="8" t="s">
        <v>595</v>
      </c>
      <c r="AX343" s="222" t="s">
        <v>739</v>
      </c>
      <c r="AY343" s="222" t="s">
        <v>732</v>
      </c>
      <c r="AZ343" s="222"/>
      <c r="BA343" s="222"/>
      <c r="BB343" s="222">
        <v>118</v>
      </c>
    </row>
    <row r="344" spans="1:54" s="9" customFormat="1" ht="31" x14ac:dyDescent="0.35">
      <c r="A344" s="288">
        <v>59</v>
      </c>
      <c r="B344" s="209" t="s">
        <v>459</v>
      </c>
      <c r="C344" s="288" t="s">
        <v>10</v>
      </c>
      <c r="D344" s="288" t="s">
        <v>263</v>
      </c>
      <c r="E344" s="288" t="s">
        <v>445</v>
      </c>
      <c r="F344" s="78"/>
      <c r="G344" s="78">
        <v>1.3</v>
      </c>
      <c r="H344" s="78">
        <v>1.3</v>
      </c>
      <c r="I344" s="296" t="s">
        <v>24</v>
      </c>
      <c r="J344" s="288">
        <v>268028015</v>
      </c>
      <c r="K344" s="8" t="s">
        <v>594</v>
      </c>
      <c r="AX344" s="222" t="s">
        <v>739</v>
      </c>
      <c r="AY344" s="222" t="s">
        <v>732</v>
      </c>
      <c r="AZ344" s="222"/>
      <c r="BA344" s="222"/>
      <c r="BB344" s="222">
        <v>119</v>
      </c>
    </row>
    <row r="345" spans="1:54" s="9" customFormat="1" ht="46.5" x14ac:dyDescent="0.35">
      <c r="A345" s="288">
        <v>60</v>
      </c>
      <c r="B345" s="209" t="s">
        <v>460</v>
      </c>
      <c r="C345" s="288" t="s">
        <v>10</v>
      </c>
      <c r="D345" s="288" t="s">
        <v>263</v>
      </c>
      <c r="E345" s="288" t="s">
        <v>461</v>
      </c>
      <c r="F345" s="78"/>
      <c r="G345" s="78">
        <v>1244.2</v>
      </c>
      <c r="H345" s="78">
        <v>1244.2</v>
      </c>
      <c r="I345" s="296" t="s">
        <v>23</v>
      </c>
      <c r="J345" s="288">
        <v>268027011</v>
      </c>
      <c r="K345" s="8" t="s">
        <v>593</v>
      </c>
      <c r="AX345" s="222" t="s">
        <v>739</v>
      </c>
      <c r="AY345" s="222" t="s">
        <v>732</v>
      </c>
      <c r="AZ345" s="222"/>
      <c r="BA345" s="222"/>
      <c r="BB345" s="222">
        <v>120</v>
      </c>
    </row>
    <row r="346" spans="1:54" s="9" customFormat="1" ht="46.5" x14ac:dyDescent="0.35">
      <c r="A346" s="288">
        <v>64</v>
      </c>
      <c r="B346" s="209" t="s">
        <v>462</v>
      </c>
      <c r="C346" s="288" t="s">
        <v>10</v>
      </c>
      <c r="D346" s="288" t="s">
        <v>263</v>
      </c>
      <c r="E346" s="288" t="s">
        <v>461</v>
      </c>
      <c r="F346" s="78"/>
      <c r="G346" s="78">
        <v>494.3</v>
      </c>
      <c r="H346" s="78">
        <v>494.3</v>
      </c>
      <c r="I346" s="296" t="s">
        <v>23</v>
      </c>
      <c r="J346" s="288">
        <v>268027011</v>
      </c>
      <c r="K346" s="8" t="s">
        <v>592</v>
      </c>
      <c r="AX346" s="222" t="s">
        <v>739</v>
      </c>
      <c r="AY346" s="222" t="s">
        <v>732</v>
      </c>
      <c r="AZ346" s="222"/>
      <c r="BA346" s="222"/>
      <c r="BB346" s="222">
        <v>121</v>
      </c>
    </row>
    <row r="347" spans="1:54" s="9" customFormat="1" ht="46.5" x14ac:dyDescent="0.35">
      <c r="A347" s="288">
        <v>65</v>
      </c>
      <c r="B347" s="209" t="s">
        <v>463</v>
      </c>
      <c r="C347" s="288" t="s">
        <v>10</v>
      </c>
      <c r="D347" s="288" t="s">
        <v>263</v>
      </c>
      <c r="E347" s="288" t="s">
        <v>461</v>
      </c>
      <c r="F347" s="78"/>
      <c r="G347" s="78">
        <v>105</v>
      </c>
      <c r="H347" s="78">
        <v>105</v>
      </c>
      <c r="I347" s="296" t="s">
        <v>23</v>
      </c>
      <c r="J347" s="288">
        <v>268027011</v>
      </c>
      <c r="K347" s="8" t="s">
        <v>591</v>
      </c>
      <c r="AX347" s="222" t="s">
        <v>739</v>
      </c>
      <c r="AY347" s="222" t="s">
        <v>732</v>
      </c>
      <c r="AZ347" s="222"/>
      <c r="BA347" s="222"/>
      <c r="BB347" s="222">
        <v>122</v>
      </c>
    </row>
    <row r="348" spans="1:54" s="9" customFormat="1" ht="46.5" x14ac:dyDescent="0.35">
      <c r="A348" s="288">
        <v>66</v>
      </c>
      <c r="B348" s="209" t="s">
        <v>464</v>
      </c>
      <c r="C348" s="288" t="s">
        <v>10</v>
      </c>
      <c r="D348" s="288" t="s">
        <v>263</v>
      </c>
      <c r="E348" s="288" t="s">
        <v>461</v>
      </c>
      <c r="F348" s="78"/>
      <c r="G348" s="78">
        <v>140.6</v>
      </c>
      <c r="H348" s="78">
        <v>140.6</v>
      </c>
      <c r="I348" s="296" t="s">
        <v>23</v>
      </c>
      <c r="J348" s="288">
        <v>268027011</v>
      </c>
      <c r="K348" s="8" t="s">
        <v>590</v>
      </c>
      <c r="AX348" s="222" t="s">
        <v>739</v>
      </c>
      <c r="AY348" s="222" t="s">
        <v>732</v>
      </c>
      <c r="AZ348" s="222"/>
      <c r="BA348" s="222"/>
      <c r="BB348" s="222">
        <v>123</v>
      </c>
    </row>
    <row r="349" spans="1:54" s="9" customFormat="1" ht="46.5" x14ac:dyDescent="0.35">
      <c r="A349" s="288">
        <v>67</v>
      </c>
      <c r="B349" s="209" t="s">
        <v>465</v>
      </c>
      <c r="C349" s="288" t="s">
        <v>10</v>
      </c>
      <c r="D349" s="288" t="s">
        <v>263</v>
      </c>
      <c r="E349" s="288" t="s">
        <v>466</v>
      </c>
      <c r="F349" s="78"/>
      <c r="G349" s="78">
        <v>340.7</v>
      </c>
      <c r="H349" s="78">
        <v>340.7</v>
      </c>
      <c r="I349" s="296" t="s">
        <v>23</v>
      </c>
      <c r="J349" s="288">
        <v>268027011</v>
      </c>
      <c r="K349" s="8" t="s">
        <v>589</v>
      </c>
      <c r="AX349" s="222" t="s">
        <v>739</v>
      </c>
      <c r="AY349" s="222" t="s">
        <v>732</v>
      </c>
      <c r="AZ349" s="222"/>
      <c r="BA349" s="222"/>
      <c r="BB349" s="222">
        <v>124</v>
      </c>
    </row>
    <row r="350" spans="1:54" s="9" customFormat="1" ht="62" x14ac:dyDescent="0.35">
      <c r="A350" s="288">
        <v>68</v>
      </c>
      <c r="B350" s="209" t="s">
        <v>467</v>
      </c>
      <c r="C350" s="288" t="s">
        <v>10</v>
      </c>
      <c r="D350" s="288" t="s">
        <v>263</v>
      </c>
      <c r="E350" s="288" t="s">
        <v>468</v>
      </c>
      <c r="F350" s="78"/>
      <c r="G350" s="78">
        <v>14.7</v>
      </c>
      <c r="H350" s="78">
        <v>14.7</v>
      </c>
      <c r="I350" s="296" t="s">
        <v>23</v>
      </c>
      <c r="J350" s="288">
        <v>268027011</v>
      </c>
      <c r="K350" s="8" t="s">
        <v>588</v>
      </c>
      <c r="AX350" s="222" t="s">
        <v>739</v>
      </c>
      <c r="AY350" s="222" t="s">
        <v>732</v>
      </c>
      <c r="AZ350" s="222"/>
      <c r="BA350" s="222"/>
      <c r="BB350" s="222">
        <v>125</v>
      </c>
    </row>
    <row r="351" spans="1:54" s="9" customFormat="1" ht="62" x14ac:dyDescent="0.35">
      <c r="A351" s="288">
        <v>69</v>
      </c>
      <c r="B351" s="209" t="s">
        <v>469</v>
      </c>
      <c r="C351" s="288" t="s">
        <v>10</v>
      </c>
      <c r="D351" s="288" t="s">
        <v>263</v>
      </c>
      <c r="E351" s="288" t="s">
        <v>468</v>
      </c>
      <c r="F351" s="78"/>
      <c r="G351" s="78">
        <v>12.5</v>
      </c>
      <c r="H351" s="78">
        <v>12.5</v>
      </c>
      <c r="I351" s="296" t="s">
        <v>23</v>
      </c>
      <c r="J351" s="288">
        <v>268027011</v>
      </c>
      <c r="K351" s="8" t="s">
        <v>587</v>
      </c>
      <c r="AX351" s="222" t="s">
        <v>739</v>
      </c>
      <c r="AY351" s="222" t="s">
        <v>732</v>
      </c>
      <c r="AZ351" s="222"/>
      <c r="BA351" s="222"/>
      <c r="BB351" s="222">
        <v>126</v>
      </c>
    </row>
    <row r="352" spans="1:54" s="9" customFormat="1" ht="62" x14ac:dyDescent="0.35">
      <c r="A352" s="288">
        <v>70</v>
      </c>
      <c r="B352" s="209" t="s">
        <v>470</v>
      </c>
      <c r="C352" s="288" t="s">
        <v>10</v>
      </c>
      <c r="D352" s="288" t="s">
        <v>263</v>
      </c>
      <c r="E352" s="288" t="s">
        <v>468</v>
      </c>
      <c r="F352" s="78"/>
      <c r="G352" s="78">
        <v>24</v>
      </c>
      <c r="H352" s="78">
        <v>24</v>
      </c>
      <c r="I352" s="296" t="s">
        <v>23</v>
      </c>
      <c r="J352" s="288">
        <v>268027011</v>
      </c>
      <c r="K352" s="8" t="s">
        <v>586</v>
      </c>
      <c r="AX352" s="222" t="s">
        <v>739</v>
      </c>
      <c r="AY352" s="222" t="s">
        <v>732</v>
      </c>
      <c r="AZ352" s="222"/>
      <c r="BA352" s="222"/>
      <c r="BB352" s="222">
        <v>127</v>
      </c>
    </row>
    <row r="353" spans="1:54" s="9" customFormat="1" ht="46.5" x14ac:dyDescent="0.35">
      <c r="A353" s="288">
        <v>71</v>
      </c>
      <c r="B353" s="209" t="s">
        <v>471</v>
      </c>
      <c r="C353" s="288" t="s">
        <v>10</v>
      </c>
      <c r="D353" s="288" t="s">
        <v>263</v>
      </c>
      <c r="E353" s="288" t="s">
        <v>472</v>
      </c>
      <c r="F353" s="78"/>
      <c r="G353" s="78">
        <v>265.89999999999998</v>
      </c>
      <c r="H353" s="78">
        <v>265.89999999999998</v>
      </c>
      <c r="I353" s="296" t="s">
        <v>23</v>
      </c>
      <c r="J353" s="288">
        <v>268027011</v>
      </c>
      <c r="K353" s="8" t="s">
        <v>585</v>
      </c>
      <c r="AX353" s="222" t="s">
        <v>739</v>
      </c>
      <c r="AY353" s="222" t="s">
        <v>732</v>
      </c>
      <c r="AZ353" s="222"/>
      <c r="BA353" s="222"/>
      <c r="BB353" s="222">
        <v>128</v>
      </c>
    </row>
    <row r="354" spans="1:54" s="9" customFormat="1" ht="62" x14ac:dyDescent="0.35">
      <c r="A354" s="288">
        <v>72</v>
      </c>
      <c r="B354" s="209" t="s">
        <v>473</v>
      </c>
      <c r="C354" s="288" t="s">
        <v>10</v>
      </c>
      <c r="D354" s="288" t="s">
        <v>263</v>
      </c>
      <c r="E354" s="288" t="s">
        <v>468</v>
      </c>
      <c r="F354" s="78"/>
      <c r="G354" s="78">
        <v>5.2</v>
      </c>
      <c r="H354" s="78">
        <v>5.2</v>
      </c>
      <c r="I354" s="296" t="s">
        <v>24</v>
      </c>
      <c r="J354" s="288">
        <v>268027015</v>
      </c>
      <c r="K354" s="8" t="s">
        <v>584</v>
      </c>
      <c r="AX354" s="222" t="s">
        <v>739</v>
      </c>
      <c r="AY354" s="222" t="s">
        <v>732</v>
      </c>
      <c r="AZ354" s="222"/>
      <c r="BA354" s="222"/>
      <c r="BB354" s="222">
        <v>129</v>
      </c>
    </row>
    <row r="355" spans="1:54" s="9" customFormat="1" ht="62" x14ac:dyDescent="0.35">
      <c r="A355" s="288">
        <v>73</v>
      </c>
      <c r="B355" s="209" t="s">
        <v>473</v>
      </c>
      <c r="C355" s="288" t="s">
        <v>10</v>
      </c>
      <c r="D355" s="288" t="s">
        <v>263</v>
      </c>
      <c r="E355" s="288" t="s">
        <v>468</v>
      </c>
      <c r="F355" s="78"/>
      <c r="G355" s="78">
        <v>80.599999999999994</v>
      </c>
      <c r="H355" s="78">
        <v>80.599999999999994</v>
      </c>
      <c r="I355" s="296" t="s">
        <v>23</v>
      </c>
      <c r="J355" s="288">
        <v>268027011</v>
      </c>
      <c r="K355" s="8" t="s">
        <v>583</v>
      </c>
      <c r="AX355" s="222" t="s">
        <v>739</v>
      </c>
      <c r="AY355" s="222" t="s">
        <v>732</v>
      </c>
      <c r="AZ355" s="222"/>
      <c r="BA355" s="222"/>
      <c r="BB355" s="222">
        <v>130</v>
      </c>
    </row>
    <row r="356" spans="1:54" s="9" customFormat="1" ht="46.5" x14ac:dyDescent="0.35">
      <c r="A356" s="288">
        <v>74</v>
      </c>
      <c r="B356" s="209" t="s">
        <v>474</v>
      </c>
      <c r="C356" s="288" t="s">
        <v>10</v>
      </c>
      <c r="D356" s="288" t="s">
        <v>263</v>
      </c>
      <c r="E356" s="288" t="s">
        <v>475</v>
      </c>
      <c r="F356" s="78"/>
      <c r="G356" s="78">
        <v>65.3</v>
      </c>
      <c r="H356" s="78">
        <v>65.3</v>
      </c>
      <c r="I356" s="296" t="s">
        <v>23</v>
      </c>
      <c r="J356" s="288">
        <v>268027011</v>
      </c>
      <c r="K356" s="8" t="s">
        <v>582</v>
      </c>
      <c r="AX356" s="222" t="s">
        <v>739</v>
      </c>
      <c r="AY356" s="222" t="s">
        <v>732</v>
      </c>
      <c r="AZ356" s="222"/>
      <c r="BA356" s="222"/>
      <c r="BB356" s="222">
        <v>131</v>
      </c>
    </row>
    <row r="357" spans="1:54" s="9" customFormat="1" ht="46.5" x14ac:dyDescent="0.35">
      <c r="A357" s="288">
        <v>75</v>
      </c>
      <c r="B357" s="209" t="s">
        <v>476</v>
      </c>
      <c r="C357" s="288" t="s">
        <v>10</v>
      </c>
      <c r="D357" s="288" t="s">
        <v>263</v>
      </c>
      <c r="E357" s="288" t="s">
        <v>475</v>
      </c>
      <c r="F357" s="78"/>
      <c r="G357" s="78">
        <v>65.3</v>
      </c>
      <c r="H357" s="78">
        <v>65.3</v>
      </c>
      <c r="I357" s="296" t="s">
        <v>23</v>
      </c>
      <c r="J357" s="288">
        <v>268027011</v>
      </c>
      <c r="K357" s="8" t="s">
        <v>582</v>
      </c>
      <c r="AX357" s="222" t="s">
        <v>739</v>
      </c>
      <c r="AY357" s="222" t="s">
        <v>732</v>
      </c>
      <c r="AZ357" s="222"/>
      <c r="BA357" s="222"/>
      <c r="BB357" s="222">
        <v>132</v>
      </c>
    </row>
    <row r="358" spans="1:54" s="9" customFormat="1" ht="46.5" x14ac:dyDescent="0.35">
      <c r="A358" s="288">
        <v>76</v>
      </c>
      <c r="B358" s="209" t="s">
        <v>477</v>
      </c>
      <c r="C358" s="288" t="s">
        <v>10</v>
      </c>
      <c r="D358" s="288" t="s">
        <v>263</v>
      </c>
      <c r="E358" s="288" t="s">
        <v>475</v>
      </c>
      <c r="F358" s="78"/>
      <c r="G358" s="78">
        <v>130.6</v>
      </c>
      <c r="H358" s="78">
        <v>130.6</v>
      </c>
      <c r="I358" s="296" t="s">
        <v>23</v>
      </c>
      <c r="J358" s="288">
        <v>268027011</v>
      </c>
      <c r="K358" s="8" t="s">
        <v>581</v>
      </c>
      <c r="AX358" s="222" t="s">
        <v>739</v>
      </c>
      <c r="AY358" s="222" t="s">
        <v>732</v>
      </c>
      <c r="AZ358" s="222"/>
      <c r="BA358" s="222"/>
      <c r="BB358" s="222">
        <v>133</v>
      </c>
    </row>
    <row r="359" spans="1:54" s="9" customFormat="1" ht="46.5" x14ac:dyDescent="0.35">
      <c r="A359" s="288">
        <v>77</v>
      </c>
      <c r="B359" s="209" t="s">
        <v>478</v>
      </c>
      <c r="C359" s="288" t="s">
        <v>10</v>
      </c>
      <c r="D359" s="288" t="s">
        <v>263</v>
      </c>
      <c r="E359" s="288" t="s">
        <v>475</v>
      </c>
      <c r="F359" s="78"/>
      <c r="G359" s="78">
        <v>16.3</v>
      </c>
      <c r="H359" s="78">
        <v>16.3</v>
      </c>
      <c r="I359" s="296" t="s">
        <v>23</v>
      </c>
      <c r="J359" s="288">
        <v>268027011</v>
      </c>
      <c r="K359" s="8" t="s">
        <v>580</v>
      </c>
      <c r="AX359" s="222" t="s">
        <v>739</v>
      </c>
      <c r="AY359" s="222" t="s">
        <v>732</v>
      </c>
      <c r="AZ359" s="222"/>
      <c r="BA359" s="222"/>
      <c r="BB359" s="222">
        <v>134</v>
      </c>
    </row>
    <row r="360" spans="1:54" s="9" customFormat="1" ht="46.5" x14ac:dyDescent="0.35">
      <c r="A360" s="288">
        <v>78</v>
      </c>
      <c r="B360" s="209" t="s">
        <v>479</v>
      </c>
      <c r="C360" s="288" t="s">
        <v>10</v>
      </c>
      <c r="D360" s="288" t="s">
        <v>263</v>
      </c>
      <c r="E360" s="288" t="s">
        <v>475</v>
      </c>
      <c r="F360" s="78"/>
      <c r="G360" s="78">
        <v>32.6</v>
      </c>
      <c r="H360" s="78">
        <v>32.6</v>
      </c>
      <c r="I360" s="296" t="s">
        <v>23</v>
      </c>
      <c r="J360" s="288">
        <v>268027011</v>
      </c>
      <c r="K360" s="8" t="s">
        <v>579</v>
      </c>
      <c r="AX360" s="222" t="s">
        <v>739</v>
      </c>
      <c r="AY360" s="222" t="s">
        <v>732</v>
      </c>
      <c r="AZ360" s="222"/>
      <c r="BA360" s="222"/>
      <c r="BB360" s="222">
        <v>135</v>
      </c>
    </row>
    <row r="361" spans="1:54" s="9" customFormat="1" ht="46.5" x14ac:dyDescent="0.35">
      <c r="A361" s="288">
        <v>79</v>
      </c>
      <c r="B361" s="209" t="s">
        <v>480</v>
      </c>
      <c r="C361" s="288" t="s">
        <v>10</v>
      </c>
      <c r="D361" s="288" t="s">
        <v>263</v>
      </c>
      <c r="E361" s="288" t="s">
        <v>475</v>
      </c>
      <c r="F361" s="78"/>
      <c r="G361" s="78">
        <v>200.4</v>
      </c>
      <c r="H361" s="78">
        <v>200.4</v>
      </c>
      <c r="I361" s="296" t="s">
        <v>23</v>
      </c>
      <c r="J361" s="288">
        <v>268027011</v>
      </c>
      <c r="K361" s="8" t="s">
        <v>578</v>
      </c>
      <c r="AX361" s="222" t="s">
        <v>739</v>
      </c>
      <c r="AY361" s="222" t="s">
        <v>732</v>
      </c>
      <c r="AZ361" s="222"/>
      <c r="BA361" s="222"/>
      <c r="BB361" s="222">
        <v>136</v>
      </c>
    </row>
    <row r="362" spans="1:54" s="9" customFormat="1" ht="62" x14ac:dyDescent="0.35">
      <c r="A362" s="288">
        <v>80</v>
      </c>
      <c r="B362" s="209" t="s">
        <v>481</v>
      </c>
      <c r="C362" s="288" t="s">
        <v>10</v>
      </c>
      <c r="D362" s="288" t="s">
        <v>263</v>
      </c>
      <c r="E362" s="288" t="s">
        <v>468</v>
      </c>
      <c r="F362" s="78"/>
      <c r="G362" s="78">
        <v>4.3</v>
      </c>
      <c r="H362" s="78">
        <v>4.3</v>
      </c>
      <c r="I362" s="296" t="s">
        <v>24</v>
      </c>
      <c r="J362" s="288">
        <v>268113015</v>
      </c>
      <c r="K362" s="8" t="s">
        <v>577</v>
      </c>
      <c r="AX362" s="222" t="s">
        <v>739</v>
      </c>
      <c r="AY362" s="222" t="s">
        <v>732</v>
      </c>
      <c r="AZ362" s="222"/>
      <c r="BA362" s="222"/>
      <c r="BB362" s="222">
        <v>137</v>
      </c>
    </row>
    <row r="363" spans="1:54" s="9" customFormat="1" ht="62" x14ac:dyDescent="0.35">
      <c r="A363" s="288">
        <v>81</v>
      </c>
      <c r="B363" s="209" t="s">
        <v>482</v>
      </c>
      <c r="C363" s="288" t="s">
        <v>10</v>
      </c>
      <c r="D363" s="288" t="s">
        <v>263</v>
      </c>
      <c r="E363" s="288" t="s">
        <v>483</v>
      </c>
      <c r="F363" s="78"/>
      <c r="G363" s="78">
        <v>606.6</v>
      </c>
      <c r="H363" s="78">
        <v>606.6</v>
      </c>
      <c r="I363" s="296" t="s">
        <v>23</v>
      </c>
      <c r="J363" s="288">
        <v>268027011</v>
      </c>
      <c r="K363" s="8" t="s">
        <v>576</v>
      </c>
      <c r="AX363" s="222" t="s">
        <v>739</v>
      </c>
      <c r="AY363" s="222" t="s">
        <v>732</v>
      </c>
      <c r="AZ363" s="222"/>
      <c r="BA363" s="222"/>
      <c r="BB363" s="222">
        <v>138</v>
      </c>
    </row>
    <row r="364" spans="1:54" s="9" customFormat="1" ht="62" x14ac:dyDescent="0.35">
      <c r="A364" s="288">
        <v>82</v>
      </c>
      <c r="B364" s="209" t="s">
        <v>484</v>
      </c>
      <c r="C364" s="288" t="s">
        <v>10</v>
      </c>
      <c r="D364" s="288" t="s">
        <v>263</v>
      </c>
      <c r="E364" s="288" t="s">
        <v>483</v>
      </c>
      <c r="F364" s="78"/>
      <c r="G364" s="78">
        <v>775.3</v>
      </c>
      <c r="H364" s="78">
        <v>775.3</v>
      </c>
      <c r="I364" s="296" t="s">
        <v>23</v>
      </c>
      <c r="J364" s="288">
        <v>268027011</v>
      </c>
      <c r="K364" s="8" t="s">
        <v>575</v>
      </c>
      <c r="AX364" s="222" t="s">
        <v>739</v>
      </c>
      <c r="AY364" s="222" t="s">
        <v>732</v>
      </c>
      <c r="AZ364" s="222"/>
      <c r="BA364" s="222"/>
      <c r="BB364" s="222">
        <v>139</v>
      </c>
    </row>
    <row r="365" spans="1:54" s="9" customFormat="1" ht="31" x14ac:dyDescent="0.35">
      <c r="A365" s="288">
        <v>107</v>
      </c>
      <c r="B365" s="209" t="s">
        <v>84</v>
      </c>
      <c r="C365" s="288" t="s">
        <v>10</v>
      </c>
      <c r="D365" s="288" t="s">
        <v>263</v>
      </c>
      <c r="E365" s="288" t="s">
        <v>445</v>
      </c>
      <c r="F365" s="78"/>
      <c r="G365" s="78">
        <v>600</v>
      </c>
      <c r="H365" s="78">
        <v>600</v>
      </c>
      <c r="I365" s="296" t="s">
        <v>23</v>
      </c>
      <c r="J365" s="288">
        <v>268028011</v>
      </c>
      <c r="K365" s="8" t="s">
        <v>569</v>
      </c>
      <c r="AX365" s="222" t="s">
        <v>739</v>
      </c>
      <c r="AY365" s="222" t="s">
        <v>732</v>
      </c>
      <c r="AZ365" s="222"/>
      <c r="BA365" s="222"/>
      <c r="BB365" s="222">
        <v>140</v>
      </c>
    </row>
    <row r="366" spans="1:54" s="9" customFormat="1" ht="31" x14ac:dyDescent="0.35">
      <c r="A366" s="288">
        <v>108</v>
      </c>
      <c r="B366" s="209" t="s">
        <v>83</v>
      </c>
      <c r="C366" s="288" t="s">
        <v>10</v>
      </c>
      <c r="D366" s="288" t="s">
        <v>263</v>
      </c>
      <c r="E366" s="288" t="s">
        <v>445</v>
      </c>
      <c r="F366" s="78"/>
      <c r="G366" s="78">
        <v>475.9</v>
      </c>
      <c r="H366" s="78">
        <v>475.9</v>
      </c>
      <c r="I366" s="296" t="s">
        <v>23</v>
      </c>
      <c r="J366" s="288">
        <v>268028011</v>
      </c>
      <c r="K366" s="8" t="s">
        <v>574</v>
      </c>
      <c r="AX366" s="222" t="s">
        <v>739</v>
      </c>
      <c r="AY366" s="222" t="s">
        <v>732</v>
      </c>
      <c r="AZ366" s="222"/>
      <c r="BA366" s="222"/>
      <c r="BB366" s="222">
        <v>141</v>
      </c>
    </row>
    <row r="367" spans="1:54" s="9" customFormat="1" ht="31" x14ac:dyDescent="0.35">
      <c r="A367" s="288">
        <v>113</v>
      </c>
      <c r="B367" s="209" t="s">
        <v>144</v>
      </c>
      <c r="C367" s="288" t="s">
        <v>10</v>
      </c>
      <c r="D367" s="288" t="s">
        <v>263</v>
      </c>
      <c r="E367" s="288" t="s">
        <v>445</v>
      </c>
      <c r="F367" s="78"/>
      <c r="G367" s="78">
        <v>567.1</v>
      </c>
      <c r="H367" s="78">
        <v>567.1</v>
      </c>
      <c r="I367" s="296" t="s">
        <v>23</v>
      </c>
      <c r="J367" s="288">
        <v>268028011</v>
      </c>
      <c r="K367" s="8" t="s">
        <v>573</v>
      </c>
      <c r="AX367" s="222" t="s">
        <v>739</v>
      </c>
      <c r="AY367" s="222" t="s">
        <v>732</v>
      </c>
      <c r="AZ367" s="222"/>
      <c r="BA367" s="222"/>
      <c r="BB367" s="222">
        <v>142</v>
      </c>
    </row>
    <row r="368" spans="1:54" s="9" customFormat="1" ht="31" x14ac:dyDescent="0.35">
      <c r="A368" s="288">
        <v>119</v>
      </c>
      <c r="B368" s="209" t="s">
        <v>131</v>
      </c>
      <c r="C368" s="288" t="s">
        <v>10</v>
      </c>
      <c r="D368" s="288" t="s">
        <v>263</v>
      </c>
      <c r="E368" s="288" t="s">
        <v>445</v>
      </c>
      <c r="F368" s="78"/>
      <c r="G368" s="78">
        <v>480.8</v>
      </c>
      <c r="H368" s="78">
        <v>480.8</v>
      </c>
      <c r="I368" s="296" t="s">
        <v>23</v>
      </c>
      <c r="J368" s="288">
        <v>268028011</v>
      </c>
      <c r="K368" s="8" t="s">
        <v>572</v>
      </c>
      <c r="AX368" s="222" t="s">
        <v>739</v>
      </c>
      <c r="AY368" s="222" t="s">
        <v>732</v>
      </c>
      <c r="AZ368" s="222"/>
      <c r="BA368" s="222"/>
      <c r="BB368" s="222">
        <v>143</v>
      </c>
    </row>
    <row r="369" spans="1:56" s="9" customFormat="1" ht="45" x14ac:dyDescent="0.35">
      <c r="A369" s="288"/>
      <c r="B369" s="295" t="s">
        <v>86</v>
      </c>
      <c r="C369" s="296" t="s">
        <v>10</v>
      </c>
      <c r="D369" s="288" t="s">
        <v>263</v>
      </c>
      <c r="E369" s="296" t="s">
        <v>445</v>
      </c>
      <c r="F369" s="91"/>
      <c r="G369" s="91">
        <f t="shared" ref="G369:H369" si="26">G370+G371</f>
        <v>1662</v>
      </c>
      <c r="H369" s="91">
        <f t="shared" si="26"/>
        <v>1662</v>
      </c>
      <c r="I369" s="296" t="s">
        <v>24</v>
      </c>
      <c r="J369" s="296"/>
      <c r="K369" s="8"/>
      <c r="AX369" s="222"/>
      <c r="AY369" s="222"/>
      <c r="AZ369" s="222"/>
      <c r="BA369" s="222"/>
      <c r="BB369" s="222"/>
    </row>
    <row r="370" spans="1:56" s="9" customFormat="1" ht="30" customHeight="1" x14ac:dyDescent="0.35">
      <c r="A370" s="288">
        <v>121</v>
      </c>
      <c r="B370" s="308" t="s">
        <v>87</v>
      </c>
      <c r="C370" s="288" t="s">
        <v>10</v>
      </c>
      <c r="D370" s="288" t="s">
        <v>263</v>
      </c>
      <c r="E370" s="288" t="s">
        <v>445</v>
      </c>
      <c r="F370" s="78">
        <v>1874.0558977000003</v>
      </c>
      <c r="G370" s="78">
        <v>1052.0999999999999</v>
      </c>
      <c r="H370" s="78">
        <v>1052.0999999999999</v>
      </c>
      <c r="I370" s="296" t="s">
        <v>24</v>
      </c>
      <c r="J370" s="288">
        <v>268003015</v>
      </c>
      <c r="K370" s="8" t="s">
        <v>571</v>
      </c>
      <c r="AX370" s="222" t="s">
        <v>739</v>
      </c>
      <c r="AY370" s="222" t="s">
        <v>732</v>
      </c>
      <c r="AZ370" s="222"/>
      <c r="BA370" s="222"/>
      <c r="BB370" s="222">
        <v>144</v>
      </c>
    </row>
    <row r="371" spans="1:56" s="9" customFormat="1" ht="46.5" x14ac:dyDescent="0.35">
      <c r="A371" s="288">
        <v>123</v>
      </c>
      <c r="B371" s="308" t="s">
        <v>88</v>
      </c>
      <c r="C371" s="288" t="s">
        <v>10</v>
      </c>
      <c r="D371" s="288" t="s">
        <v>263</v>
      </c>
      <c r="E371" s="288" t="s">
        <v>485</v>
      </c>
      <c r="F371" s="78">
        <v>496.46705139500011</v>
      </c>
      <c r="G371" s="78">
        <v>609.9</v>
      </c>
      <c r="H371" s="78">
        <v>609.9</v>
      </c>
      <c r="I371" s="296" t="s">
        <v>24</v>
      </c>
      <c r="J371" s="288">
        <v>458023015</v>
      </c>
      <c r="K371" s="8" t="s">
        <v>570</v>
      </c>
      <c r="AX371" s="222" t="s">
        <v>739</v>
      </c>
      <c r="AY371" s="222" t="s">
        <v>732</v>
      </c>
      <c r="AZ371" s="222"/>
      <c r="BA371" s="222"/>
      <c r="BB371" s="222">
        <v>145</v>
      </c>
    </row>
    <row r="372" spans="1:56" s="9" customFormat="1" x14ac:dyDescent="0.35">
      <c r="A372" s="93"/>
      <c r="B372" s="15" t="s">
        <v>4</v>
      </c>
      <c r="C372" s="2" t="s">
        <v>10</v>
      </c>
      <c r="D372" s="10"/>
      <c r="E372" s="94"/>
      <c r="F372" s="16"/>
      <c r="G372" s="16">
        <f>G374+G375</f>
        <v>18164.347999999998</v>
      </c>
      <c r="H372" s="16">
        <f>H374+H375</f>
        <v>18103.747999999996</v>
      </c>
      <c r="I372" s="16"/>
      <c r="J372" s="95"/>
      <c r="K372" s="95"/>
      <c r="AX372" s="222"/>
      <c r="AY372" s="222"/>
      <c r="AZ372" s="222"/>
      <c r="BA372" s="222"/>
      <c r="BB372" s="222"/>
      <c r="BD372" s="9">
        <v>1</v>
      </c>
    </row>
    <row r="373" spans="1:56" s="9" customFormat="1" x14ac:dyDescent="0.35">
      <c r="A373" s="13"/>
      <c r="B373" s="17" t="s">
        <v>13</v>
      </c>
      <c r="C373" s="18"/>
      <c r="D373" s="18"/>
      <c r="E373" s="18"/>
      <c r="F373" s="19"/>
      <c r="G373" s="96"/>
      <c r="H373" s="96"/>
      <c r="I373" s="14"/>
      <c r="J373" s="13"/>
      <c r="K373" s="97"/>
      <c r="AX373" s="222"/>
      <c r="AY373" s="222"/>
      <c r="AZ373" s="222"/>
      <c r="BA373" s="222"/>
      <c r="BB373" s="222"/>
      <c r="BD373" s="9">
        <v>1</v>
      </c>
    </row>
    <row r="374" spans="1:56" s="9" customFormat="1" x14ac:dyDescent="0.35">
      <c r="A374" s="19"/>
      <c r="B374" s="11" t="s">
        <v>1</v>
      </c>
      <c r="C374" s="1" t="s">
        <v>10</v>
      </c>
      <c r="D374" s="36"/>
      <c r="E374" s="98"/>
      <c r="F374" s="14"/>
      <c r="G374" s="14">
        <f>G306+G310+G321</f>
        <v>15082.199999999997</v>
      </c>
      <c r="H374" s="14">
        <f>H306+H310+H321</f>
        <v>15021.599999999997</v>
      </c>
      <c r="I374" s="14"/>
      <c r="J374" s="99"/>
      <c r="K374" s="99"/>
      <c r="AX374" s="222"/>
      <c r="AY374" s="222"/>
      <c r="AZ374" s="222"/>
      <c r="BA374" s="222"/>
      <c r="BB374" s="222"/>
      <c r="BD374" s="9">
        <v>1</v>
      </c>
    </row>
    <row r="375" spans="1:56" s="9" customFormat="1" x14ac:dyDescent="0.35">
      <c r="A375" s="19"/>
      <c r="B375" s="11" t="s">
        <v>14</v>
      </c>
      <c r="C375" s="1" t="s">
        <v>10</v>
      </c>
      <c r="D375" s="36"/>
      <c r="E375" s="98"/>
      <c r="F375" s="213"/>
      <c r="G375" s="14">
        <f>G307+G311+G322+G369</f>
        <v>3082.1480000000001</v>
      </c>
      <c r="H375" s="14">
        <f>H307+H311+H322+H369</f>
        <v>3082.1480000000001</v>
      </c>
      <c r="I375" s="14"/>
      <c r="J375" s="99"/>
      <c r="K375" s="99"/>
      <c r="AX375" s="222"/>
      <c r="AY375" s="222"/>
      <c r="AZ375" s="222"/>
      <c r="BA375" s="222"/>
      <c r="BB375" s="222"/>
      <c r="BD375" s="9">
        <v>1</v>
      </c>
    </row>
    <row r="376" spans="1:56" s="9" customFormat="1" x14ac:dyDescent="0.35">
      <c r="A376" s="19"/>
      <c r="B376" s="11" t="s">
        <v>15</v>
      </c>
      <c r="C376" s="1" t="s">
        <v>10</v>
      </c>
      <c r="D376" s="36"/>
      <c r="E376" s="98"/>
      <c r="F376" s="98"/>
      <c r="G376" s="14">
        <v>0</v>
      </c>
      <c r="H376" s="14">
        <v>0</v>
      </c>
      <c r="I376" s="14"/>
      <c r="J376" s="99"/>
      <c r="K376" s="99"/>
      <c r="AX376" s="222"/>
      <c r="AY376" s="222"/>
      <c r="AZ376" s="222"/>
      <c r="BA376" s="222"/>
      <c r="BB376" s="222"/>
      <c r="BD376" s="9">
        <v>1</v>
      </c>
    </row>
    <row r="377" spans="1:56" s="9" customFormat="1" x14ac:dyDescent="0.35">
      <c r="A377" s="5" t="s">
        <v>29</v>
      </c>
      <c r="B377" s="34" t="s">
        <v>486</v>
      </c>
      <c r="C377" s="279"/>
      <c r="D377" s="280"/>
      <c r="E377" s="279"/>
      <c r="F377" s="279"/>
      <c r="G377" s="279"/>
      <c r="H377" s="279"/>
      <c r="I377" s="281"/>
      <c r="J377" s="279"/>
      <c r="K377" s="281"/>
      <c r="AX377" s="222"/>
      <c r="AY377" s="222"/>
      <c r="AZ377" s="222"/>
      <c r="BA377" s="222"/>
      <c r="BB377" s="222"/>
    </row>
    <row r="378" spans="1:56" s="9" customFormat="1" x14ac:dyDescent="0.35">
      <c r="A378" s="5"/>
      <c r="B378" s="6" t="s">
        <v>40</v>
      </c>
      <c r="C378" s="6"/>
      <c r="D378" s="39"/>
      <c r="E378" s="6"/>
      <c r="F378" s="6"/>
      <c r="G378" s="6"/>
      <c r="H378" s="6"/>
      <c r="I378" s="6"/>
      <c r="J378" s="6"/>
      <c r="K378" s="6"/>
      <c r="AX378" s="222"/>
      <c r="AY378" s="222"/>
      <c r="AZ378" s="222"/>
      <c r="BA378" s="222"/>
      <c r="BB378" s="222"/>
    </row>
    <row r="379" spans="1:56" s="9" customFormat="1" ht="31" x14ac:dyDescent="0.35">
      <c r="A379" s="298">
        <v>1</v>
      </c>
      <c r="B379" s="303" t="s">
        <v>91</v>
      </c>
      <c r="C379" s="298" t="s">
        <v>21</v>
      </c>
      <c r="D379" s="296" t="s">
        <v>179</v>
      </c>
      <c r="E379" s="298" t="s">
        <v>191</v>
      </c>
      <c r="F379" s="298">
        <v>16.3</v>
      </c>
      <c r="G379" s="298">
        <v>17.100000000000001</v>
      </c>
      <c r="H379" s="298">
        <v>17.100000000000001</v>
      </c>
      <c r="I379" s="298" t="s">
        <v>263</v>
      </c>
      <c r="J379" s="298" t="s">
        <v>263</v>
      </c>
      <c r="K379" s="58" t="s">
        <v>863</v>
      </c>
      <c r="AX379" s="222" t="s">
        <v>739</v>
      </c>
      <c r="AY379" s="222" t="s">
        <v>729</v>
      </c>
      <c r="AZ379" s="222">
        <v>45</v>
      </c>
      <c r="BA379" s="222">
        <v>51</v>
      </c>
      <c r="BB379" s="222"/>
    </row>
    <row r="380" spans="1:56" s="9" customFormat="1" ht="30" x14ac:dyDescent="0.35">
      <c r="A380" s="298">
        <v>2</v>
      </c>
      <c r="B380" s="303" t="s">
        <v>315</v>
      </c>
      <c r="C380" s="298"/>
      <c r="D380" s="288"/>
      <c r="E380" s="298"/>
      <c r="F380" s="298"/>
      <c r="G380" s="298"/>
      <c r="H380" s="227"/>
      <c r="I380" s="227"/>
      <c r="J380" s="227"/>
      <c r="K380" s="228"/>
      <c r="AX380" s="222"/>
      <c r="AY380" s="222" t="s">
        <v>730</v>
      </c>
      <c r="AZ380" s="222">
        <v>46</v>
      </c>
      <c r="BA380" s="222"/>
      <c r="BB380" s="222"/>
    </row>
    <row r="381" spans="1:56" s="9" customFormat="1" ht="31" x14ac:dyDescent="0.35">
      <c r="A381" s="298"/>
      <c r="B381" s="303" t="s">
        <v>316</v>
      </c>
      <c r="C381" s="298" t="s">
        <v>21</v>
      </c>
      <c r="D381" s="296" t="s">
        <v>179</v>
      </c>
      <c r="E381" s="298" t="s">
        <v>487</v>
      </c>
      <c r="F381" s="298">
        <v>100</v>
      </c>
      <c r="G381" s="298">
        <v>100</v>
      </c>
      <c r="H381" s="227">
        <v>100</v>
      </c>
      <c r="I381" s="227" t="s">
        <v>263</v>
      </c>
      <c r="J381" s="227" t="s">
        <v>263</v>
      </c>
      <c r="K381" s="282" t="s">
        <v>870</v>
      </c>
      <c r="AX381" s="222" t="s">
        <v>739</v>
      </c>
      <c r="AY381" s="222" t="s">
        <v>731</v>
      </c>
      <c r="AZ381" s="222"/>
      <c r="BA381" s="222">
        <v>52</v>
      </c>
      <c r="BB381" s="222"/>
    </row>
    <row r="382" spans="1:56" s="9" customFormat="1" ht="30" x14ac:dyDescent="0.35">
      <c r="A382" s="298"/>
      <c r="B382" s="303" t="s">
        <v>317</v>
      </c>
      <c r="C382" s="298" t="s">
        <v>21</v>
      </c>
      <c r="D382" s="296" t="s">
        <v>179</v>
      </c>
      <c r="E382" s="298" t="s">
        <v>487</v>
      </c>
      <c r="F382" s="298">
        <v>57.5</v>
      </c>
      <c r="G382" s="298">
        <v>61.6</v>
      </c>
      <c r="H382" s="227">
        <v>61.6</v>
      </c>
      <c r="I382" s="227" t="s">
        <v>263</v>
      </c>
      <c r="J382" s="227" t="s">
        <v>263</v>
      </c>
      <c r="K382" s="282" t="s">
        <v>871</v>
      </c>
      <c r="AX382" s="222" t="s">
        <v>739</v>
      </c>
      <c r="AY382" s="222" t="s">
        <v>731</v>
      </c>
      <c r="AZ382" s="222"/>
      <c r="BA382" s="222">
        <v>53</v>
      </c>
      <c r="BB382" s="222"/>
    </row>
    <row r="383" spans="1:56" s="9" customFormat="1" x14ac:dyDescent="0.35">
      <c r="A383" s="298">
        <v>3</v>
      </c>
      <c r="B383" s="303" t="s">
        <v>488</v>
      </c>
      <c r="C383" s="298"/>
      <c r="D383" s="288"/>
      <c r="E383" s="298"/>
      <c r="F383" s="298"/>
      <c r="G383" s="298"/>
      <c r="H383" s="227"/>
      <c r="I383" s="227"/>
      <c r="J383" s="227"/>
      <c r="K383" s="228"/>
      <c r="AX383" s="222"/>
      <c r="AY383" s="222" t="s">
        <v>730</v>
      </c>
      <c r="AZ383" s="222">
        <v>47</v>
      </c>
      <c r="BA383" s="222"/>
      <c r="BB383" s="222"/>
    </row>
    <row r="384" spans="1:56" s="9" customFormat="1" ht="31" x14ac:dyDescent="0.35">
      <c r="A384" s="298"/>
      <c r="B384" s="303" t="s">
        <v>316</v>
      </c>
      <c r="C384" s="298" t="s">
        <v>21</v>
      </c>
      <c r="D384" s="296" t="s">
        <v>179</v>
      </c>
      <c r="E384" s="298" t="s">
        <v>487</v>
      </c>
      <c r="F384" s="298"/>
      <c r="G384" s="298">
        <v>74.400000000000006</v>
      </c>
      <c r="H384" s="227">
        <v>74.400000000000006</v>
      </c>
      <c r="I384" s="227" t="s">
        <v>263</v>
      </c>
      <c r="J384" s="227" t="s">
        <v>263</v>
      </c>
      <c r="K384" s="282" t="s">
        <v>872</v>
      </c>
      <c r="AX384" s="222" t="s">
        <v>739</v>
      </c>
      <c r="AY384" s="222" t="s">
        <v>731</v>
      </c>
      <c r="AZ384" s="222"/>
      <c r="BA384" s="222">
        <v>54</v>
      </c>
      <c r="BB384" s="222"/>
    </row>
    <row r="385" spans="1:56" s="9" customFormat="1" ht="31" x14ac:dyDescent="0.35">
      <c r="A385" s="298"/>
      <c r="B385" s="303" t="s">
        <v>317</v>
      </c>
      <c r="C385" s="298" t="s">
        <v>21</v>
      </c>
      <c r="D385" s="296" t="s">
        <v>179</v>
      </c>
      <c r="E385" s="298" t="s">
        <v>487</v>
      </c>
      <c r="F385" s="298"/>
      <c r="G385" s="298">
        <v>0.62</v>
      </c>
      <c r="H385" s="227">
        <v>0.62</v>
      </c>
      <c r="I385" s="227" t="s">
        <v>263</v>
      </c>
      <c r="J385" s="227" t="s">
        <v>263</v>
      </c>
      <c r="K385" s="282" t="s">
        <v>873</v>
      </c>
      <c r="AX385" s="222" t="s">
        <v>739</v>
      </c>
      <c r="AY385" s="222" t="s">
        <v>731</v>
      </c>
      <c r="AZ385" s="222"/>
      <c r="BA385" s="222">
        <v>55</v>
      </c>
      <c r="BB385" s="222"/>
    </row>
    <row r="386" spans="1:56" s="9" customFormat="1" x14ac:dyDescent="0.35">
      <c r="A386" s="7"/>
      <c r="B386" s="181" t="s">
        <v>20</v>
      </c>
      <c r="C386" s="181"/>
      <c r="D386" s="182"/>
      <c r="E386" s="181"/>
      <c r="F386" s="181"/>
      <c r="G386" s="181"/>
      <c r="H386" s="181"/>
      <c r="I386" s="181"/>
      <c r="J386" s="181"/>
      <c r="K386" s="181"/>
      <c r="AX386" s="222"/>
      <c r="AY386" s="222"/>
      <c r="AZ386" s="222"/>
      <c r="BA386" s="222"/>
      <c r="BB386" s="222"/>
    </row>
    <row r="387" spans="1:56" s="9" customFormat="1" ht="62" x14ac:dyDescent="0.35">
      <c r="A387" s="288">
        <v>1</v>
      </c>
      <c r="B387" s="290" t="s">
        <v>489</v>
      </c>
      <c r="C387" s="288" t="s">
        <v>10</v>
      </c>
      <c r="D387" s="288" t="s">
        <v>263</v>
      </c>
      <c r="E387" s="291" t="s">
        <v>191</v>
      </c>
      <c r="F387" s="78"/>
      <c r="G387" s="78">
        <v>122</v>
      </c>
      <c r="H387" s="78">
        <v>122</v>
      </c>
      <c r="I387" s="296" t="s">
        <v>16</v>
      </c>
      <c r="J387" s="176"/>
      <c r="K387" s="295" t="s">
        <v>748</v>
      </c>
      <c r="AX387" s="222" t="s">
        <v>739</v>
      </c>
      <c r="AY387" s="222" t="s">
        <v>732</v>
      </c>
      <c r="AZ387" s="222"/>
      <c r="BA387" s="222"/>
      <c r="BB387" s="222">
        <v>146</v>
      </c>
    </row>
    <row r="388" spans="1:56" s="9" customFormat="1" ht="48.65" customHeight="1" x14ac:dyDescent="0.35">
      <c r="A388" s="315">
        <v>2</v>
      </c>
      <c r="B388" s="314" t="s">
        <v>92</v>
      </c>
      <c r="C388" s="313" t="s">
        <v>10</v>
      </c>
      <c r="D388" s="288" t="s">
        <v>263</v>
      </c>
      <c r="E388" s="344" t="s">
        <v>490</v>
      </c>
      <c r="F388" s="78"/>
      <c r="G388" s="78">
        <v>1848.6</v>
      </c>
      <c r="H388" s="69">
        <v>1848.6</v>
      </c>
      <c r="I388" s="33" t="s">
        <v>23</v>
      </c>
      <c r="J388" s="79" t="s">
        <v>93</v>
      </c>
      <c r="K388" s="346" t="s">
        <v>874</v>
      </c>
      <c r="AX388" s="222" t="s">
        <v>741</v>
      </c>
      <c r="AY388" s="222" t="s">
        <v>732</v>
      </c>
      <c r="AZ388" s="222"/>
      <c r="BA388" s="222"/>
      <c r="BB388" s="222">
        <v>147</v>
      </c>
    </row>
    <row r="389" spans="1:56" s="9" customFormat="1" ht="48.65" customHeight="1" x14ac:dyDescent="0.35">
      <c r="A389" s="315"/>
      <c r="B389" s="314"/>
      <c r="C389" s="313"/>
      <c r="D389" s="288"/>
      <c r="E389" s="344"/>
      <c r="F389" s="78"/>
      <c r="G389" s="78">
        <v>41.8</v>
      </c>
      <c r="H389" s="69">
        <v>22.7</v>
      </c>
      <c r="I389" s="33" t="s">
        <v>24</v>
      </c>
      <c r="J389" s="79" t="s">
        <v>94</v>
      </c>
      <c r="K389" s="347"/>
      <c r="AX389" s="222"/>
      <c r="AY389" s="222"/>
      <c r="AZ389" s="222"/>
      <c r="BA389" s="222"/>
      <c r="BB389" s="222"/>
    </row>
    <row r="390" spans="1:56" s="9" customFormat="1" ht="33.65" customHeight="1" x14ac:dyDescent="0.35">
      <c r="A390" s="313">
        <v>3</v>
      </c>
      <c r="B390" s="314" t="s">
        <v>95</v>
      </c>
      <c r="C390" s="313" t="s">
        <v>10</v>
      </c>
      <c r="D390" s="288" t="s">
        <v>263</v>
      </c>
      <c r="E390" s="313" t="s">
        <v>491</v>
      </c>
      <c r="F390" s="78"/>
      <c r="G390" s="78">
        <v>266.60000000000002</v>
      </c>
      <c r="H390" s="229">
        <v>266.60000000000002</v>
      </c>
      <c r="I390" s="33" t="s">
        <v>23</v>
      </c>
      <c r="J390" s="79" t="s">
        <v>145</v>
      </c>
      <c r="K390" s="348" t="s">
        <v>749</v>
      </c>
      <c r="AX390" s="222" t="s">
        <v>739</v>
      </c>
      <c r="AY390" s="222" t="s">
        <v>732</v>
      </c>
      <c r="AZ390" s="222"/>
      <c r="BA390" s="222"/>
      <c r="BB390" s="222">
        <v>148</v>
      </c>
    </row>
    <row r="391" spans="1:56" s="9" customFormat="1" ht="33.65" customHeight="1" x14ac:dyDescent="0.35">
      <c r="A391" s="313"/>
      <c r="B391" s="314"/>
      <c r="C391" s="313"/>
      <c r="D391" s="288"/>
      <c r="E391" s="313"/>
      <c r="F391" s="78"/>
      <c r="G391" s="78">
        <v>562.79999999999995</v>
      </c>
      <c r="H391" s="229">
        <v>562.79999999999995</v>
      </c>
      <c r="I391" s="33" t="s">
        <v>16</v>
      </c>
      <c r="J391" s="79"/>
      <c r="K391" s="349"/>
      <c r="AX391" s="222"/>
      <c r="AY391" s="222"/>
      <c r="AZ391" s="222"/>
      <c r="BA391" s="222"/>
      <c r="BB391" s="222"/>
    </row>
    <row r="392" spans="1:56" s="9" customFormat="1" ht="92.4" customHeight="1" x14ac:dyDescent="0.35">
      <c r="A392" s="288">
        <v>4</v>
      </c>
      <c r="B392" s="308" t="s">
        <v>492</v>
      </c>
      <c r="C392" s="288" t="s">
        <v>10</v>
      </c>
      <c r="D392" s="288" t="s">
        <v>263</v>
      </c>
      <c r="E392" s="288" t="s">
        <v>493</v>
      </c>
      <c r="F392" s="78"/>
      <c r="G392" s="78">
        <v>100</v>
      </c>
      <c r="H392" s="69">
        <v>100</v>
      </c>
      <c r="I392" s="33" t="s">
        <v>23</v>
      </c>
      <c r="J392" s="79" t="s">
        <v>494</v>
      </c>
      <c r="K392" s="286" t="s">
        <v>875</v>
      </c>
      <c r="AX392" s="222" t="s">
        <v>739</v>
      </c>
      <c r="AY392" s="222" t="s">
        <v>732</v>
      </c>
      <c r="AZ392" s="222"/>
      <c r="BA392" s="222"/>
      <c r="BB392" s="222">
        <v>149</v>
      </c>
    </row>
    <row r="393" spans="1:56" s="9" customFormat="1" ht="92.4" customHeight="1" x14ac:dyDescent="0.35">
      <c r="A393" s="288">
        <v>5</v>
      </c>
      <c r="B393" s="308" t="s">
        <v>495</v>
      </c>
      <c r="C393" s="288" t="s">
        <v>10</v>
      </c>
      <c r="D393" s="288" t="s">
        <v>263</v>
      </c>
      <c r="E393" s="288" t="s">
        <v>493</v>
      </c>
      <c r="F393" s="78"/>
      <c r="G393" s="78">
        <v>100</v>
      </c>
      <c r="H393" s="229">
        <v>100</v>
      </c>
      <c r="I393" s="33" t="s">
        <v>23</v>
      </c>
      <c r="J393" s="79" t="s">
        <v>93</v>
      </c>
      <c r="K393" s="286" t="s">
        <v>875</v>
      </c>
      <c r="AX393" s="222" t="s">
        <v>739</v>
      </c>
      <c r="AY393" s="222" t="s">
        <v>732</v>
      </c>
      <c r="AZ393" s="222"/>
      <c r="BA393" s="222"/>
      <c r="BB393" s="222">
        <v>150</v>
      </c>
    </row>
    <row r="394" spans="1:56" s="9" customFormat="1" ht="60.65" customHeight="1" x14ac:dyDescent="0.35">
      <c r="A394" s="288">
        <v>7</v>
      </c>
      <c r="B394" s="308" t="s">
        <v>496</v>
      </c>
      <c r="C394" s="288" t="s">
        <v>10</v>
      </c>
      <c r="D394" s="288" t="s">
        <v>263</v>
      </c>
      <c r="E394" s="288" t="s">
        <v>497</v>
      </c>
      <c r="F394" s="78"/>
      <c r="G394" s="78">
        <v>490.3</v>
      </c>
      <c r="H394" s="229">
        <v>490.3</v>
      </c>
      <c r="I394" s="33" t="s">
        <v>23</v>
      </c>
      <c r="J394" s="79" t="s">
        <v>93</v>
      </c>
      <c r="K394" s="286" t="s">
        <v>876</v>
      </c>
      <c r="AX394" s="222" t="s">
        <v>739</v>
      </c>
      <c r="AY394" s="222" t="s">
        <v>732</v>
      </c>
      <c r="AZ394" s="222"/>
      <c r="BA394" s="222"/>
      <c r="BB394" s="222">
        <v>151</v>
      </c>
    </row>
    <row r="395" spans="1:56" s="9" customFormat="1" ht="65.400000000000006" customHeight="1" x14ac:dyDescent="0.35">
      <c r="A395" s="288">
        <v>8</v>
      </c>
      <c r="B395" s="308" t="s">
        <v>498</v>
      </c>
      <c r="C395" s="288" t="s">
        <v>10</v>
      </c>
      <c r="D395" s="288" t="s">
        <v>263</v>
      </c>
      <c r="E395" s="288" t="s">
        <v>499</v>
      </c>
      <c r="F395" s="78"/>
      <c r="G395" s="78">
        <v>1000</v>
      </c>
      <c r="H395" s="229">
        <v>1000</v>
      </c>
      <c r="I395" s="33" t="s">
        <v>23</v>
      </c>
      <c r="J395" s="79" t="s">
        <v>93</v>
      </c>
      <c r="K395" s="286" t="s">
        <v>877</v>
      </c>
      <c r="AX395" s="222" t="s">
        <v>739</v>
      </c>
      <c r="AY395" s="222" t="s">
        <v>732</v>
      </c>
      <c r="AZ395" s="222"/>
      <c r="BA395" s="222"/>
      <c r="BB395" s="222">
        <v>152</v>
      </c>
    </row>
    <row r="396" spans="1:56" s="9" customFormat="1" ht="15.65" customHeight="1" x14ac:dyDescent="0.35">
      <c r="A396" s="102"/>
      <c r="B396" s="15" t="s">
        <v>4</v>
      </c>
      <c r="C396" s="102" t="s">
        <v>10</v>
      </c>
      <c r="D396" s="125"/>
      <c r="E396" s="102"/>
      <c r="F396" s="283"/>
      <c r="G396" s="283">
        <f>G398+G399+G400</f>
        <v>4532.1000000000004</v>
      </c>
      <c r="H396" s="283">
        <f>H398+H399+H400</f>
        <v>4513</v>
      </c>
      <c r="I396" s="16"/>
      <c r="J396" s="283"/>
      <c r="K396" s="283"/>
      <c r="AX396" s="222"/>
      <c r="AY396" s="222"/>
      <c r="AZ396" s="222"/>
      <c r="BA396" s="222"/>
      <c r="BB396" s="222"/>
      <c r="BD396" s="9">
        <v>1</v>
      </c>
    </row>
    <row r="397" spans="1:56" s="9" customFormat="1" ht="15.65" customHeight="1" x14ac:dyDescent="0.35">
      <c r="A397" s="13"/>
      <c r="B397" s="17" t="s">
        <v>13</v>
      </c>
      <c r="C397" s="18"/>
      <c r="D397" s="18"/>
      <c r="E397" s="18"/>
      <c r="F397" s="19"/>
      <c r="G397" s="19"/>
      <c r="H397" s="19"/>
      <c r="I397" s="14"/>
      <c r="J397" s="13"/>
      <c r="K397" s="97"/>
      <c r="AX397" s="222"/>
      <c r="AY397" s="222"/>
      <c r="AZ397" s="222"/>
      <c r="BA397" s="222"/>
      <c r="BB397" s="222"/>
      <c r="BD397" s="9">
        <v>1</v>
      </c>
    </row>
    <row r="398" spans="1:56" s="9" customFormat="1" ht="15.65" customHeight="1" x14ac:dyDescent="0.35">
      <c r="A398" s="19"/>
      <c r="B398" s="11" t="s">
        <v>1</v>
      </c>
      <c r="C398" s="252" t="s">
        <v>10</v>
      </c>
      <c r="D398" s="253"/>
      <c r="E398" s="98"/>
      <c r="F398" s="284"/>
      <c r="G398" s="284">
        <f>G388+G390+G392+G393+G394+G395</f>
        <v>3805.5</v>
      </c>
      <c r="H398" s="284">
        <f>H388+H390+H392+H393+H394+H395</f>
        <v>3805.5</v>
      </c>
      <c r="I398" s="14"/>
      <c r="J398" s="285"/>
      <c r="K398" s="285"/>
      <c r="AX398" s="222"/>
      <c r="AY398" s="222"/>
      <c r="AZ398" s="222"/>
      <c r="BA398" s="222"/>
      <c r="BB398" s="222"/>
      <c r="BD398" s="9">
        <v>1</v>
      </c>
    </row>
    <row r="399" spans="1:56" s="9" customFormat="1" ht="15.65" customHeight="1" x14ac:dyDescent="0.35">
      <c r="A399" s="19"/>
      <c r="B399" s="11" t="s">
        <v>14</v>
      </c>
      <c r="C399" s="252" t="s">
        <v>10</v>
      </c>
      <c r="D399" s="253"/>
      <c r="E399" s="98"/>
      <c r="F399" s="284"/>
      <c r="G399" s="284">
        <f>G389</f>
        <v>41.8</v>
      </c>
      <c r="H399" s="284">
        <f>H389</f>
        <v>22.7</v>
      </c>
      <c r="I399" s="14"/>
      <c r="J399" s="285"/>
      <c r="K399" s="285"/>
      <c r="AX399" s="222"/>
      <c r="AY399" s="222"/>
      <c r="AZ399" s="222"/>
      <c r="BA399" s="222"/>
      <c r="BB399" s="222"/>
      <c r="BD399" s="9">
        <v>1</v>
      </c>
    </row>
    <row r="400" spans="1:56" s="9" customFormat="1" ht="15.65" customHeight="1" x14ac:dyDescent="0.35">
      <c r="A400" s="19"/>
      <c r="B400" s="11" t="s">
        <v>15</v>
      </c>
      <c r="C400" s="252" t="s">
        <v>10</v>
      </c>
      <c r="D400" s="253"/>
      <c r="E400" s="98"/>
      <c r="F400" s="284"/>
      <c r="G400" s="284">
        <f>G387+G391</f>
        <v>684.8</v>
      </c>
      <c r="H400" s="284">
        <f>H387+H391</f>
        <v>684.8</v>
      </c>
      <c r="I400" s="14"/>
      <c r="J400" s="285"/>
      <c r="K400" s="285"/>
      <c r="AX400" s="222"/>
      <c r="AY400" s="222"/>
      <c r="AZ400" s="222"/>
      <c r="BA400" s="222"/>
      <c r="BB400" s="222"/>
      <c r="BD400" s="9">
        <v>1</v>
      </c>
    </row>
    <row r="401" spans="1:56" s="9" customFormat="1" ht="15.65" customHeight="1" x14ac:dyDescent="0.35">
      <c r="A401" s="4"/>
      <c r="B401" s="3" t="s">
        <v>3</v>
      </c>
      <c r="C401" s="249" t="s">
        <v>10</v>
      </c>
      <c r="D401" s="250"/>
      <c r="E401" s="204"/>
      <c r="F401" s="251"/>
      <c r="G401" s="251">
        <f t="shared" ref="G401" si="27">G403+G404+G405</f>
        <v>51007.584000000003</v>
      </c>
      <c r="H401" s="251">
        <f t="shared" ref="H401" si="28">H403+H404+H405</f>
        <v>51788.847999999998</v>
      </c>
      <c r="I401" s="16"/>
      <c r="J401" s="251"/>
      <c r="K401" s="251"/>
      <c r="AX401" s="222"/>
      <c r="AY401" s="222"/>
      <c r="AZ401" s="222"/>
      <c r="BA401" s="222"/>
      <c r="BB401" s="222"/>
      <c r="BD401" s="9">
        <v>1</v>
      </c>
    </row>
    <row r="402" spans="1:56" s="9" customFormat="1" ht="15.65" customHeight="1" x14ac:dyDescent="0.35">
      <c r="A402" s="13"/>
      <c r="B402" s="17" t="s">
        <v>13</v>
      </c>
      <c r="C402" s="18"/>
      <c r="D402" s="18"/>
      <c r="E402" s="18"/>
      <c r="F402" s="19"/>
      <c r="G402" s="19"/>
      <c r="H402" s="19"/>
      <c r="I402" s="14"/>
      <c r="J402" s="13"/>
      <c r="K402" s="97"/>
      <c r="AX402" s="222"/>
      <c r="AY402" s="222"/>
      <c r="AZ402" s="222"/>
      <c r="BA402" s="222"/>
      <c r="BB402" s="222"/>
      <c r="BD402" s="9">
        <v>1</v>
      </c>
    </row>
    <row r="403" spans="1:56" s="9" customFormat="1" ht="15.65" customHeight="1" x14ac:dyDescent="0.35">
      <c r="A403" s="13"/>
      <c r="B403" s="12" t="s">
        <v>1</v>
      </c>
      <c r="C403" s="252" t="s">
        <v>10</v>
      </c>
      <c r="D403" s="253"/>
      <c r="E403" s="247"/>
      <c r="F403" s="14"/>
      <c r="G403" s="14">
        <f t="shared" ref="G403:H405" si="29">G299+G374+G398</f>
        <v>27269.599999999999</v>
      </c>
      <c r="H403" s="14">
        <f t="shared" si="29"/>
        <v>27208.999999999996</v>
      </c>
      <c r="I403" s="14"/>
      <c r="J403" s="254"/>
      <c r="K403" s="254"/>
      <c r="AX403" s="222"/>
      <c r="AY403" s="222"/>
      <c r="AZ403" s="222"/>
      <c r="BA403" s="222"/>
      <c r="BB403" s="222"/>
      <c r="BD403" s="9">
        <v>1</v>
      </c>
    </row>
    <row r="404" spans="1:56" s="9" customFormat="1" ht="15.65" customHeight="1" x14ac:dyDescent="0.35">
      <c r="A404" s="13"/>
      <c r="B404" s="12" t="s">
        <v>14</v>
      </c>
      <c r="C404" s="252" t="s">
        <v>10</v>
      </c>
      <c r="D404" s="253"/>
      <c r="E404" s="247"/>
      <c r="F404" s="14"/>
      <c r="G404" s="14">
        <f t="shared" si="29"/>
        <v>6053.1840000000002</v>
      </c>
      <c r="H404" s="14">
        <f t="shared" si="29"/>
        <v>6013.1480000000001</v>
      </c>
      <c r="I404" s="14"/>
      <c r="J404" s="254"/>
      <c r="K404" s="254"/>
      <c r="AX404" s="222"/>
      <c r="AY404" s="222"/>
      <c r="AZ404" s="222"/>
      <c r="BA404" s="222"/>
      <c r="BB404" s="222"/>
      <c r="BD404" s="9">
        <v>1</v>
      </c>
    </row>
    <row r="405" spans="1:56" s="9" customFormat="1" ht="15.65" customHeight="1" x14ac:dyDescent="0.35">
      <c r="A405" s="13"/>
      <c r="B405" s="12" t="s">
        <v>15</v>
      </c>
      <c r="C405" s="252" t="s">
        <v>10</v>
      </c>
      <c r="D405" s="253"/>
      <c r="E405" s="247"/>
      <c r="F405" s="14"/>
      <c r="G405" s="14">
        <f t="shared" si="29"/>
        <v>17684.8</v>
      </c>
      <c r="H405" s="14">
        <f t="shared" si="29"/>
        <v>18566.7</v>
      </c>
      <c r="I405" s="14"/>
      <c r="J405" s="254"/>
      <c r="K405" s="254"/>
      <c r="AX405" s="222"/>
      <c r="AY405" s="222"/>
      <c r="AZ405" s="222"/>
      <c r="BA405" s="222"/>
      <c r="BB405" s="222"/>
      <c r="BD405" s="9">
        <v>1</v>
      </c>
    </row>
    <row r="406" spans="1:56" s="9" customFormat="1" ht="15.65" customHeight="1" x14ac:dyDescent="0.35">
      <c r="A406" s="188"/>
      <c r="B406" s="189" t="s">
        <v>62</v>
      </c>
      <c r="C406" s="190"/>
      <c r="D406" s="191"/>
      <c r="E406" s="190"/>
      <c r="F406" s="190"/>
      <c r="G406" s="190"/>
      <c r="H406" s="190"/>
      <c r="I406" s="190"/>
      <c r="J406" s="190"/>
      <c r="K406" s="190"/>
      <c r="AX406" s="223"/>
      <c r="AY406" s="223"/>
      <c r="AZ406" s="223"/>
      <c r="BA406" s="223"/>
      <c r="BB406" s="223"/>
    </row>
    <row r="407" spans="1:56" s="9" customFormat="1" x14ac:dyDescent="0.35">
      <c r="A407" s="34"/>
      <c r="B407" s="34" t="s">
        <v>500</v>
      </c>
      <c r="C407" s="34"/>
      <c r="D407" s="38"/>
      <c r="E407" s="34"/>
      <c r="F407" s="34"/>
      <c r="G407" s="34"/>
      <c r="H407" s="34"/>
      <c r="I407" s="34"/>
      <c r="J407" s="34"/>
      <c r="K407" s="34"/>
      <c r="AX407" s="223"/>
      <c r="AY407" s="223"/>
      <c r="AZ407" s="223"/>
      <c r="BA407" s="223"/>
      <c r="BB407" s="223"/>
    </row>
    <row r="408" spans="1:56" s="9" customFormat="1" x14ac:dyDescent="0.35">
      <c r="A408" s="35"/>
      <c r="B408" s="6" t="s">
        <v>40</v>
      </c>
      <c r="C408" s="6"/>
      <c r="D408" s="39"/>
      <c r="E408" s="6"/>
      <c r="F408" s="6"/>
      <c r="G408" s="6"/>
      <c r="H408" s="6"/>
      <c r="I408" s="6"/>
      <c r="J408" s="6"/>
      <c r="K408" s="6"/>
      <c r="AX408" s="223"/>
      <c r="AY408" s="223"/>
      <c r="AZ408" s="223"/>
      <c r="BA408" s="223"/>
      <c r="BB408" s="223"/>
    </row>
    <row r="409" spans="1:56" s="9" customFormat="1" ht="30" x14ac:dyDescent="0.35">
      <c r="A409" s="298">
        <v>1</v>
      </c>
      <c r="B409" s="303" t="s">
        <v>318</v>
      </c>
      <c r="C409" s="298" t="s">
        <v>21</v>
      </c>
      <c r="D409" s="310" t="s">
        <v>179</v>
      </c>
      <c r="E409" s="298" t="s">
        <v>206</v>
      </c>
      <c r="F409" s="298"/>
      <c r="G409" s="298">
        <v>10</v>
      </c>
      <c r="H409" s="298">
        <v>10.1</v>
      </c>
      <c r="I409" s="298" t="s">
        <v>263</v>
      </c>
      <c r="J409" s="298" t="s">
        <v>263</v>
      </c>
      <c r="K409" s="60" t="s">
        <v>514</v>
      </c>
      <c r="AX409" s="223" t="s">
        <v>739</v>
      </c>
      <c r="AY409" s="223" t="s">
        <v>729</v>
      </c>
      <c r="AZ409" s="223">
        <v>48</v>
      </c>
      <c r="BA409" s="223">
        <v>56</v>
      </c>
      <c r="BB409" s="223"/>
    </row>
    <row r="410" spans="1:56" s="9" customFormat="1" ht="75" x14ac:dyDescent="0.35">
      <c r="A410" s="298">
        <v>2</v>
      </c>
      <c r="B410" s="303" t="s">
        <v>319</v>
      </c>
      <c r="C410" s="298" t="s">
        <v>21</v>
      </c>
      <c r="D410" s="310" t="s">
        <v>179</v>
      </c>
      <c r="E410" s="298" t="s">
        <v>206</v>
      </c>
      <c r="F410" s="298">
        <v>40</v>
      </c>
      <c r="G410" s="30">
        <v>5</v>
      </c>
      <c r="H410" s="30">
        <v>3.7</v>
      </c>
      <c r="I410" s="298" t="s">
        <v>263</v>
      </c>
      <c r="J410" s="298" t="s">
        <v>263</v>
      </c>
      <c r="K410" s="60" t="s">
        <v>743</v>
      </c>
      <c r="AX410" s="223" t="s">
        <v>742</v>
      </c>
      <c r="AY410" s="223" t="s">
        <v>729</v>
      </c>
      <c r="AZ410" s="223">
        <v>49</v>
      </c>
      <c r="BA410" s="223">
        <v>57</v>
      </c>
      <c r="BB410" s="223"/>
    </row>
    <row r="411" spans="1:56" s="9" customFormat="1" x14ac:dyDescent="0.35">
      <c r="A411" s="37"/>
      <c r="B411" s="61" t="s">
        <v>20</v>
      </c>
      <c r="C411" s="61"/>
      <c r="D411" s="105"/>
      <c r="E411" s="61"/>
      <c r="F411" s="61"/>
      <c r="G411" s="61"/>
      <c r="H411" s="61"/>
      <c r="I411" s="61"/>
      <c r="J411" s="61"/>
      <c r="K411" s="62"/>
      <c r="AX411" s="223"/>
      <c r="AY411" s="223"/>
      <c r="AZ411" s="223"/>
      <c r="BA411" s="223"/>
      <c r="BB411" s="223"/>
    </row>
    <row r="412" spans="1:56" s="9" customFormat="1" ht="62" x14ac:dyDescent="0.35">
      <c r="A412" s="288">
        <v>1</v>
      </c>
      <c r="B412" s="289" t="s">
        <v>501</v>
      </c>
      <c r="C412" s="288" t="s">
        <v>52</v>
      </c>
      <c r="D412" s="288" t="s">
        <v>263</v>
      </c>
      <c r="E412" s="288" t="s">
        <v>502</v>
      </c>
      <c r="F412" s="288"/>
      <c r="G412" s="288">
        <v>330</v>
      </c>
      <c r="H412" s="288">
        <v>330</v>
      </c>
      <c r="I412" s="288"/>
      <c r="J412" s="288"/>
      <c r="K412" s="60" t="s">
        <v>885</v>
      </c>
      <c r="AX412" s="223" t="s">
        <v>739</v>
      </c>
      <c r="AY412" s="223" t="s">
        <v>732</v>
      </c>
      <c r="AZ412" s="223"/>
      <c r="BA412" s="223"/>
      <c r="BB412" s="223">
        <v>153</v>
      </c>
    </row>
    <row r="413" spans="1:56" s="9" customFormat="1" ht="62" x14ac:dyDescent="0.35">
      <c r="A413" s="288">
        <v>2</v>
      </c>
      <c r="B413" s="289" t="s">
        <v>503</v>
      </c>
      <c r="C413" s="288" t="s">
        <v>52</v>
      </c>
      <c r="D413" s="288" t="s">
        <v>263</v>
      </c>
      <c r="E413" s="288" t="s">
        <v>502</v>
      </c>
      <c r="F413" s="288"/>
      <c r="G413" s="288">
        <v>6</v>
      </c>
      <c r="H413" s="288">
        <v>6</v>
      </c>
      <c r="I413" s="288"/>
      <c r="J413" s="288"/>
      <c r="K413" s="60" t="s">
        <v>886</v>
      </c>
      <c r="AX413" s="223" t="s">
        <v>739</v>
      </c>
      <c r="AY413" s="223" t="s">
        <v>732</v>
      </c>
      <c r="AZ413" s="223"/>
      <c r="BA413" s="223"/>
      <c r="BB413" s="223">
        <v>154</v>
      </c>
    </row>
    <row r="414" spans="1:56" s="9" customFormat="1" ht="62" x14ac:dyDescent="0.35">
      <c r="A414" s="288">
        <v>3</v>
      </c>
      <c r="B414" s="289" t="s">
        <v>504</v>
      </c>
      <c r="C414" s="288" t="s">
        <v>10</v>
      </c>
      <c r="D414" s="288" t="s">
        <v>263</v>
      </c>
      <c r="E414" s="288" t="s">
        <v>505</v>
      </c>
      <c r="F414" s="288"/>
      <c r="G414" s="288">
        <v>4.5</v>
      </c>
      <c r="H414" s="288">
        <v>4.5</v>
      </c>
      <c r="I414" s="296" t="s">
        <v>24</v>
      </c>
      <c r="J414" s="288">
        <v>254108000</v>
      </c>
      <c r="K414" s="60" t="s">
        <v>887</v>
      </c>
      <c r="AX414" s="223" t="s">
        <v>739</v>
      </c>
      <c r="AY414" s="223" t="s">
        <v>732</v>
      </c>
      <c r="AZ414" s="223"/>
      <c r="BA414" s="223"/>
      <c r="BB414" s="223">
        <v>155</v>
      </c>
    </row>
    <row r="415" spans="1:56" s="9" customFormat="1" ht="46.5" x14ac:dyDescent="0.35">
      <c r="A415" s="288">
        <v>4</v>
      </c>
      <c r="B415" s="289" t="s">
        <v>506</v>
      </c>
      <c r="C415" s="288" t="s">
        <v>10</v>
      </c>
      <c r="D415" s="288" t="s">
        <v>263</v>
      </c>
      <c r="E415" s="288" t="s">
        <v>507</v>
      </c>
      <c r="F415" s="288"/>
      <c r="G415" s="288">
        <v>6.02</v>
      </c>
      <c r="H415" s="288">
        <v>6.02</v>
      </c>
      <c r="I415" s="296" t="s">
        <v>24</v>
      </c>
      <c r="J415" s="288" t="s">
        <v>524</v>
      </c>
      <c r="K415" s="60" t="s">
        <v>888</v>
      </c>
      <c r="AX415" s="223" t="s">
        <v>739</v>
      </c>
      <c r="AY415" s="223" t="s">
        <v>732</v>
      </c>
      <c r="AZ415" s="223"/>
      <c r="BA415" s="223"/>
      <c r="BB415" s="223">
        <v>156</v>
      </c>
    </row>
    <row r="416" spans="1:56" s="9" customFormat="1" ht="62" x14ac:dyDescent="0.35">
      <c r="A416" s="288">
        <v>5</v>
      </c>
      <c r="B416" s="289" t="s">
        <v>508</v>
      </c>
      <c r="C416" s="288" t="s">
        <v>10</v>
      </c>
      <c r="D416" s="288" t="s">
        <v>263</v>
      </c>
      <c r="E416" s="288" t="s">
        <v>205</v>
      </c>
      <c r="F416" s="288"/>
      <c r="G416" s="288">
        <v>1.51</v>
      </c>
      <c r="H416" s="288">
        <v>1.51</v>
      </c>
      <c r="I416" s="296" t="s">
        <v>24</v>
      </c>
      <c r="J416" s="288">
        <v>254001155</v>
      </c>
      <c r="K416" s="60" t="s">
        <v>889</v>
      </c>
      <c r="AX416" s="223" t="s">
        <v>739</v>
      </c>
      <c r="AY416" s="223" t="s">
        <v>732</v>
      </c>
      <c r="AZ416" s="223"/>
      <c r="BA416" s="223"/>
      <c r="BB416" s="223">
        <v>157</v>
      </c>
    </row>
    <row r="417" spans="1:56" s="9" customFormat="1" x14ac:dyDescent="0.35">
      <c r="A417" s="35"/>
      <c r="B417" s="21" t="s">
        <v>4</v>
      </c>
      <c r="C417" s="2" t="s">
        <v>10</v>
      </c>
      <c r="D417" s="10"/>
      <c r="E417" s="4"/>
      <c r="F417" s="214"/>
      <c r="G417" s="214">
        <f>G419+G420+G421</f>
        <v>12.03</v>
      </c>
      <c r="H417" s="214">
        <f>H419+H420+H421</f>
        <v>12.03</v>
      </c>
      <c r="I417" s="16"/>
      <c r="J417" s="215"/>
      <c r="K417" s="215"/>
      <c r="AX417" s="220"/>
      <c r="AY417" s="220"/>
      <c r="AZ417" s="220"/>
      <c r="BA417" s="220"/>
      <c r="BB417" s="220"/>
      <c r="BD417" s="9">
        <v>1</v>
      </c>
    </row>
    <row r="418" spans="1:56" s="9" customFormat="1" x14ac:dyDescent="0.35">
      <c r="A418" s="216"/>
      <c r="B418" s="217" t="s">
        <v>13</v>
      </c>
      <c r="C418" s="217"/>
      <c r="D418" s="150"/>
      <c r="E418" s="217"/>
      <c r="F418" s="149"/>
      <c r="G418" s="149"/>
      <c r="H418" s="149"/>
      <c r="I418" s="14"/>
      <c r="J418" s="217"/>
      <c r="K418" s="217"/>
      <c r="AX418" s="220"/>
      <c r="AY418" s="220"/>
      <c r="AZ418" s="220"/>
      <c r="BA418" s="220"/>
      <c r="BB418" s="220"/>
      <c r="BD418" s="9">
        <v>1</v>
      </c>
    </row>
    <row r="419" spans="1:56" s="9" customFormat="1" x14ac:dyDescent="0.35">
      <c r="A419" s="216"/>
      <c r="B419" s="12" t="s">
        <v>1</v>
      </c>
      <c r="C419" s="1" t="s">
        <v>10</v>
      </c>
      <c r="D419" s="36"/>
      <c r="E419" s="11"/>
      <c r="F419" s="14"/>
      <c r="G419" s="14">
        <v>0</v>
      </c>
      <c r="H419" s="14">
        <v>0</v>
      </c>
      <c r="I419" s="14"/>
      <c r="J419" s="217"/>
      <c r="K419" s="217"/>
      <c r="AX419" s="220"/>
      <c r="AY419" s="220"/>
      <c r="AZ419" s="220"/>
      <c r="BA419" s="220"/>
      <c r="BB419" s="220"/>
      <c r="BD419" s="9">
        <v>1</v>
      </c>
    </row>
    <row r="420" spans="1:56" s="9" customFormat="1" x14ac:dyDescent="0.35">
      <c r="A420" s="216"/>
      <c r="B420" s="12" t="s">
        <v>14</v>
      </c>
      <c r="C420" s="1" t="s">
        <v>10</v>
      </c>
      <c r="D420" s="36"/>
      <c r="E420" s="11"/>
      <c r="F420" s="14"/>
      <c r="G420" s="14">
        <f>G414+G415+G416</f>
        <v>12.03</v>
      </c>
      <c r="H420" s="14">
        <f>H414+H415+H416</f>
        <v>12.03</v>
      </c>
      <c r="I420" s="14"/>
      <c r="J420" s="217"/>
      <c r="K420" s="217"/>
      <c r="AX420" s="220"/>
      <c r="AY420" s="220"/>
      <c r="AZ420" s="220"/>
      <c r="BA420" s="220"/>
      <c r="BB420" s="220"/>
      <c r="BD420" s="9">
        <v>1</v>
      </c>
    </row>
    <row r="421" spans="1:56" s="9" customFormat="1" x14ac:dyDescent="0.35">
      <c r="A421" s="216"/>
      <c r="B421" s="12" t="s">
        <v>15</v>
      </c>
      <c r="C421" s="1" t="s">
        <v>10</v>
      </c>
      <c r="D421" s="36"/>
      <c r="E421" s="11"/>
      <c r="F421" s="14"/>
      <c r="G421" s="14">
        <v>0</v>
      </c>
      <c r="H421" s="14">
        <v>0</v>
      </c>
      <c r="I421" s="14"/>
      <c r="J421" s="217"/>
      <c r="K421" s="217"/>
      <c r="AX421" s="220"/>
      <c r="AY421" s="220"/>
      <c r="AZ421" s="220"/>
      <c r="BA421" s="220"/>
      <c r="BB421" s="220"/>
      <c r="BD421" s="9">
        <v>1</v>
      </c>
    </row>
    <row r="422" spans="1:56" x14ac:dyDescent="0.35">
      <c r="A422" s="342"/>
      <c r="B422" s="342"/>
      <c r="C422" s="342"/>
      <c r="D422" s="342"/>
      <c r="E422" s="342"/>
      <c r="F422" s="342"/>
      <c r="G422" s="342"/>
      <c r="H422" s="342"/>
      <c r="I422" s="342"/>
      <c r="J422" s="342"/>
      <c r="K422" s="342"/>
      <c r="AX422" s="220"/>
      <c r="AY422" s="220"/>
      <c r="AZ422" s="220"/>
      <c r="BA422" s="220"/>
      <c r="BB422" s="220"/>
    </row>
    <row r="423" spans="1:56" s="9" customFormat="1" x14ac:dyDescent="0.35">
      <c r="A423" s="4"/>
      <c r="B423" s="21" t="s">
        <v>3</v>
      </c>
      <c r="C423" s="2" t="s">
        <v>10</v>
      </c>
      <c r="D423" s="10"/>
      <c r="E423" s="4"/>
      <c r="F423" s="16"/>
      <c r="G423" s="16">
        <f>G427+G426+G425</f>
        <v>12.03</v>
      </c>
      <c r="H423" s="16">
        <f>H427+H426+H425</f>
        <v>12.03</v>
      </c>
      <c r="I423" s="16"/>
      <c r="J423" s="4"/>
      <c r="K423" s="4"/>
      <c r="AX423" s="220"/>
      <c r="AY423" s="220"/>
      <c r="AZ423" s="220"/>
      <c r="BA423" s="220"/>
      <c r="BB423" s="220"/>
      <c r="BD423" s="9">
        <v>1</v>
      </c>
    </row>
    <row r="424" spans="1:56" s="9" customFormat="1" x14ac:dyDescent="0.35">
      <c r="A424" s="13"/>
      <c r="B424" s="20" t="s">
        <v>13</v>
      </c>
      <c r="C424" s="1"/>
      <c r="D424" s="36"/>
      <c r="E424" s="13"/>
      <c r="F424" s="18"/>
      <c r="G424" s="18"/>
      <c r="H424" s="18"/>
      <c r="I424" s="14"/>
      <c r="J424" s="13"/>
      <c r="K424" s="13"/>
      <c r="AX424" s="220"/>
      <c r="AY424" s="220"/>
      <c r="AZ424" s="220"/>
      <c r="BA424" s="220"/>
      <c r="BB424" s="220"/>
      <c r="BD424" s="9">
        <v>1</v>
      </c>
    </row>
    <row r="425" spans="1:56" s="9" customFormat="1" x14ac:dyDescent="0.35">
      <c r="A425" s="13"/>
      <c r="B425" s="20" t="s">
        <v>1</v>
      </c>
      <c r="C425" s="1" t="s">
        <v>10</v>
      </c>
      <c r="D425" s="36"/>
      <c r="E425" s="13"/>
      <c r="F425" s="14"/>
      <c r="G425" s="14">
        <f>G419</f>
        <v>0</v>
      </c>
      <c r="H425" s="14">
        <f>H419</f>
        <v>0</v>
      </c>
      <c r="I425" s="14"/>
      <c r="J425" s="13"/>
      <c r="K425" s="13"/>
      <c r="AX425" s="220"/>
      <c r="AY425" s="220"/>
      <c r="AZ425" s="220"/>
      <c r="BA425" s="220"/>
      <c r="BB425" s="220"/>
      <c r="BD425" s="9">
        <v>1</v>
      </c>
    </row>
    <row r="426" spans="1:56" s="9" customFormat="1" x14ac:dyDescent="0.35">
      <c r="A426" s="13"/>
      <c r="B426" s="20" t="s">
        <v>14</v>
      </c>
      <c r="C426" s="1" t="s">
        <v>10</v>
      </c>
      <c r="D426" s="36"/>
      <c r="E426" s="13"/>
      <c r="F426" s="14"/>
      <c r="G426" s="14">
        <f t="shared" ref="G426:H427" si="30">G420</f>
        <v>12.03</v>
      </c>
      <c r="H426" s="14">
        <f t="shared" si="30"/>
        <v>12.03</v>
      </c>
      <c r="I426" s="14"/>
      <c r="J426" s="13"/>
      <c r="K426" s="13"/>
      <c r="AX426" s="220"/>
      <c r="AY426" s="220"/>
      <c r="AZ426" s="220"/>
      <c r="BA426" s="220"/>
      <c r="BB426" s="220"/>
      <c r="BD426" s="9">
        <v>1</v>
      </c>
    </row>
    <row r="427" spans="1:56" s="9" customFormat="1" x14ac:dyDescent="0.35">
      <c r="A427" s="13"/>
      <c r="B427" s="20" t="s">
        <v>15</v>
      </c>
      <c r="C427" s="1" t="s">
        <v>10</v>
      </c>
      <c r="D427" s="36"/>
      <c r="E427" s="13"/>
      <c r="F427" s="14"/>
      <c r="G427" s="14">
        <f t="shared" si="30"/>
        <v>0</v>
      </c>
      <c r="H427" s="14">
        <f t="shared" si="30"/>
        <v>0</v>
      </c>
      <c r="I427" s="14"/>
      <c r="J427" s="13"/>
      <c r="K427" s="13"/>
      <c r="AX427" s="220"/>
      <c r="AY427" s="220"/>
      <c r="AZ427" s="220"/>
      <c r="BA427" s="220"/>
      <c r="BB427" s="220"/>
      <c r="BD427" s="9">
        <v>1</v>
      </c>
    </row>
    <row r="428" spans="1:56" s="9" customFormat="1" x14ac:dyDescent="0.35">
      <c r="A428" s="4"/>
      <c r="B428" s="21" t="s">
        <v>509</v>
      </c>
      <c r="C428" s="2" t="s">
        <v>10</v>
      </c>
      <c r="D428" s="10"/>
      <c r="E428" s="4"/>
      <c r="F428" s="16"/>
      <c r="G428" s="16">
        <f>G432+G431+G430</f>
        <v>136537.416</v>
      </c>
      <c r="H428" s="16">
        <f>H432+H431+H430</f>
        <v>145186.35339</v>
      </c>
      <c r="I428" s="16"/>
      <c r="J428" s="4"/>
      <c r="K428" s="4"/>
      <c r="AX428" s="220"/>
      <c r="AY428" s="220"/>
      <c r="AZ428" s="220"/>
      <c r="BA428" s="220"/>
      <c r="BB428" s="220"/>
      <c r="BD428" s="9">
        <v>1</v>
      </c>
    </row>
    <row r="429" spans="1:56" s="9" customFormat="1" x14ac:dyDescent="0.35">
      <c r="A429" s="13"/>
      <c r="B429" s="20" t="s">
        <v>13</v>
      </c>
      <c r="C429" s="1"/>
      <c r="D429" s="36"/>
      <c r="E429" s="13"/>
      <c r="F429" s="18"/>
      <c r="G429" s="18"/>
      <c r="H429" s="18"/>
      <c r="I429" s="14"/>
      <c r="J429" s="13"/>
      <c r="K429" s="13"/>
      <c r="AX429" s="220"/>
      <c r="AY429" s="220"/>
      <c r="AZ429" s="220"/>
      <c r="BA429" s="220"/>
      <c r="BB429" s="220"/>
      <c r="BD429" s="9">
        <v>1</v>
      </c>
    </row>
    <row r="430" spans="1:56" s="9" customFormat="1" x14ac:dyDescent="0.35">
      <c r="A430" s="13"/>
      <c r="B430" s="20" t="s">
        <v>1</v>
      </c>
      <c r="C430" s="1" t="s">
        <v>10</v>
      </c>
      <c r="D430" s="36"/>
      <c r="E430" s="13"/>
      <c r="F430" s="14"/>
      <c r="G430" s="14">
        <f>G425+G403+G276+G243+G126</f>
        <v>46084.2</v>
      </c>
      <c r="H430" s="14">
        <f t="shared" ref="G430:H432" si="31">H425+H403+H276+H243+H126</f>
        <v>45266.7</v>
      </c>
      <c r="I430" s="14"/>
      <c r="J430" s="13"/>
      <c r="K430" s="13"/>
      <c r="AX430" s="220"/>
      <c r="AY430" s="220"/>
      <c r="AZ430" s="220"/>
      <c r="BA430" s="220"/>
      <c r="BB430" s="220"/>
      <c r="BD430" s="9">
        <v>1</v>
      </c>
    </row>
    <row r="431" spans="1:56" s="9" customFormat="1" x14ac:dyDescent="0.35">
      <c r="A431" s="13"/>
      <c r="B431" s="20" t="s">
        <v>14</v>
      </c>
      <c r="C431" s="1" t="s">
        <v>10</v>
      </c>
      <c r="D431" s="36"/>
      <c r="E431" s="13"/>
      <c r="F431" s="14"/>
      <c r="G431" s="14">
        <f t="shared" si="31"/>
        <v>34986.915999999997</v>
      </c>
      <c r="H431" s="14">
        <f t="shared" si="31"/>
        <v>34944.753389999998</v>
      </c>
      <c r="I431" s="14"/>
      <c r="J431" s="13"/>
      <c r="K431" s="13"/>
      <c r="AX431" s="220"/>
      <c r="AY431" s="220"/>
      <c r="AZ431" s="220"/>
      <c r="BA431" s="220"/>
      <c r="BB431" s="220"/>
      <c r="BD431" s="9">
        <v>1</v>
      </c>
    </row>
    <row r="432" spans="1:56" s="9" customFormat="1" x14ac:dyDescent="0.35">
      <c r="A432" s="13"/>
      <c r="B432" s="20" t="s">
        <v>15</v>
      </c>
      <c r="C432" s="1" t="s">
        <v>10</v>
      </c>
      <c r="D432" s="36"/>
      <c r="E432" s="13"/>
      <c r="F432" s="14"/>
      <c r="G432" s="14">
        <f t="shared" si="31"/>
        <v>55466.3</v>
      </c>
      <c r="H432" s="14">
        <f t="shared" si="31"/>
        <v>64974.899999999994</v>
      </c>
      <c r="I432" s="14"/>
      <c r="J432" s="13"/>
      <c r="K432" s="13"/>
      <c r="AX432" s="220"/>
      <c r="AY432" s="220"/>
      <c r="AZ432" s="220"/>
      <c r="BA432" s="220"/>
      <c r="BB432" s="220"/>
      <c r="BD432" s="9">
        <v>1</v>
      </c>
    </row>
    <row r="433" spans="1:54" ht="17.25" customHeight="1" x14ac:dyDescent="0.35">
      <c r="A433" s="47"/>
      <c r="B433" s="41"/>
      <c r="C433" s="41"/>
      <c r="D433" s="54"/>
      <c r="E433" s="41"/>
      <c r="F433" s="56"/>
      <c r="G433" s="41"/>
      <c r="H433" s="42"/>
      <c r="I433" s="42"/>
      <c r="J433" s="42"/>
      <c r="K433" s="41"/>
      <c r="L433" s="53"/>
      <c r="M433" s="53"/>
      <c r="N433" s="53"/>
      <c r="O433" s="53"/>
      <c r="P433" s="53"/>
      <c r="Q433" s="53"/>
      <c r="R433" s="53"/>
      <c r="S433" s="53"/>
      <c r="T433" s="53"/>
      <c r="U433" s="53"/>
      <c r="V433" s="53"/>
      <c r="W433" s="53"/>
      <c r="X433" s="53"/>
      <c r="Y433" s="53"/>
      <c r="Z433" s="53"/>
      <c r="AA433" s="53"/>
      <c r="AB433" s="53"/>
      <c r="AC433" s="53"/>
      <c r="AD433" s="53"/>
      <c r="AE433" s="53"/>
      <c r="AF433" s="53"/>
      <c r="AG433" s="53"/>
      <c r="AH433" s="53"/>
      <c r="AI433" s="53"/>
      <c r="AJ433" s="53"/>
      <c r="AK433" s="53"/>
      <c r="AL433" s="53"/>
      <c r="AM433" s="53"/>
      <c r="AN433" s="53"/>
      <c r="AO433" s="53"/>
      <c r="AP433" s="53"/>
      <c r="AQ433" s="53"/>
      <c r="AR433" s="53"/>
      <c r="AS433" s="53"/>
      <c r="AT433" s="53"/>
      <c r="AU433" s="53"/>
      <c r="AV433" s="53"/>
      <c r="AW433" s="53"/>
    </row>
    <row r="434" spans="1:54" s="9" customFormat="1" x14ac:dyDescent="0.35">
      <c r="A434" s="160"/>
      <c r="B434" s="255" t="s">
        <v>151</v>
      </c>
      <c r="C434" s="160"/>
      <c r="D434" s="256"/>
      <c r="E434" s="160"/>
      <c r="G434" s="160"/>
      <c r="H434" s="256"/>
      <c r="I434" s="257"/>
      <c r="J434" s="257"/>
      <c r="K434" s="258"/>
      <c r="L434" s="259"/>
      <c r="M434" s="259"/>
      <c r="N434" s="259"/>
      <c r="O434" s="259"/>
      <c r="P434" s="259"/>
      <c r="Q434" s="259"/>
      <c r="R434" s="259"/>
      <c r="S434" s="259"/>
      <c r="T434" s="259"/>
      <c r="U434" s="259"/>
      <c r="V434" s="259"/>
      <c r="W434" s="259"/>
      <c r="X434" s="259"/>
      <c r="Y434" s="259"/>
      <c r="Z434" s="259"/>
      <c r="AA434" s="259"/>
      <c r="AB434" s="259"/>
      <c r="AC434" s="259"/>
      <c r="AD434" s="259"/>
      <c r="AE434" s="259"/>
      <c r="AF434" s="259"/>
      <c r="AG434" s="259"/>
      <c r="AH434" s="259"/>
      <c r="AI434" s="259"/>
      <c r="AJ434" s="259"/>
      <c r="AK434" s="259"/>
      <c r="AL434" s="259"/>
      <c r="AM434" s="259"/>
      <c r="AN434" s="259"/>
      <c r="AO434" s="259"/>
      <c r="AP434" s="259"/>
      <c r="AQ434" s="259"/>
      <c r="AR434" s="259"/>
      <c r="AS434" s="259"/>
      <c r="AT434" s="259"/>
      <c r="AU434" s="259"/>
      <c r="AV434" s="259"/>
      <c r="AW434" s="259"/>
      <c r="AX434" s="224"/>
      <c r="AY434" s="224"/>
      <c r="AZ434" s="224"/>
      <c r="BA434" s="224"/>
      <c r="BB434" s="224"/>
    </row>
    <row r="435" spans="1:54" s="9" customFormat="1" x14ac:dyDescent="0.35">
      <c r="A435" s="160"/>
      <c r="B435" s="255" t="s">
        <v>152</v>
      </c>
      <c r="C435" s="160"/>
      <c r="D435" s="256"/>
      <c r="E435" s="160"/>
      <c r="G435" s="160"/>
      <c r="H435" s="256"/>
      <c r="I435" s="257"/>
      <c r="J435" s="257"/>
      <c r="K435" s="258"/>
      <c r="L435" s="259"/>
      <c r="M435" s="259"/>
      <c r="N435" s="259"/>
      <c r="O435" s="259"/>
      <c r="P435" s="259"/>
      <c r="Q435" s="259"/>
      <c r="R435" s="259"/>
      <c r="S435" s="259"/>
      <c r="T435" s="259"/>
      <c r="U435" s="259"/>
      <c r="V435" s="259"/>
      <c r="W435" s="259"/>
      <c r="X435" s="259"/>
      <c r="Y435" s="259"/>
      <c r="Z435" s="259"/>
      <c r="AA435" s="259"/>
      <c r="AB435" s="259"/>
      <c r="AC435" s="259"/>
      <c r="AD435" s="259"/>
      <c r="AE435" s="259"/>
      <c r="AF435" s="259"/>
      <c r="AG435" s="259"/>
      <c r="AH435" s="259"/>
      <c r="AI435" s="259"/>
      <c r="AJ435" s="259"/>
      <c r="AK435" s="259"/>
      <c r="AL435" s="259"/>
      <c r="AM435" s="259"/>
      <c r="AN435" s="259"/>
      <c r="AO435" s="259"/>
      <c r="AP435" s="259"/>
      <c r="AQ435" s="259"/>
      <c r="AR435" s="259"/>
      <c r="AS435" s="259"/>
      <c r="AT435" s="259"/>
      <c r="AU435" s="259"/>
      <c r="AV435" s="259"/>
      <c r="AW435" s="259"/>
      <c r="AX435" s="224"/>
      <c r="AY435" s="224"/>
      <c r="AZ435" s="224"/>
      <c r="BA435" s="224"/>
      <c r="BB435" s="224"/>
    </row>
    <row r="436" spans="1:54" s="9" customFormat="1" x14ac:dyDescent="0.35">
      <c r="A436" s="160"/>
      <c r="B436" s="255" t="s">
        <v>153</v>
      </c>
      <c r="C436" s="160"/>
      <c r="D436" s="256"/>
      <c r="E436" s="160"/>
      <c r="G436" s="160"/>
      <c r="H436" s="256"/>
      <c r="I436" s="257"/>
      <c r="J436" s="257"/>
      <c r="K436" s="258"/>
      <c r="L436" s="259"/>
      <c r="M436" s="259"/>
      <c r="N436" s="259"/>
      <c r="O436" s="259"/>
      <c r="P436" s="259"/>
      <c r="Q436" s="259"/>
      <c r="R436" s="259"/>
      <c r="S436" s="259"/>
      <c r="T436" s="259"/>
      <c r="U436" s="259"/>
      <c r="V436" s="259"/>
      <c r="W436" s="259"/>
      <c r="X436" s="259"/>
      <c r="Y436" s="259"/>
      <c r="Z436" s="259"/>
      <c r="AA436" s="259"/>
      <c r="AB436" s="259"/>
      <c r="AC436" s="259"/>
      <c r="AD436" s="259"/>
      <c r="AE436" s="259"/>
      <c r="AF436" s="259"/>
      <c r="AG436" s="259"/>
      <c r="AH436" s="259"/>
      <c r="AI436" s="259"/>
      <c r="AJ436" s="259"/>
      <c r="AK436" s="259"/>
      <c r="AL436" s="259"/>
      <c r="AM436" s="259"/>
      <c r="AN436" s="259"/>
      <c r="AO436" s="259"/>
      <c r="AP436" s="259"/>
      <c r="AQ436" s="259"/>
      <c r="AR436" s="259"/>
      <c r="AS436" s="259"/>
      <c r="AT436" s="259"/>
      <c r="AU436" s="259"/>
      <c r="AV436" s="259"/>
      <c r="AW436" s="259"/>
      <c r="AX436" s="224"/>
      <c r="AY436" s="224"/>
      <c r="AZ436" s="224"/>
      <c r="BA436" s="224"/>
      <c r="BB436" s="224"/>
    </row>
    <row r="437" spans="1:54" s="9" customFormat="1" x14ac:dyDescent="0.35">
      <c r="A437" s="160"/>
      <c r="B437" s="255" t="s">
        <v>154</v>
      </c>
      <c r="C437" s="160"/>
      <c r="D437" s="256"/>
      <c r="E437" s="160"/>
      <c r="G437" s="160"/>
      <c r="H437" s="256"/>
      <c r="I437" s="257"/>
      <c r="J437" s="257"/>
      <c r="K437" s="258"/>
      <c r="L437" s="259"/>
      <c r="M437" s="259"/>
      <c r="N437" s="259"/>
      <c r="O437" s="259"/>
      <c r="P437" s="259"/>
      <c r="Q437" s="259"/>
      <c r="R437" s="259"/>
      <c r="S437" s="259"/>
      <c r="T437" s="259"/>
      <c r="U437" s="259"/>
      <c r="V437" s="259"/>
      <c r="W437" s="259"/>
      <c r="X437" s="259"/>
      <c r="Y437" s="259"/>
      <c r="Z437" s="259"/>
      <c r="AA437" s="259"/>
      <c r="AB437" s="259"/>
      <c r="AC437" s="259"/>
      <c r="AD437" s="259"/>
      <c r="AE437" s="259"/>
      <c r="AF437" s="259"/>
      <c r="AG437" s="259"/>
      <c r="AH437" s="259"/>
      <c r="AI437" s="259"/>
      <c r="AJ437" s="259"/>
      <c r="AK437" s="259"/>
      <c r="AL437" s="259"/>
      <c r="AM437" s="259"/>
      <c r="AN437" s="259"/>
      <c r="AO437" s="259"/>
      <c r="AP437" s="259"/>
      <c r="AQ437" s="259"/>
      <c r="AR437" s="259"/>
      <c r="AS437" s="259"/>
      <c r="AT437" s="259"/>
      <c r="AU437" s="259"/>
      <c r="AV437" s="259"/>
      <c r="AW437" s="259"/>
      <c r="AX437" s="224"/>
      <c r="AY437" s="224"/>
      <c r="AZ437" s="224"/>
      <c r="BA437" s="224"/>
      <c r="BB437" s="224"/>
    </row>
    <row r="438" spans="1:54" s="9" customFormat="1" x14ac:dyDescent="0.35">
      <c r="A438" s="160"/>
      <c r="B438" s="255" t="s">
        <v>155</v>
      </c>
      <c r="C438" s="160"/>
      <c r="D438" s="256"/>
      <c r="E438" s="160"/>
      <c r="G438" s="160"/>
      <c r="H438" s="256"/>
      <c r="I438" s="257"/>
      <c r="J438" s="257"/>
      <c r="K438" s="258"/>
      <c r="L438" s="259"/>
      <c r="M438" s="259"/>
      <c r="N438" s="259"/>
      <c r="O438" s="259"/>
      <c r="P438" s="259"/>
      <c r="Q438" s="259"/>
      <c r="R438" s="259"/>
      <c r="S438" s="259"/>
      <c r="T438" s="259"/>
      <c r="U438" s="259"/>
      <c r="V438" s="259"/>
      <c r="W438" s="259"/>
      <c r="X438" s="259"/>
      <c r="Y438" s="259"/>
      <c r="Z438" s="259"/>
      <c r="AA438" s="259"/>
      <c r="AB438" s="259"/>
      <c r="AC438" s="259"/>
      <c r="AD438" s="259"/>
      <c r="AE438" s="259"/>
      <c r="AF438" s="259"/>
      <c r="AG438" s="259"/>
      <c r="AH438" s="259"/>
      <c r="AI438" s="259"/>
      <c r="AJ438" s="259"/>
      <c r="AK438" s="259"/>
      <c r="AL438" s="259"/>
      <c r="AM438" s="259"/>
      <c r="AN438" s="259"/>
      <c r="AO438" s="259"/>
      <c r="AP438" s="259"/>
      <c r="AQ438" s="259"/>
      <c r="AR438" s="259"/>
      <c r="AS438" s="259"/>
      <c r="AT438" s="259"/>
      <c r="AU438" s="259"/>
      <c r="AV438" s="259"/>
      <c r="AW438" s="259"/>
      <c r="AX438" s="224"/>
      <c r="AY438" s="224"/>
      <c r="AZ438" s="224"/>
      <c r="BA438" s="224"/>
      <c r="BB438" s="224"/>
    </row>
    <row r="439" spans="1:54" s="9" customFormat="1" x14ac:dyDescent="0.35">
      <c r="A439" s="160"/>
      <c r="B439" s="255" t="s">
        <v>156</v>
      </c>
      <c r="C439" s="160"/>
      <c r="D439" s="256"/>
      <c r="E439" s="160"/>
      <c r="G439" s="160"/>
      <c r="H439" s="256"/>
      <c r="I439" s="257"/>
      <c r="J439" s="257"/>
      <c r="K439" s="258"/>
      <c r="L439" s="259"/>
      <c r="M439" s="259"/>
      <c r="N439" s="259"/>
      <c r="O439" s="259"/>
      <c r="P439" s="259"/>
      <c r="Q439" s="259"/>
      <c r="R439" s="259"/>
      <c r="S439" s="259"/>
      <c r="T439" s="259"/>
      <c r="U439" s="259"/>
      <c r="V439" s="259"/>
      <c r="W439" s="259"/>
      <c r="X439" s="259"/>
      <c r="Y439" s="259"/>
      <c r="Z439" s="259"/>
      <c r="AA439" s="259"/>
      <c r="AB439" s="259"/>
      <c r="AC439" s="259"/>
      <c r="AD439" s="259"/>
      <c r="AE439" s="259"/>
      <c r="AF439" s="259"/>
      <c r="AG439" s="259"/>
      <c r="AH439" s="259"/>
      <c r="AI439" s="259"/>
      <c r="AJ439" s="259"/>
      <c r="AK439" s="259"/>
      <c r="AL439" s="259"/>
      <c r="AM439" s="259"/>
      <c r="AN439" s="259"/>
      <c r="AO439" s="259"/>
      <c r="AP439" s="259"/>
      <c r="AQ439" s="259"/>
      <c r="AR439" s="259"/>
      <c r="AS439" s="259"/>
      <c r="AT439" s="259"/>
      <c r="AU439" s="259"/>
      <c r="AV439" s="259"/>
      <c r="AW439" s="259"/>
      <c r="AX439" s="224"/>
      <c r="AY439" s="224"/>
      <c r="AZ439" s="224"/>
      <c r="BA439" s="224"/>
      <c r="BB439" s="224"/>
    </row>
    <row r="440" spans="1:54" s="9" customFormat="1" x14ac:dyDescent="0.35">
      <c r="A440" s="160"/>
      <c r="B440" s="255" t="s">
        <v>157</v>
      </c>
      <c r="C440" s="160"/>
      <c r="D440" s="256"/>
      <c r="E440" s="160"/>
      <c r="G440" s="160"/>
      <c r="H440" s="256"/>
      <c r="I440" s="257"/>
      <c r="J440" s="257"/>
      <c r="K440" s="258"/>
      <c r="L440" s="259"/>
      <c r="M440" s="259"/>
      <c r="N440" s="259"/>
      <c r="O440" s="259"/>
      <c r="P440" s="259"/>
      <c r="Q440" s="259"/>
      <c r="R440" s="259"/>
      <c r="S440" s="259"/>
      <c r="T440" s="259"/>
      <c r="U440" s="259"/>
      <c r="V440" s="259"/>
      <c r="W440" s="259"/>
      <c r="X440" s="259"/>
      <c r="Y440" s="259"/>
      <c r="Z440" s="259"/>
      <c r="AA440" s="259"/>
      <c r="AB440" s="259"/>
      <c r="AC440" s="259"/>
      <c r="AD440" s="259"/>
      <c r="AE440" s="259"/>
      <c r="AF440" s="259"/>
      <c r="AG440" s="259"/>
      <c r="AH440" s="259"/>
      <c r="AI440" s="259"/>
      <c r="AJ440" s="259"/>
      <c r="AK440" s="259"/>
      <c r="AL440" s="259"/>
      <c r="AM440" s="259"/>
      <c r="AN440" s="259"/>
      <c r="AO440" s="259"/>
      <c r="AP440" s="259"/>
      <c r="AQ440" s="259"/>
      <c r="AR440" s="259"/>
      <c r="AS440" s="259"/>
      <c r="AT440" s="259"/>
      <c r="AU440" s="259"/>
      <c r="AV440" s="259"/>
      <c r="AW440" s="259"/>
      <c r="AX440" s="224"/>
      <c r="AY440" s="224"/>
      <c r="AZ440" s="224"/>
      <c r="BA440" s="224"/>
      <c r="BB440" s="224"/>
    </row>
    <row r="441" spans="1:54" s="9" customFormat="1" x14ac:dyDescent="0.35">
      <c r="A441" s="160"/>
      <c r="B441" s="255" t="s">
        <v>158</v>
      </c>
      <c r="C441" s="160"/>
      <c r="D441" s="256"/>
      <c r="E441" s="160"/>
      <c r="G441" s="160"/>
      <c r="H441" s="256"/>
      <c r="I441" s="257"/>
      <c r="J441" s="257"/>
      <c r="K441" s="258"/>
      <c r="L441" s="259"/>
      <c r="M441" s="259"/>
      <c r="N441" s="259"/>
      <c r="O441" s="259"/>
      <c r="P441" s="259"/>
      <c r="Q441" s="259"/>
      <c r="R441" s="259"/>
      <c r="S441" s="259"/>
      <c r="T441" s="259"/>
      <c r="U441" s="259"/>
      <c r="V441" s="259"/>
      <c r="W441" s="259"/>
      <c r="X441" s="259"/>
      <c r="Y441" s="259"/>
      <c r="Z441" s="259"/>
      <c r="AA441" s="259"/>
      <c r="AB441" s="259"/>
      <c r="AC441" s="259"/>
      <c r="AD441" s="259"/>
      <c r="AE441" s="259"/>
      <c r="AF441" s="259"/>
      <c r="AG441" s="259"/>
      <c r="AH441" s="259"/>
      <c r="AI441" s="259"/>
      <c r="AJ441" s="259"/>
      <c r="AK441" s="259"/>
      <c r="AL441" s="259"/>
      <c r="AM441" s="259"/>
      <c r="AN441" s="259"/>
      <c r="AO441" s="259"/>
      <c r="AP441" s="259"/>
      <c r="AQ441" s="259"/>
      <c r="AR441" s="259"/>
      <c r="AS441" s="259"/>
      <c r="AT441" s="259"/>
      <c r="AU441" s="259"/>
      <c r="AV441" s="259"/>
      <c r="AW441" s="259"/>
      <c r="AX441" s="224"/>
      <c r="AY441" s="224"/>
      <c r="AZ441" s="224"/>
      <c r="BA441" s="224"/>
      <c r="BB441" s="224"/>
    </row>
    <row r="442" spans="1:54" s="9" customFormat="1" x14ac:dyDescent="0.35">
      <c r="A442" s="160"/>
      <c r="B442" s="255" t="s">
        <v>159</v>
      </c>
      <c r="C442" s="160"/>
      <c r="D442" s="256"/>
      <c r="E442" s="160"/>
      <c r="G442" s="160"/>
      <c r="H442" s="256"/>
      <c r="I442" s="257"/>
      <c r="J442" s="257"/>
      <c r="K442" s="258"/>
      <c r="L442" s="259"/>
      <c r="M442" s="259"/>
      <c r="N442" s="259"/>
      <c r="O442" s="259"/>
      <c r="P442" s="259"/>
      <c r="Q442" s="259"/>
      <c r="R442" s="259"/>
      <c r="S442" s="259"/>
      <c r="T442" s="259"/>
      <c r="U442" s="259"/>
      <c r="V442" s="259"/>
      <c r="W442" s="259"/>
      <c r="X442" s="259"/>
      <c r="Y442" s="259"/>
      <c r="Z442" s="259"/>
      <c r="AA442" s="259"/>
      <c r="AB442" s="259"/>
      <c r="AC442" s="259"/>
      <c r="AD442" s="259"/>
      <c r="AE442" s="259"/>
      <c r="AF442" s="259"/>
      <c r="AG442" s="259"/>
      <c r="AH442" s="259"/>
      <c r="AI442" s="259"/>
      <c r="AJ442" s="259"/>
      <c r="AK442" s="259"/>
      <c r="AL442" s="259"/>
      <c r="AM442" s="259"/>
      <c r="AN442" s="259"/>
      <c r="AO442" s="259"/>
      <c r="AP442" s="259"/>
      <c r="AQ442" s="259"/>
      <c r="AR442" s="259"/>
      <c r="AS442" s="259"/>
      <c r="AT442" s="259"/>
      <c r="AU442" s="259"/>
      <c r="AV442" s="259"/>
      <c r="AW442" s="259"/>
      <c r="AX442" s="224"/>
      <c r="AY442" s="224"/>
      <c r="AZ442" s="224"/>
      <c r="BA442" s="224"/>
      <c r="BB442" s="224"/>
    </row>
    <row r="443" spans="1:54" s="9" customFormat="1" x14ac:dyDescent="0.35">
      <c r="A443" s="160"/>
      <c r="B443" s="255" t="s">
        <v>165</v>
      </c>
      <c r="C443" s="160"/>
      <c r="D443" s="256"/>
      <c r="E443" s="160"/>
      <c r="G443" s="160"/>
      <c r="H443" s="256"/>
      <c r="I443" s="257"/>
      <c r="J443" s="257"/>
      <c r="K443" s="258"/>
      <c r="L443" s="259"/>
      <c r="M443" s="259"/>
      <c r="N443" s="259"/>
      <c r="O443" s="259"/>
      <c r="P443" s="259"/>
      <c r="Q443" s="259"/>
      <c r="R443" s="259"/>
      <c r="S443" s="259"/>
      <c r="T443" s="259"/>
      <c r="U443" s="259"/>
      <c r="V443" s="259"/>
      <c r="W443" s="259"/>
      <c r="X443" s="259"/>
      <c r="Y443" s="259"/>
      <c r="Z443" s="259"/>
      <c r="AA443" s="259"/>
      <c r="AB443" s="259"/>
      <c r="AC443" s="259"/>
      <c r="AD443" s="259"/>
      <c r="AE443" s="259"/>
      <c r="AF443" s="259"/>
      <c r="AG443" s="259"/>
      <c r="AH443" s="259"/>
      <c r="AI443" s="259"/>
      <c r="AJ443" s="259"/>
      <c r="AK443" s="259"/>
      <c r="AL443" s="259"/>
      <c r="AM443" s="259"/>
      <c r="AN443" s="259"/>
      <c r="AO443" s="259"/>
      <c r="AP443" s="259"/>
      <c r="AQ443" s="259"/>
      <c r="AR443" s="259"/>
      <c r="AS443" s="259"/>
      <c r="AT443" s="259"/>
      <c r="AU443" s="259"/>
      <c r="AV443" s="259"/>
      <c r="AW443" s="259"/>
      <c r="AX443" s="224"/>
      <c r="AY443" s="224"/>
      <c r="AZ443" s="224"/>
      <c r="BA443" s="224"/>
      <c r="BB443" s="224"/>
    </row>
    <row r="444" spans="1:54" s="9" customFormat="1" x14ac:dyDescent="0.35">
      <c r="A444" s="160"/>
      <c r="B444" s="255" t="s">
        <v>166</v>
      </c>
      <c r="C444" s="160"/>
      <c r="D444" s="256"/>
      <c r="E444" s="160"/>
      <c r="G444" s="160"/>
      <c r="H444" s="256"/>
      <c r="I444" s="257"/>
      <c r="J444" s="257"/>
      <c r="K444" s="258"/>
      <c r="L444" s="259"/>
      <c r="M444" s="259"/>
      <c r="N444" s="259"/>
      <c r="O444" s="259"/>
      <c r="P444" s="259"/>
      <c r="Q444" s="259"/>
      <c r="R444" s="259"/>
      <c r="S444" s="259"/>
      <c r="T444" s="259"/>
      <c r="U444" s="259"/>
      <c r="V444" s="259"/>
      <c r="W444" s="259"/>
      <c r="X444" s="259"/>
      <c r="Y444" s="259"/>
      <c r="Z444" s="259"/>
      <c r="AA444" s="259"/>
      <c r="AB444" s="259"/>
      <c r="AC444" s="259"/>
      <c r="AD444" s="259"/>
      <c r="AE444" s="259"/>
      <c r="AF444" s="259"/>
      <c r="AG444" s="259"/>
      <c r="AH444" s="259"/>
      <c r="AI444" s="259"/>
      <c r="AJ444" s="259"/>
      <c r="AK444" s="259"/>
      <c r="AL444" s="259"/>
      <c r="AM444" s="259"/>
      <c r="AN444" s="259"/>
      <c r="AO444" s="259"/>
      <c r="AP444" s="259"/>
      <c r="AQ444" s="259"/>
      <c r="AR444" s="259"/>
      <c r="AS444" s="259"/>
      <c r="AT444" s="259"/>
      <c r="AU444" s="259"/>
      <c r="AV444" s="259"/>
      <c r="AW444" s="259"/>
      <c r="AX444" s="224"/>
      <c r="AY444" s="224"/>
      <c r="AZ444" s="224"/>
      <c r="BA444" s="224"/>
      <c r="BB444" s="224"/>
    </row>
    <row r="445" spans="1:54" s="9" customFormat="1" x14ac:dyDescent="0.35">
      <c r="A445" s="160"/>
      <c r="B445" s="255" t="s">
        <v>160</v>
      </c>
      <c r="C445" s="160"/>
      <c r="D445" s="256"/>
      <c r="E445" s="160"/>
      <c r="G445" s="160"/>
      <c r="H445" s="256"/>
      <c r="I445" s="257"/>
      <c r="J445" s="257"/>
      <c r="K445" s="258"/>
      <c r="L445" s="259"/>
      <c r="M445" s="259"/>
      <c r="N445" s="259"/>
      <c r="O445" s="259"/>
      <c r="P445" s="259"/>
      <c r="Q445" s="259"/>
      <c r="R445" s="259"/>
      <c r="S445" s="259"/>
      <c r="T445" s="259"/>
      <c r="U445" s="259"/>
      <c r="V445" s="259"/>
      <c r="W445" s="259"/>
      <c r="X445" s="259"/>
      <c r="Y445" s="259"/>
      <c r="Z445" s="259"/>
      <c r="AA445" s="259"/>
      <c r="AB445" s="259"/>
      <c r="AC445" s="259"/>
      <c r="AD445" s="259"/>
      <c r="AE445" s="259"/>
      <c r="AF445" s="259"/>
      <c r="AG445" s="259"/>
      <c r="AH445" s="259"/>
      <c r="AI445" s="259"/>
      <c r="AJ445" s="259"/>
      <c r="AK445" s="259"/>
      <c r="AL445" s="259"/>
      <c r="AM445" s="259"/>
      <c r="AN445" s="259"/>
      <c r="AO445" s="259"/>
      <c r="AP445" s="259"/>
      <c r="AQ445" s="259"/>
      <c r="AR445" s="259"/>
      <c r="AS445" s="259"/>
      <c r="AT445" s="259"/>
      <c r="AU445" s="259"/>
      <c r="AV445" s="259"/>
      <c r="AW445" s="259"/>
      <c r="AX445" s="224"/>
      <c r="AY445" s="224"/>
      <c r="AZ445" s="224"/>
      <c r="BA445" s="224"/>
      <c r="BB445" s="224"/>
    </row>
    <row r="446" spans="1:54" s="9" customFormat="1" x14ac:dyDescent="0.35">
      <c r="A446" s="160"/>
      <c r="B446" s="255" t="s">
        <v>161</v>
      </c>
      <c r="C446" s="160"/>
      <c r="D446" s="256"/>
      <c r="E446" s="160"/>
      <c r="G446" s="160"/>
      <c r="H446" s="256"/>
      <c r="I446" s="257"/>
      <c r="J446" s="257"/>
      <c r="K446" s="258"/>
      <c r="L446" s="259"/>
      <c r="M446" s="259"/>
      <c r="N446" s="259"/>
      <c r="O446" s="259"/>
      <c r="P446" s="259"/>
      <c r="Q446" s="259"/>
      <c r="R446" s="259"/>
      <c r="S446" s="259"/>
      <c r="T446" s="259"/>
      <c r="U446" s="259"/>
      <c r="V446" s="259"/>
      <c r="W446" s="259"/>
      <c r="X446" s="259"/>
      <c r="Y446" s="259"/>
      <c r="Z446" s="259"/>
      <c r="AA446" s="259"/>
      <c r="AB446" s="259"/>
      <c r="AC446" s="259"/>
      <c r="AD446" s="259"/>
      <c r="AE446" s="259"/>
      <c r="AF446" s="259"/>
      <c r="AG446" s="259"/>
      <c r="AH446" s="259"/>
      <c r="AI446" s="259"/>
      <c r="AJ446" s="259"/>
      <c r="AK446" s="259"/>
      <c r="AL446" s="259"/>
      <c r="AM446" s="259"/>
      <c r="AN446" s="259"/>
      <c r="AO446" s="259"/>
      <c r="AP446" s="259"/>
      <c r="AQ446" s="259"/>
      <c r="AR446" s="259"/>
      <c r="AS446" s="259"/>
      <c r="AT446" s="259"/>
      <c r="AU446" s="259"/>
      <c r="AV446" s="259"/>
      <c r="AW446" s="259"/>
      <c r="AX446" s="224"/>
      <c r="AY446" s="224"/>
      <c r="AZ446" s="224"/>
      <c r="BA446" s="224"/>
      <c r="BB446" s="224"/>
    </row>
    <row r="447" spans="1:54" s="9" customFormat="1" x14ac:dyDescent="0.35">
      <c r="A447" s="160"/>
      <c r="B447" s="255" t="s">
        <v>162</v>
      </c>
      <c r="C447" s="160"/>
      <c r="D447" s="256"/>
      <c r="E447" s="160"/>
      <c r="G447" s="160"/>
      <c r="H447" s="256"/>
      <c r="I447" s="257"/>
      <c r="J447" s="257"/>
      <c r="K447" s="258"/>
      <c r="L447" s="259"/>
      <c r="M447" s="259"/>
      <c r="N447" s="259"/>
      <c r="O447" s="259"/>
      <c r="P447" s="259"/>
      <c r="Q447" s="259"/>
      <c r="R447" s="259"/>
      <c r="S447" s="259"/>
      <c r="T447" s="259"/>
      <c r="U447" s="259"/>
      <c r="V447" s="259"/>
      <c r="W447" s="259"/>
      <c r="X447" s="259"/>
      <c r="Y447" s="259"/>
      <c r="Z447" s="259"/>
      <c r="AA447" s="259"/>
      <c r="AB447" s="259"/>
      <c r="AC447" s="259"/>
      <c r="AD447" s="259"/>
      <c r="AE447" s="259"/>
      <c r="AF447" s="259"/>
      <c r="AG447" s="259"/>
      <c r="AH447" s="259"/>
      <c r="AI447" s="259"/>
      <c r="AJ447" s="259"/>
      <c r="AK447" s="259"/>
      <c r="AL447" s="259"/>
      <c r="AM447" s="259"/>
      <c r="AN447" s="259"/>
      <c r="AO447" s="259"/>
      <c r="AP447" s="259"/>
      <c r="AQ447" s="259"/>
      <c r="AR447" s="259"/>
      <c r="AS447" s="259"/>
      <c r="AT447" s="259"/>
      <c r="AU447" s="259"/>
      <c r="AV447" s="259"/>
      <c r="AW447" s="259"/>
      <c r="AX447" s="224"/>
      <c r="AY447" s="224"/>
      <c r="AZ447" s="224"/>
      <c r="BA447" s="224"/>
      <c r="BB447" s="224"/>
    </row>
    <row r="448" spans="1:54" s="9" customFormat="1" x14ac:dyDescent="0.35">
      <c r="A448" s="160"/>
      <c r="B448" s="255" t="s">
        <v>163</v>
      </c>
      <c r="C448" s="160"/>
      <c r="D448" s="256"/>
      <c r="E448" s="160"/>
      <c r="G448" s="160"/>
      <c r="H448" s="256"/>
      <c r="I448" s="257"/>
      <c r="J448" s="257"/>
      <c r="K448" s="258"/>
      <c r="L448" s="259"/>
      <c r="M448" s="259"/>
      <c r="N448" s="259"/>
      <c r="O448" s="259"/>
      <c r="P448" s="259"/>
      <c r="Q448" s="259"/>
      <c r="R448" s="259"/>
      <c r="S448" s="259"/>
      <c r="T448" s="259"/>
      <c r="U448" s="259"/>
      <c r="V448" s="259"/>
      <c r="W448" s="259"/>
      <c r="X448" s="259"/>
      <c r="Y448" s="259"/>
      <c r="Z448" s="259"/>
      <c r="AA448" s="259"/>
      <c r="AB448" s="259"/>
      <c r="AC448" s="259"/>
      <c r="AD448" s="259"/>
      <c r="AE448" s="259"/>
      <c r="AF448" s="259"/>
      <c r="AG448" s="259"/>
      <c r="AH448" s="259"/>
      <c r="AI448" s="259"/>
      <c r="AJ448" s="259"/>
      <c r="AK448" s="259"/>
      <c r="AL448" s="259"/>
      <c r="AM448" s="259"/>
      <c r="AN448" s="259"/>
      <c r="AO448" s="259"/>
      <c r="AP448" s="259"/>
      <c r="AQ448" s="259"/>
      <c r="AR448" s="259"/>
      <c r="AS448" s="259"/>
      <c r="AT448" s="259"/>
      <c r="AU448" s="259"/>
      <c r="AV448" s="259"/>
      <c r="AW448" s="259"/>
      <c r="AX448" s="224"/>
      <c r="AY448" s="224"/>
      <c r="AZ448" s="224"/>
      <c r="BA448" s="224"/>
      <c r="BB448" s="224"/>
    </row>
    <row r="449" spans="1:54" s="9" customFormat="1" x14ac:dyDescent="0.35">
      <c r="A449" s="160"/>
      <c r="B449" s="255" t="s">
        <v>164</v>
      </c>
      <c r="C449" s="160"/>
      <c r="D449" s="256"/>
      <c r="E449" s="160"/>
      <c r="G449" s="160"/>
      <c r="H449" s="256"/>
      <c r="I449" s="257"/>
      <c r="J449" s="257"/>
      <c r="K449" s="258"/>
      <c r="L449" s="259"/>
      <c r="M449" s="259"/>
      <c r="N449" s="259"/>
      <c r="O449" s="259"/>
      <c r="P449" s="259"/>
      <c r="Q449" s="259"/>
      <c r="R449" s="259"/>
      <c r="S449" s="259"/>
      <c r="T449" s="259"/>
      <c r="U449" s="259"/>
      <c r="V449" s="259"/>
      <c r="W449" s="259"/>
      <c r="X449" s="259"/>
      <c r="Y449" s="259"/>
      <c r="Z449" s="259"/>
      <c r="AA449" s="259"/>
      <c r="AB449" s="259"/>
      <c r="AC449" s="259"/>
      <c r="AD449" s="259"/>
      <c r="AE449" s="259"/>
      <c r="AF449" s="259"/>
      <c r="AG449" s="259"/>
      <c r="AH449" s="259"/>
      <c r="AI449" s="259"/>
      <c r="AJ449" s="259"/>
      <c r="AK449" s="259"/>
      <c r="AL449" s="259"/>
      <c r="AM449" s="259"/>
      <c r="AN449" s="259"/>
      <c r="AO449" s="259"/>
      <c r="AP449" s="259"/>
      <c r="AQ449" s="259"/>
      <c r="AR449" s="259"/>
      <c r="AS449" s="259"/>
      <c r="AT449" s="259"/>
      <c r="AU449" s="259"/>
      <c r="AV449" s="259"/>
      <c r="AW449" s="259"/>
      <c r="AX449" s="224"/>
      <c r="AY449" s="224"/>
      <c r="AZ449" s="224"/>
      <c r="BA449" s="224"/>
      <c r="BB449" s="224"/>
    </row>
    <row r="450" spans="1:54" s="9" customFormat="1" x14ac:dyDescent="0.35">
      <c r="B450" s="86" t="s">
        <v>150</v>
      </c>
      <c r="D450" s="260"/>
      <c r="H450" s="260"/>
      <c r="I450" s="260"/>
      <c r="J450" s="260"/>
      <c r="K450" s="258"/>
      <c r="L450" s="259"/>
      <c r="M450" s="259"/>
      <c r="N450" s="259"/>
      <c r="O450" s="259"/>
      <c r="P450" s="259"/>
      <c r="Q450" s="259"/>
      <c r="R450" s="259"/>
      <c r="S450" s="259"/>
      <c r="T450" s="259"/>
      <c r="U450" s="259"/>
      <c r="V450" s="259"/>
      <c r="W450" s="259"/>
      <c r="X450" s="259"/>
      <c r="Y450" s="259"/>
      <c r="Z450" s="259"/>
      <c r="AA450" s="259"/>
      <c r="AB450" s="259"/>
      <c r="AC450" s="259"/>
      <c r="AD450" s="259"/>
      <c r="AE450" s="259"/>
      <c r="AF450" s="259"/>
      <c r="AG450" s="259"/>
      <c r="AH450" s="259"/>
      <c r="AI450" s="259"/>
      <c r="AJ450" s="259"/>
      <c r="AK450" s="259"/>
      <c r="AL450" s="259"/>
      <c r="AM450" s="259"/>
      <c r="AN450" s="259"/>
      <c r="AO450" s="259"/>
      <c r="AP450" s="259"/>
      <c r="AQ450" s="259"/>
      <c r="AR450" s="259"/>
      <c r="AS450" s="259"/>
      <c r="AT450" s="259"/>
      <c r="AU450" s="259"/>
      <c r="AV450" s="259"/>
      <c r="AW450" s="259"/>
      <c r="AX450" s="224"/>
      <c r="AY450" s="224"/>
      <c r="AZ450" s="224"/>
      <c r="BA450" s="224"/>
      <c r="BB450" s="224"/>
    </row>
    <row r="451" spans="1:54" s="9" customFormat="1" x14ac:dyDescent="0.35">
      <c r="A451" s="160"/>
      <c r="B451" s="255" t="s">
        <v>167</v>
      </c>
      <c r="C451" s="160"/>
      <c r="D451" s="256"/>
      <c r="E451" s="160"/>
      <c r="G451" s="160"/>
      <c r="H451" s="256"/>
      <c r="I451" s="257"/>
      <c r="J451" s="257"/>
      <c r="K451" s="258"/>
      <c r="L451" s="259"/>
      <c r="M451" s="259"/>
      <c r="N451" s="259"/>
      <c r="O451" s="259"/>
      <c r="P451" s="259"/>
      <c r="Q451" s="259"/>
      <c r="R451" s="259"/>
      <c r="S451" s="259"/>
      <c r="T451" s="259"/>
      <c r="U451" s="259"/>
      <c r="V451" s="259"/>
      <c r="W451" s="259"/>
      <c r="X451" s="259"/>
      <c r="Y451" s="259"/>
      <c r="Z451" s="259"/>
      <c r="AA451" s="259"/>
      <c r="AB451" s="259"/>
      <c r="AC451" s="259"/>
      <c r="AD451" s="259"/>
      <c r="AE451" s="259"/>
      <c r="AF451" s="259"/>
      <c r="AG451" s="259"/>
      <c r="AH451" s="259"/>
      <c r="AI451" s="259"/>
      <c r="AJ451" s="259"/>
      <c r="AK451" s="259"/>
      <c r="AL451" s="259"/>
      <c r="AM451" s="259"/>
      <c r="AN451" s="259"/>
      <c r="AO451" s="259"/>
      <c r="AP451" s="259"/>
      <c r="AQ451" s="259"/>
      <c r="AR451" s="259"/>
      <c r="AS451" s="259"/>
      <c r="AT451" s="259"/>
      <c r="AU451" s="259"/>
      <c r="AV451" s="259"/>
      <c r="AW451" s="259"/>
      <c r="AX451" s="224"/>
      <c r="AY451" s="224"/>
      <c r="AZ451" s="224"/>
      <c r="BA451" s="224"/>
      <c r="BB451" s="224"/>
    </row>
    <row r="452" spans="1:54" s="9" customFormat="1" x14ac:dyDescent="0.35">
      <c r="A452" s="160"/>
      <c r="B452" s="255" t="s">
        <v>70</v>
      </c>
      <c r="C452" s="160"/>
      <c r="D452" s="256"/>
      <c r="E452" s="160"/>
      <c r="G452" s="160"/>
      <c r="H452" s="256"/>
      <c r="I452" s="257"/>
      <c r="J452" s="257"/>
      <c r="K452" s="258"/>
      <c r="L452" s="259"/>
      <c r="M452" s="259"/>
      <c r="N452" s="259"/>
      <c r="O452" s="259"/>
      <c r="P452" s="259"/>
      <c r="Q452" s="259"/>
      <c r="R452" s="259"/>
      <c r="S452" s="259"/>
      <c r="T452" s="259"/>
      <c r="U452" s="259"/>
      <c r="V452" s="259"/>
      <c r="W452" s="259"/>
      <c r="X452" s="259"/>
      <c r="Y452" s="259"/>
      <c r="Z452" s="259"/>
      <c r="AA452" s="259"/>
      <c r="AB452" s="259"/>
      <c r="AC452" s="259"/>
      <c r="AD452" s="259"/>
      <c r="AE452" s="259"/>
      <c r="AF452" s="259"/>
      <c r="AG452" s="259"/>
      <c r="AH452" s="259"/>
      <c r="AI452" s="259"/>
      <c r="AJ452" s="259"/>
      <c r="AK452" s="259"/>
      <c r="AL452" s="259"/>
      <c r="AM452" s="259"/>
      <c r="AN452" s="259"/>
      <c r="AO452" s="259"/>
      <c r="AP452" s="259"/>
      <c r="AQ452" s="259"/>
      <c r="AR452" s="259"/>
      <c r="AS452" s="259"/>
      <c r="AT452" s="259"/>
      <c r="AU452" s="259"/>
      <c r="AV452" s="259"/>
      <c r="AW452" s="259"/>
      <c r="AX452" s="224"/>
      <c r="AY452" s="224"/>
      <c r="AZ452" s="224"/>
      <c r="BA452" s="224"/>
      <c r="BB452" s="224"/>
    </row>
  </sheetData>
  <mergeCells count="109">
    <mergeCell ref="K388:K389"/>
    <mergeCell ref="K390:K391"/>
    <mergeCell ref="K184:K185"/>
    <mergeCell ref="K186:K187"/>
    <mergeCell ref="AY11:AY14"/>
    <mergeCell ref="BA11:BA14"/>
    <mergeCell ref="AZ11:AZ14"/>
    <mergeCell ref="AX11:AX14"/>
    <mergeCell ref="BB11:BB14"/>
    <mergeCell ref="K91:K92"/>
    <mergeCell ref="K308:K309"/>
    <mergeCell ref="K93:K94"/>
    <mergeCell ref="A422:K422"/>
    <mergeCell ref="E160:E161"/>
    <mergeCell ref="C160:C161"/>
    <mergeCell ref="B160:B161"/>
    <mergeCell ref="A160:A161"/>
    <mergeCell ref="K160:K161"/>
    <mergeCell ref="K223:K224"/>
    <mergeCell ref="K221:K222"/>
    <mergeCell ref="E388:E389"/>
    <mergeCell ref="A308:A309"/>
    <mergeCell ref="B308:B309"/>
    <mergeCell ref="C308:C309"/>
    <mergeCell ref="E308:E309"/>
    <mergeCell ref="A306:A307"/>
    <mergeCell ref="E264:E265"/>
    <mergeCell ref="A165:A167"/>
    <mergeCell ref="A184:A185"/>
    <mergeCell ref="B184:B185"/>
    <mergeCell ref="E184:E185"/>
    <mergeCell ref="D184:D185"/>
    <mergeCell ref="A321:A322"/>
    <mergeCell ref="B321:B322"/>
    <mergeCell ref="C321:C322"/>
    <mergeCell ref="E321:E322"/>
    <mergeCell ref="A91:A92"/>
    <mergeCell ref="B91:B92"/>
    <mergeCell ref="C91:C92"/>
    <mergeCell ref="E91:E92"/>
    <mergeCell ref="A155:A156"/>
    <mergeCell ref="B155:B156"/>
    <mergeCell ref="C155:C156"/>
    <mergeCell ref="K155:K156"/>
    <mergeCell ref="E155:E156"/>
    <mergeCell ref="A134:A137"/>
    <mergeCell ref="E134:E137"/>
    <mergeCell ref="A93:A94"/>
    <mergeCell ref="B93:B94"/>
    <mergeCell ref="C93:C94"/>
    <mergeCell ref="E93:E94"/>
    <mergeCell ref="D134:D137"/>
    <mergeCell ref="A1:K1"/>
    <mergeCell ref="A9:K9"/>
    <mergeCell ref="F11:H11"/>
    <mergeCell ref="I11:I12"/>
    <mergeCell ref="A2:K2"/>
    <mergeCell ref="A18:A20"/>
    <mergeCell ref="A28:A29"/>
    <mergeCell ref="B28:B29"/>
    <mergeCell ref="C28:C29"/>
    <mergeCell ref="E28:E29"/>
    <mergeCell ref="D28:D29"/>
    <mergeCell ref="K28:K29"/>
    <mergeCell ref="A3:K3"/>
    <mergeCell ref="A11:A12"/>
    <mergeCell ref="B11:B12"/>
    <mergeCell ref="C11:C12"/>
    <mergeCell ref="D11:D12"/>
    <mergeCell ref="E11:E12"/>
    <mergeCell ref="K11:K12"/>
    <mergeCell ref="J11:J12"/>
    <mergeCell ref="A186:A187"/>
    <mergeCell ref="B186:B187"/>
    <mergeCell ref="E186:E187"/>
    <mergeCell ref="A199:A203"/>
    <mergeCell ref="B306:B307"/>
    <mergeCell ref="C306:C307"/>
    <mergeCell ref="E306:E307"/>
    <mergeCell ref="A223:A224"/>
    <mergeCell ref="B223:B224"/>
    <mergeCell ref="C223:C224"/>
    <mergeCell ref="E223:E224"/>
    <mergeCell ref="A221:A222"/>
    <mergeCell ref="B221:B222"/>
    <mergeCell ref="C221:C222"/>
    <mergeCell ref="E221:E222"/>
    <mergeCell ref="D186:D187"/>
    <mergeCell ref="E199:E203"/>
    <mergeCell ref="D264:D265"/>
    <mergeCell ref="C264:C265"/>
    <mergeCell ref="B264:B265"/>
    <mergeCell ref="A264:A265"/>
    <mergeCell ref="A390:A391"/>
    <mergeCell ref="B390:B391"/>
    <mergeCell ref="C390:C391"/>
    <mergeCell ref="E390:E391"/>
    <mergeCell ref="A388:A389"/>
    <mergeCell ref="B388:B389"/>
    <mergeCell ref="C388:C389"/>
    <mergeCell ref="I264:I265"/>
    <mergeCell ref="J264:J265"/>
    <mergeCell ref="G264:G265"/>
    <mergeCell ref="F264:F265"/>
    <mergeCell ref="A310:A311"/>
    <mergeCell ref="B310:B311"/>
    <mergeCell ref="C310:C311"/>
    <mergeCell ref="E310:E311"/>
    <mergeCell ref="H264:H265"/>
  </mergeCells>
  <pageMargins left="0.19685039370078741" right="0.19685039370078741" top="0.98425196850393704" bottom="0.59055118110236227" header="0" footer="0"/>
  <pageSetup paperSize="9" scale="50" firstPageNumber="2" fitToHeight="0" orientation="landscape" useFirstPageNumber="1" r:id="rId1"/>
  <headerFooter alignWithMargins="0">
    <oddHeader>&amp;C&amp;P</oddHeader>
  </headerFooter>
  <rowBreaks count="2" manualBreakCount="2">
    <brk id="163" max="10" man="1"/>
    <brk id="191" max="10" man="1"/>
  </rowBreaks>
  <colBreaks count="1" manualBreakCount="1">
    <brk id="11" max="45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409"/>
  <sheetViews>
    <sheetView topLeftCell="A39" zoomScale="89" zoomScaleNormal="89" workbookViewId="0">
      <selection activeCell="G42" sqref="G42"/>
    </sheetView>
  </sheetViews>
  <sheetFormatPr defaultColWidth="9.08984375" defaultRowHeight="15.5" x14ac:dyDescent="0.35"/>
  <cols>
    <col min="1" max="1" width="5.54296875" style="43" customWidth="1"/>
    <col min="2" max="2" width="49.90625" style="43" customWidth="1"/>
    <col min="3" max="3" width="20.36328125" style="44" customWidth="1"/>
    <col min="4" max="4" width="12.36328125" style="45" customWidth="1"/>
    <col min="5" max="6" width="12" style="43" customWidth="1"/>
    <col min="7" max="7" width="62.90625" style="43" customWidth="1"/>
    <col min="8" max="16384" width="9.08984375" style="43"/>
  </cols>
  <sheetData>
    <row r="1" spans="1:7" s="24" customFormat="1" x14ac:dyDescent="0.35">
      <c r="C1" s="263"/>
      <c r="D1" s="86"/>
    </row>
    <row r="2" spans="1:7" s="24" customFormat="1" x14ac:dyDescent="0.35">
      <c r="A2" s="329" t="s">
        <v>262</v>
      </c>
      <c r="B2" s="329"/>
      <c r="C2" s="329"/>
      <c r="D2" s="329"/>
      <c r="E2" s="329"/>
      <c r="F2" s="329"/>
      <c r="G2" s="329"/>
    </row>
    <row r="3" spans="1:7" s="24" customFormat="1" x14ac:dyDescent="0.35">
      <c r="A3" s="299"/>
      <c r="C3" s="263"/>
      <c r="D3" s="86"/>
    </row>
    <row r="4" spans="1:7" s="24" customFormat="1" ht="25.5" customHeight="1" x14ac:dyDescent="0.35">
      <c r="A4" s="357" t="s">
        <v>208</v>
      </c>
      <c r="B4" s="357" t="s">
        <v>18</v>
      </c>
      <c r="C4" s="357" t="s">
        <v>209</v>
      </c>
      <c r="D4" s="316" t="s">
        <v>172</v>
      </c>
      <c r="E4" s="316"/>
      <c r="F4" s="316"/>
      <c r="G4" s="357" t="s">
        <v>890</v>
      </c>
    </row>
    <row r="5" spans="1:7" s="24" customFormat="1" ht="70.75" customHeight="1" x14ac:dyDescent="0.35">
      <c r="A5" s="357"/>
      <c r="B5" s="357"/>
      <c r="C5" s="357"/>
      <c r="D5" s="292" t="s">
        <v>175</v>
      </c>
      <c r="E5" s="292" t="s">
        <v>173</v>
      </c>
      <c r="F5" s="292" t="s">
        <v>174</v>
      </c>
      <c r="G5" s="357"/>
    </row>
    <row r="6" spans="1:7" s="265" customFormat="1" ht="16.75" customHeight="1" x14ac:dyDescent="0.35">
      <c r="A6" s="309">
        <v>1</v>
      </c>
      <c r="B6" s="309">
        <v>2</v>
      </c>
      <c r="C6" s="309">
        <v>3</v>
      </c>
      <c r="D6" s="288">
        <v>4</v>
      </c>
      <c r="E6" s="309">
        <v>5</v>
      </c>
      <c r="F6" s="264">
        <v>6</v>
      </c>
      <c r="G6" s="264">
        <v>7</v>
      </c>
    </row>
    <row r="7" spans="1:7" s="24" customFormat="1" ht="31" x14ac:dyDescent="0.35">
      <c r="A7" s="27">
        <v>1</v>
      </c>
      <c r="B7" s="26" t="s">
        <v>846</v>
      </c>
      <c r="C7" s="309" t="s">
        <v>59</v>
      </c>
      <c r="D7" s="288"/>
      <c r="E7" s="309" t="s">
        <v>265</v>
      </c>
      <c r="F7" s="288" t="s">
        <v>833</v>
      </c>
      <c r="G7" s="295" t="s">
        <v>845</v>
      </c>
    </row>
    <row r="8" spans="1:7" s="24" customFormat="1" ht="16.25" customHeight="1" x14ac:dyDescent="0.35">
      <c r="A8" s="27"/>
      <c r="B8" s="26" t="s">
        <v>210</v>
      </c>
      <c r="C8" s="309" t="s">
        <v>211</v>
      </c>
      <c r="D8" s="288"/>
      <c r="E8" s="309"/>
      <c r="F8" s="309"/>
      <c r="G8" s="31"/>
    </row>
    <row r="9" spans="1:7" s="86" customFormat="1" ht="30.5" x14ac:dyDescent="0.35">
      <c r="A9" s="296">
        <v>2</v>
      </c>
      <c r="B9" s="85" t="s">
        <v>766</v>
      </c>
      <c r="C9" s="288"/>
      <c r="D9" s="296"/>
      <c r="E9" s="288"/>
      <c r="F9" s="288"/>
      <c r="G9" s="289"/>
    </row>
    <row r="10" spans="1:7" s="24" customFormat="1" ht="46.5" x14ac:dyDescent="0.35">
      <c r="A10" s="63"/>
      <c r="B10" s="64" t="s">
        <v>266</v>
      </c>
      <c r="C10" s="65" t="s">
        <v>21</v>
      </c>
      <c r="D10" s="288"/>
      <c r="E10" s="309">
        <v>106.6</v>
      </c>
      <c r="F10" s="70" t="s">
        <v>752</v>
      </c>
      <c r="G10" s="74" t="s">
        <v>794</v>
      </c>
    </row>
    <row r="11" spans="1:7" s="24" customFormat="1" ht="16.25" customHeight="1" x14ac:dyDescent="0.35">
      <c r="A11" s="27"/>
      <c r="B11" s="26" t="s">
        <v>210</v>
      </c>
      <c r="C11" s="309" t="s">
        <v>211</v>
      </c>
      <c r="D11" s="288"/>
      <c r="E11" s="309"/>
      <c r="F11" s="309"/>
      <c r="G11" s="31"/>
    </row>
    <row r="12" spans="1:7" s="24" customFormat="1" ht="46.5" x14ac:dyDescent="0.35">
      <c r="A12" s="63"/>
      <c r="B12" s="64" t="s">
        <v>267</v>
      </c>
      <c r="C12" s="65"/>
      <c r="D12" s="288"/>
      <c r="E12" s="309">
        <v>109</v>
      </c>
      <c r="F12" s="288" t="s">
        <v>527</v>
      </c>
      <c r="G12" s="289" t="s">
        <v>795</v>
      </c>
    </row>
    <row r="13" spans="1:7" s="24" customFormat="1" ht="16.25" customHeight="1" x14ac:dyDescent="0.35">
      <c r="A13" s="27"/>
      <c r="B13" s="26" t="s">
        <v>210</v>
      </c>
      <c r="C13" s="309" t="s">
        <v>211</v>
      </c>
      <c r="D13" s="288"/>
      <c r="E13" s="309"/>
      <c r="F13" s="309"/>
      <c r="G13" s="31"/>
    </row>
    <row r="14" spans="1:7" s="86" customFormat="1" ht="30.5" x14ac:dyDescent="0.35">
      <c r="A14" s="296">
        <v>3</v>
      </c>
      <c r="B14" s="85" t="s">
        <v>547</v>
      </c>
      <c r="C14" s="296" t="s">
        <v>21</v>
      </c>
      <c r="D14" s="78"/>
      <c r="E14" s="78">
        <v>104.4</v>
      </c>
      <c r="F14" s="69">
        <v>108.7</v>
      </c>
      <c r="G14" s="289" t="s">
        <v>548</v>
      </c>
    </row>
    <row r="15" spans="1:7" s="86" customFormat="1" x14ac:dyDescent="0.35">
      <c r="A15" s="296"/>
      <c r="B15" s="85" t="s">
        <v>212</v>
      </c>
      <c r="C15" s="288" t="s">
        <v>21</v>
      </c>
      <c r="D15" s="78"/>
      <c r="E15" s="78">
        <v>104.4</v>
      </c>
      <c r="F15" s="78">
        <v>113.7</v>
      </c>
      <c r="G15" s="289" t="s">
        <v>548</v>
      </c>
    </row>
    <row r="16" spans="1:7" s="86" customFormat="1" x14ac:dyDescent="0.35">
      <c r="A16" s="296"/>
      <c r="B16" s="85" t="s">
        <v>213</v>
      </c>
      <c r="C16" s="288" t="s">
        <v>21</v>
      </c>
      <c r="D16" s="78"/>
      <c r="E16" s="78">
        <v>104.4</v>
      </c>
      <c r="F16" s="78">
        <v>119</v>
      </c>
      <c r="G16" s="289" t="s">
        <v>548</v>
      </c>
    </row>
    <row r="17" spans="1:7" s="86" customFormat="1" x14ac:dyDescent="0.35">
      <c r="A17" s="296"/>
      <c r="B17" s="85" t="s">
        <v>214</v>
      </c>
      <c r="C17" s="288" t="s">
        <v>21</v>
      </c>
      <c r="D17" s="78"/>
      <c r="E17" s="78">
        <v>104.4</v>
      </c>
      <c r="F17" s="78">
        <v>106.7</v>
      </c>
      <c r="G17" s="289" t="s">
        <v>548</v>
      </c>
    </row>
    <row r="18" spans="1:7" s="86" customFormat="1" x14ac:dyDescent="0.35">
      <c r="A18" s="296"/>
      <c r="B18" s="85" t="s">
        <v>215</v>
      </c>
      <c r="C18" s="288" t="s">
        <v>21</v>
      </c>
      <c r="D18" s="78"/>
      <c r="E18" s="78">
        <v>104.4</v>
      </c>
      <c r="F18" s="78">
        <v>115.3</v>
      </c>
      <c r="G18" s="289" t="s">
        <v>548</v>
      </c>
    </row>
    <row r="19" spans="1:7" s="86" customFormat="1" ht="62" x14ac:dyDescent="0.35">
      <c r="A19" s="296"/>
      <c r="B19" s="87" t="s">
        <v>216</v>
      </c>
      <c r="C19" s="70" t="s">
        <v>21</v>
      </c>
      <c r="D19" s="78"/>
      <c r="E19" s="69">
        <v>104.4</v>
      </c>
      <c r="F19" s="69">
        <v>102.8</v>
      </c>
      <c r="G19" s="74" t="s">
        <v>780</v>
      </c>
    </row>
    <row r="20" spans="1:7" s="86" customFormat="1" x14ac:dyDescent="0.35">
      <c r="A20" s="296"/>
      <c r="B20" s="85" t="s">
        <v>217</v>
      </c>
      <c r="C20" s="288" t="s">
        <v>21</v>
      </c>
      <c r="D20" s="78"/>
      <c r="E20" s="78">
        <v>104.4</v>
      </c>
      <c r="F20" s="78">
        <v>107</v>
      </c>
      <c r="G20" s="289" t="s">
        <v>548</v>
      </c>
    </row>
    <row r="21" spans="1:7" s="86" customFormat="1" x14ac:dyDescent="0.35">
      <c r="A21" s="296"/>
      <c r="B21" s="85" t="s">
        <v>218</v>
      </c>
      <c r="C21" s="288" t="s">
        <v>21</v>
      </c>
      <c r="D21" s="78"/>
      <c r="E21" s="78">
        <v>104.4</v>
      </c>
      <c r="F21" s="78">
        <v>110.1</v>
      </c>
      <c r="G21" s="289" t="s">
        <v>548</v>
      </c>
    </row>
    <row r="22" spans="1:7" s="86" customFormat="1" x14ac:dyDescent="0.35">
      <c r="A22" s="296"/>
      <c r="B22" s="85" t="s">
        <v>219</v>
      </c>
      <c r="C22" s="288" t="s">
        <v>21</v>
      </c>
      <c r="D22" s="78"/>
      <c r="E22" s="78">
        <v>104.4</v>
      </c>
      <c r="F22" s="78">
        <v>110.6</v>
      </c>
      <c r="G22" s="289" t="s">
        <v>548</v>
      </c>
    </row>
    <row r="23" spans="1:7" s="86" customFormat="1" ht="77.5" x14ac:dyDescent="0.35">
      <c r="A23" s="296"/>
      <c r="B23" s="87" t="s">
        <v>220</v>
      </c>
      <c r="C23" s="70" t="s">
        <v>21</v>
      </c>
      <c r="D23" s="78"/>
      <c r="E23" s="69">
        <v>104.4</v>
      </c>
      <c r="F23" s="69">
        <v>102.8</v>
      </c>
      <c r="G23" s="74" t="s">
        <v>781</v>
      </c>
    </row>
    <row r="24" spans="1:7" s="86" customFormat="1" x14ac:dyDescent="0.35">
      <c r="A24" s="296"/>
      <c r="B24" s="85" t="s">
        <v>221</v>
      </c>
      <c r="C24" s="288" t="s">
        <v>21</v>
      </c>
      <c r="D24" s="78"/>
      <c r="E24" s="78">
        <v>104.4</v>
      </c>
      <c r="F24" s="78">
        <v>134.30000000000001</v>
      </c>
      <c r="G24" s="289" t="s">
        <v>548</v>
      </c>
    </row>
    <row r="25" spans="1:7" s="86" customFormat="1" ht="114" customHeight="1" x14ac:dyDescent="0.35">
      <c r="A25" s="296"/>
      <c r="B25" s="87" t="s">
        <v>222</v>
      </c>
      <c r="C25" s="70" t="s">
        <v>21</v>
      </c>
      <c r="D25" s="78"/>
      <c r="E25" s="69">
        <v>104.4</v>
      </c>
      <c r="F25" s="69">
        <v>93.8</v>
      </c>
      <c r="G25" s="74" t="s">
        <v>782</v>
      </c>
    </row>
    <row r="26" spans="1:7" s="86" customFormat="1" x14ac:dyDescent="0.35">
      <c r="A26" s="296"/>
      <c r="B26" s="85" t="s">
        <v>223</v>
      </c>
      <c r="C26" s="288" t="s">
        <v>21</v>
      </c>
      <c r="D26" s="78"/>
      <c r="E26" s="78">
        <v>104.4</v>
      </c>
      <c r="F26" s="78">
        <v>118.6</v>
      </c>
      <c r="G26" s="289" t="s">
        <v>548</v>
      </c>
    </row>
    <row r="27" spans="1:7" s="86" customFormat="1" x14ac:dyDescent="0.35">
      <c r="A27" s="296"/>
      <c r="B27" s="85" t="s">
        <v>224</v>
      </c>
      <c r="C27" s="288" t="s">
        <v>21</v>
      </c>
      <c r="D27" s="78"/>
      <c r="E27" s="78">
        <v>104.4</v>
      </c>
      <c r="F27" s="78">
        <v>121</v>
      </c>
      <c r="G27" s="289" t="s">
        <v>548</v>
      </c>
    </row>
    <row r="28" spans="1:7" s="86" customFormat="1" x14ac:dyDescent="0.35">
      <c r="A28" s="296"/>
      <c r="B28" s="85" t="s">
        <v>225</v>
      </c>
      <c r="C28" s="288" t="s">
        <v>21</v>
      </c>
      <c r="D28" s="78"/>
      <c r="E28" s="78">
        <v>104.4</v>
      </c>
      <c r="F28" s="78">
        <v>106</v>
      </c>
      <c r="G28" s="289" t="s">
        <v>548</v>
      </c>
    </row>
    <row r="29" spans="1:7" s="24" customFormat="1" ht="31" x14ac:dyDescent="0.35">
      <c r="A29" s="63">
        <v>4</v>
      </c>
      <c r="B29" s="66" t="s">
        <v>849</v>
      </c>
      <c r="C29" s="65" t="s">
        <v>268</v>
      </c>
      <c r="D29" s="288"/>
      <c r="E29" s="309">
        <v>21.78</v>
      </c>
      <c r="F29" s="288" t="s">
        <v>25</v>
      </c>
      <c r="G29" s="295" t="s">
        <v>847</v>
      </c>
    </row>
    <row r="30" spans="1:7" s="24" customFormat="1" ht="16.25" customHeight="1" x14ac:dyDescent="0.35">
      <c r="A30" s="27"/>
      <c r="B30" s="26" t="s">
        <v>210</v>
      </c>
      <c r="C30" s="309" t="s">
        <v>211</v>
      </c>
      <c r="D30" s="288"/>
      <c r="E30" s="309"/>
      <c r="F30" s="25"/>
      <c r="G30" s="25"/>
    </row>
    <row r="31" spans="1:7" s="24" customFormat="1" ht="31" x14ac:dyDescent="0.35">
      <c r="A31" s="27">
        <v>5</v>
      </c>
      <c r="B31" s="26" t="s">
        <v>850</v>
      </c>
      <c r="C31" s="309" t="s">
        <v>21</v>
      </c>
      <c r="D31" s="288"/>
      <c r="E31" s="309">
        <v>106.9</v>
      </c>
      <c r="F31" s="288" t="s">
        <v>836</v>
      </c>
      <c r="G31" s="58" t="s">
        <v>848</v>
      </c>
    </row>
    <row r="32" spans="1:7" s="24" customFormat="1" ht="16.25" customHeight="1" x14ac:dyDescent="0.35">
      <c r="A32" s="27"/>
      <c r="B32" s="26" t="s">
        <v>210</v>
      </c>
      <c r="C32" s="309" t="s">
        <v>211</v>
      </c>
      <c r="D32" s="288"/>
      <c r="E32" s="309"/>
      <c r="F32" s="309"/>
      <c r="G32" s="31"/>
    </row>
    <row r="33" spans="1:7" s="24" customFormat="1" ht="45.5" x14ac:dyDescent="0.35">
      <c r="A33" s="27">
        <v>6</v>
      </c>
      <c r="B33" s="26" t="s">
        <v>642</v>
      </c>
      <c r="C33" s="309" t="s">
        <v>21</v>
      </c>
      <c r="D33" s="288"/>
      <c r="E33" s="309">
        <v>38.799999999999997</v>
      </c>
      <c r="F33" s="309" t="s">
        <v>25</v>
      </c>
      <c r="G33" s="289" t="s">
        <v>796</v>
      </c>
    </row>
    <row r="34" spans="1:7" s="24" customFormat="1" ht="16.25" customHeight="1" x14ac:dyDescent="0.35">
      <c r="A34" s="27"/>
      <c r="B34" s="26" t="s">
        <v>210</v>
      </c>
      <c r="C34" s="309" t="s">
        <v>211</v>
      </c>
      <c r="D34" s="288"/>
      <c r="E34" s="309"/>
      <c r="F34" s="309"/>
      <c r="G34" s="31"/>
    </row>
    <row r="35" spans="1:7" s="86" customFormat="1" ht="77.5" x14ac:dyDescent="0.35">
      <c r="A35" s="296">
        <v>7</v>
      </c>
      <c r="B35" s="85" t="s">
        <v>767</v>
      </c>
      <c r="C35" s="288" t="s">
        <v>21</v>
      </c>
      <c r="D35" s="288"/>
      <c r="E35" s="288">
        <v>104.4</v>
      </c>
      <c r="F35" s="288">
        <v>100.3</v>
      </c>
      <c r="G35" s="289" t="s">
        <v>768</v>
      </c>
    </row>
    <row r="36" spans="1:7" s="86" customFormat="1" x14ac:dyDescent="0.35">
      <c r="A36" s="296"/>
      <c r="B36" s="85" t="s">
        <v>212</v>
      </c>
      <c r="C36" s="288" t="s">
        <v>21</v>
      </c>
      <c r="D36" s="288"/>
      <c r="E36" s="288">
        <v>104.5</v>
      </c>
      <c r="F36" s="288">
        <v>104.8</v>
      </c>
      <c r="G36" s="289" t="s">
        <v>548</v>
      </c>
    </row>
    <row r="37" spans="1:7" s="86" customFormat="1" x14ac:dyDescent="0.35">
      <c r="A37" s="296"/>
      <c r="B37" s="85" t="s">
        <v>213</v>
      </c>
      <c r="C37" s="288" t="s">
        <v>21</v>
      </c>
      <c r="D37" s="288"/>
      <c r="E37" s="288">
        <v>102.5</v>
      </c>
      <c r="F37" s="288">
        <v>107.8</v>
      </c>
      <c r="G37" s="289" t="s">
        <v>548</v>
      </c>
    </row>
    <row r="38" spans="1:7" s="86" customFormat="1" ht="124" x14ac:dyDescent="0.35">
      <c r="A38" s="296"/>
      <c r="B38" s="85" t="s">
        <v>214</v>
      </c>
      <c r="C38" s="288" t="s">
        <v>21</v>
      </c>
      <c r="D38" s="288"/>
      <c r="E38" s="288">
        <v>105</v>
      </c>
      <c r="F38" s="288">
        <v>101.7</v>
      </c>
      <c r="G38" s="289" t="s">
        <v>831</v>
      </c>
    </row>
    <row r="39" spans="1:7" s="86" customFormat="1" x14ac:dyDescent="0.35">
      <c r="A39" s="296"/>
      <c r="B39" s="85" t="s">
        <v>215</v>
      </c>
      <c r="C39" s="288" t="s">
        <v>21</v>
      </c>
      <c r="D39" s="288"/>
      <c r="E39" s="288">
        <v>100.4</v>
      </c>
      <c r="F39" s="288">
        <v>109</v>
      </c>
      <c r="G39" s="289" t="s">
        <v>548</v>
      </c>
    </row>
    <row r="40" spans="1:7" s="86" customFormat="1" ht="169.75" customHeight="1" x14ac:dyDescent="0.35">
      <c r="A40" s="296"/>
      <c r="B40" s="85" t="s">
        <v>216</v>
      </c>
      <c r="C40" s="288" t="s">
        <v>21</v>
      </c>
      <c r="D40" s="288"/>
      <c r="E40" s="288">
        <v>101.8</v>
      </c>
      <c r="F40" s="288">
        <v>84.4</v>
      </c>
      <c r="G40" s="289" t="s">
        <v>830</v>
      </c>
    </row>
    <row r="41" spans="1:7" s="86" customFormat="1" ht="91.75" customHeight="1" x14ac:dyDescent="0.35">
      <c r="A41" s="296"/>
      <c r="B41" s="85" t="s">
        <v>217</v>
      </c>
      <c r="C41" s="288" t="s">
        <v>21</v>
      </c>
      <c r="D41" s="288"/>
      <c r="E41" s="288">
        <v>103.5</v>
      </c>
      <c r="F41" s="288">
        <v>98.7</v>
      </c>
      <c r="G41" s="289" t="s">
        <v>819</v>
      </c>
    </row>
    <row r="42" spans="1:7" s="86" customFormat="1" ht="62" x14ac:dyDescent="0.35">
      <c r="A42" s="296"/>
      <c r="B42" s="85" t="s">
        <v>218</v>
      </c>
      <c r="C42" s="288" t="s">
        <v>21</v>
      </c>
      <c r="D42" s="288"/>
      <c r="E42" s="288">
        <v>100.8</v>
      </c>
      <c r="F42" s="288">
        <v>99</v>
      </c>
      <c r="G42" s="289" t="s">
        <v>820</v>
      </c>
    </row>
    <row r="43" spans="1:7" s="86" customFormat="1" ht="46.5" x14ac:dyDescent="0.35">
      <c r="A43" s="296"/>
      <c r="B43" s="85" t="s">
        <v>219</v>
      </c>
      <c r="C43" s="288" t="s">
        <v>21</v>
      </c>
      <c r="D43" s="288"/>
      <c r="E43" s="288">
        <v>103.5</v>
      </c>
      <c r="F43" s="288">
        <v>100.9</v>
      </c>
      <c r="G43" s="289" t="s">
        <v>829</v>
      </c>
    </row>
    <row r="44" spans="1:7" s="86" customFormat="1" ht="62" x14ac:dyDescent="0.35">
      <c r="A44" s="296"/>
      <c r="B44" s="85" t="s">
        <v>220</v>
      </c>
      <c r="C44" s="288" t="s">
        <v>21</v>
      </c>
      <c r="D44" s="288"/>
      <c r="E44" s="288">
        <v>101.3</v>
      </c>
      <c r="F44" s="288">
        <v>100.7</v>
      </c>
      <c r="G44" s="289" t="s">
        <v>827</v>
      </c>
    </row>
    <row r="45" spans="1:7" s="86" customFormat="1" x14ac:dyDescent="0.35">
      <c r="A45" s="296"/>
      <c r="B45" s="85" t="s">
        <v>221</v>
      </c>
      <c r="C45" s="288" t="s">
        <v>21</v>
      </c>
      <c r="D45" s="288"/>
      <c r="E45" s="288">
        <v>107</v>
      </c>
      <c r="F45" s="288">
        <v>113.7</v>
      </c>
      <c r="G45" s="289" t="s">
        <v>548</v>
      </c>
    </row>
    <row r="46" spans="1:7" s="86" customFormat="1" ht="140.4" customHeight="1" x14ac:dyDescent="0.35">
      <c r="A46" s="296"/>
      <c r="B46" s="85" t="s">
        <v>222</v>
      </c>
      <c r="C46" s="288" t="s">
        <v>21</v>
      </c>
      <c r="D46" s="288"/>
      <c r="E46" s="288">
        <v>103.7</v>
      </c>
      <c r="F46" s="288">
        <v>92.5</v>
      </c>
      <c r="G46" s="289" t="s">
        <v>828</v>
      </c>
    </row>
    <row r="47" spans="1:7" s="86" customFormat="1" x14ac:dyDescent="0.35">
      <c r="A47" s="296"/>
      <c r="B47" s="85" t="s">
        <v>223</v>
      </c>
      <c r="C47" s="288" t="s">
        <v>21</v>
      </c>
      <c r="D47" s="288"/>
      <c r="E47" s="288">
        <v>101.6</v>
      </c>
      <c r="F47" s="288">
        <v>107.4</v>
      </c>
      <c r="G47" s="289" t="s">
        <v>548</v>
      </c>
    </row>
    <row r="48" spans="1:7" s="86" customFormat="1" ht="113.4" customHeight="1" x14ac:dyDescent="0.35">
      <c r="A48" s="296"/>
      <c r="B48" s="85" t="s">
        <v>224</v>
      </c>
      <c r="C48" s="288" t="s">
        <v>21</v>
      </c>
      <c r="D48" s="288"/>
      <c r="E48" s="288">
        <v>105</v>
      </c>
      <c r="F48" s="288">
        <v>82</v>
      </c>
      <c r="G48" s="289" t="s">
        <v>825</v>
      </c>
    </row>
    <row r="49" spans="1:7" s="86" customFormat="1" ht="62" x14ac:dyDescent="0.35">
      <c r="A49" s="296"/>
      <c r="B49" s="85" t="s">
        <v>225</v>
      </c>
      <c r="C49" s="288" t="s">
        <v>21</v>
      </c>
      <c r="D49" s="288"/>
      <c r="E49" s="288">
        <v>104</v>
      </c>
      <c r="F49" s="288">
        <v>96.4</v>
      </c>
      <c r="G49" s="289" t="s">
        <v>826</v>
      </c>
    </row>
    <row r="50" spans="1:7" s="24" customFormat="1" ht="46.5" x14ac:dyDescent="0.35">
      <c r="A50" s="63">
        <v>8</v>
      </c>
      <c r="B50" s="66" t="s">
        <v>769</v>
      </c>
      <c r="C50" s="65" t="s">
        <v>272</v>
      </c>
      <c r="D50" s="288"/>
      <c r="E50" s="309">
        <v>116.6</v>
      </c>
      <c r="F50" s="309" t="s">
        <v>878</v>
      </c>
      <c r="G50" s="58" t="s">
        <v>879</v>
      </c>
    </row>
    <row r="51" spans="1:7" s="24" customFormat="1" ht="16.25" customHeight="1" x14ac:dyDescent="0.35">
      <c r="A51" s="27"/>
      <c r="B51" s="26" t="s">
        <v>210</v>
      </c>
      <c r="C51" s="309" t="s">
        <v>211</v>
      </c>
      <c r="D51" s="288"/>
      <c r="E51" s="309"/>
      <c r="F51" s="309"/>
      <c r="G51" s="31"/>
    </row>
    <row r="52" spans="1:7" s="24" customFormat="1" ht="93" x14ac:dyDescent="0.35">
      <c r="A52" s="63">
        <v>9</v>
      </c>
      <c r="B52" s="66" t="s">
        <v>528</v>
      </c>
      <c r="C52" s="65" t="s">
        <v>21</v>
      </c>
      <c r="D52" s="309"/>
      <c r="E52" s="309">
        <v>101.9</v>
      </c>
      <c r="F52" s="309">
        <v>100.4</v>
      </c>
      <c r="G52" s="287" t="s">
        <v>783</v>
      </c>
    </row>
    <row r="53" spans="1:7" s="24" customFormat="1" x14ac:dyDescent="0.35">
      <c r="A53" s="63"/>
      <c r="B53" s="67" t="s">
        <v>212</v>
      </c>
      <c r="C53" s="65" t="s">
        <v>21</v>
      </c>
      <c r="D53" s="288"/>
      <c r="E53" s="309">
        <v>101</v>
      </c>
      <c r="F53" s="288">
        <v>101</v>
      </c>
      <c r="G53" s="289" t="s">
        <v>548</v>
      </c>
    </row>
    <row r="54" spans="1:7" s="24" customFormat="1" x14ac:dyDescent="0.35">
      <c r="A54" s="63"/>
      <c r="B54" s="67" t="s">
        <v>213</v>
      </c>
      <c r="C54" s="65" t="s">
        <v>21</v>
      </c>
      <c r="D54" s="288"/>
      <c r="E54" s="309">
        <v>102</v>
      </c>
      <c r="F54" s="288">
        <v>105.8</v>
      </c>
      <c r="G54" s="289" t="s">
        <v>548</v>
      </c>
    </row>
    <row r="55" spans="1:7" s="24" customFormat="1" ht="46.5" x14ac:dyDescent="0.35">
      <c r="A55" s="63"/>
      <c r="B55" s="67" t="s">
        <v>214</v>
      </c>
      <c r="C55" s="65" t="s">
        <v>21</v>
      </c>
      <c r="D55" s="288"/>
      <c r="E55" s="309">
        <v>101.2</v>
      </c>
      <c r="F55" s="288">
        <v>95.1</v>
      </c>
      <c r="G55" s="289" t="s">
        <v>784</v>
      </c>
    </row>
    <row r="56" spans="1:7" s="24" customFormat="1" ht="46.5" x14ac:dyDescent="0.35">
      <c r="A56" s="63"/>
      <c r="B56" s="67" t="s">
        <v>215</v>
      </c>
      <c r="C56" s="65" t="s">
        <v>21</v>
      </c>
      <c r="D56" s="288"/>
      <c r="E56" s="309">
        <v>100.5</v>
      </c>
      <c r="F56" s="288">
        <v>100</v>
      </c>
      <c r="G56" s="289" t="s">
        <v>785</v>
      </c>
    </row>
    <row r="57" spans="1:7" s="24" customFormat="1" ht="31" x14ac:dyDescent="0.35">
      <c r="A57" s="63"/>
      <c r="B57" s="67" t="s">
        <v>216</v>
      </c>
      <c r="C57" s="65" t="s">
        <v>21</v>
      </c>
      <c r="D57" s="288"/>
      <c r="E57" s="309">
        <v>102</v>
      </c>
      <c r="F57" s="288">
        <v>92.5</v>
      </c>
      <c r="G57" s="289" t="s">
        <v>786</v>
      </c>
    </row>
    <row r="58" spans="1:7" s="24" customFormat="1" x14ac:dyDescent="0.35">
      <c r="A58" s="63"/>
      <c r="B58" s="67" t="s">
        <v>218</v>
      </c>
      <c r="C58" s="65" t="s">
        <v>21</v>
      </c>
      <c r="D58" s="288"/>
      <c r="E58" s="309">
        <v>101</v>
      </c>
      <c r="F58" s="288">
        <v>102.3</v>
      </c>
      <c r="G58" s="289" t="s">
        <v>548</v>
      </c>
    </row>
    <row r="59" spans="1:7" s="24" customFormat="1" ht="31" x14ac:dyDescent="0.35">
      <c r="A59" s="63"/>
      <c r="B59" s="67" t="s">
        <v>229</v>
      </c>
      <c r="C59" s="65" t="s">
        <v>21</v>
      </c>
      <c r="D59" s="288"/>
      <c r="E59" s="309">
        <v>102.5</v>
      </c>
      <c r="F59" s="288">
        <v>100</v>
      </c>
      <c r="G59" s="289" t="s">
        <v>787</v>
      </c>
    </row>
    <row r="60" spans="1:7" s="24" customFormat="1" x14ac:dyDescent="0.35">
      <c r="A60" s="63"/>
      <c r="B60" s="67" t="s">
        <v>217</v>
      </c>
      <c r="C60" s="65" t="s">
        <v>21</v>
      </c>
      <c r="D60" s="288"/>
      <c r="E60" s="309">
        <v>101</v>
      </c>
      <c r="F60" s="288">
        <v>102.1</v>
      </c>
      <c r="G60" s="289" t="s">
        <v>548</v>
      </c>
    </row>
    <row r="61" spans="1:7" s="24" customFormat="1" x14ac:dyDescent="0.35">
      <c r="A61" s="63"/>
      <c r="B61" s="67" t="s">
        <v>219</v>
      </c>
      <c r="C61" s="65" t="s">
        <v>21</v>
      </c>
      <c r="D61" s="288"/>
      <c r="E61" s="309">
        <v>101.6</v>
      </c>
      <c r="F61" s="288">
        <v>109.7</v>
      </c>
      <c r="G61" s="289" t="s">
        <v>548</v>
      </c>
    </row>
    <row r="62" spans="1:7" s="24" customFormat="1" x14ac:dyDescent="0.35">
      <c r="A62" s="63"/>
      <c r="B62" s="67" t="s">
        <v>221</v>
      </c>
      <c r="C62" s="65" t="s">
        <v>21</v>
      </c>
      <c r="D62" s="288"/>
      <c r="E62" s="309">
        <v>100.1</v>
      </c>
      <c r="F62" s="288">
        <v>104.6</v>
      </c>
      <c r="G62" s="289" t="s">
        <v>548</v>
      </c>
    </row>
    <row r="63" spans="1:7" s="24" customFormat="1" ht="31" x14ac:dyDescent="0.35">
      <c r="A63" s="63"/>
      <c r="B63" s="67" t="s">
        <v>222</v>
      </c>
      <c r="C63" s="65" t="s">
        <v>21</v>
      </c>
      <c r="D63" s="288"/>
      <c r="E63" s="309">
        <v>101</v>
      </c>
      <c r="F63" s="288">
        <v>91.8</v>
      </c>
      <c r="G63" s="289" t="s">
        <v>788</v>
      </c>
    </row>
    <row r="64" spans="1:7" s="24" customFormat="1" x14ac:dyDescent="0.35">
      <c r="A64" s="63"/>
      <c r="B64" s="67" t="s">
        <v>223</v>
      </c>
      <c r="C64" s="65" t="s">
        <v>21</v>
      </c>
      <c r="D64" s="288"/>
      <c r="E64" s="309">
        <v>101.2</v>
      </c>
      <c r="F64" s="288">
        <v>105.4</v>
      </c>
      <c r="G64" s="289" t="s">
        <v>548</v>
      </c>
    </row>
    <row r="65" spans="1:7" s="24" customFormat="1" x14ac:dyDescent="0.35">
      <c r="A65" s="63"/>
      <c r="B65" s="67" t="s">
        <v>224</v>
      </c>
      <c r="C65" s="65" t="s">
        <v>21</v>
      </c>
      <c r="D65" s="288"/>
      <c r="E65" s="309">
        <v>101</v>
      </c>
      <c r="F65" s="288">
        <v>101.7</v>
      </c>
      <c r="G65" s="289" t="s">
        <v>548</v>
      </c>
    </row>
    <row r="66" spans="1:7" s="24" customFormat="1" ht="31" x14ac:dyDescent="0.35">
      <c r="A66" s="63"/>
      <c r="B66" s="67" t="s">
        <v>225</v>
      </c>
      <c r="C66" s="65" t="s">
        <v>21</v>
      </c>
      <c r="D66" s="32"/>
      <c r="E66" s="309">
        <v>101.1</v>
      </c>
      <c r="F66" s="32">
        <v>100</v>
      </c>
      <c r="G66" s="289" t="s">
        <v>789</v>
      </c>
    </row>
    <row r="67" spans="1:7" s="24" customFormat="1" ht="46.5" x14ac:dyDescent="0.35">
      <c r="A67" s="63">
        <v>10</v>
      </c>
      <c r="B67" s="66" t="s">
        <v>728</v>
      </c>
      <c r="C67" s="65" t="s">
        <v>21</v>
      </c>
      <c r="D67" s="288"/>
      <c r="E67" s="309">
        <v>110</v>
      </c>
      <c r="F67" s="309" t="s">
        <v>718</v>
      </c>
      <c r="G67" s="287" t="s">
        <v>797</v>
      </c>
    </row>
    <row r="68" spans="1:7" s="24" customFormat="1" ht="16.25" customHeight="1" x14ac:dyDescent="0.35">
      <c r="A68" s="27"/>
      <c r="B68" s="26" t="s">
        <v>210</v>
      </c>
      <c r="C68" s="309" t="s">
        <v>211</v>
      </c>
      <c r="D68" s="288"/>
      <c r="E68" s="309"/>
      <c r="F68" s="309"/>
      <c r="G68" s="31"/>
    </row>
    <row r="69" spans="1:7" s="86" customFormat="1" ht="45.5" x14ac:dyDescent="0.35">
      <c r="A69" s="116" t="s">
        <v>648</v>
      </c>
      <c r="B69" s="85" t="s">
        <v>649</v>
      </c>
      <c r="C69" s="296" t="s">
        <v>2</v>
      </c>
      <c r="D69" s="288"/>
      <c r="E69" s="288">
        <v>160</v>
      </c>
      <c r="F69" s="288">
        <v>160</v>
      </c>
      <c r="G69" s="289" t="s">
        <v>548</v>
      </c>
    </row>
    <row r="70" spans="1:7" s="86" customFormat="1" ht="14.25" customHeight="1" x14ac:dyDescent="0.35">
      <c r="A70" s="296"/>
      <c r="B70" s="85" t="s">
        <v>212</v>
      </c>
      <c r="C70" s="288" t="s">
        <v>2</v>
      </c>
      <c r="D70" s="288"/>
      <c r="E70" s="288">
        <v>21</v>
      </c>
      <c r="F70" s="288">
        <v>21</v>
      </c>
      <c r="G70" s="289" t="s">
        <v>548</v>
      </c>
    </row>
    <row r="71" spans="1:7" s="86" customFormat="1" ht="14.25" customHeight="1" x14ac:dyDescent="0.35">
      <c r="A71" s="296"/>
      <c r="B71" s="85" t="s">
        <v>213</v>
      </c>
      <c r="C71" s="288" t="s">
        <v>2</v>
      </c>
      <c r="D71" s="288"/>
      <c r="E71" s="288">
        <v>13</v>
      </c>
      <c r="F71" s="288">
        <v>13</v>
      </c>
      <c r="G71" s="289" t="s">
        <v>548</v>
      </c>
    </row>
    <row r="72" spans="1:7" s="86" customFormat="1" ht="14.25" customHeight="1" x14ac:dyDescent="0.35">
      <c r="A72" s="296"/>
      <c r="B72" s="85" t="s">
        <v>214</v>
      </c>
      <c r="C72" s="288" t="s">
        <v>2</v>
      </c>
      <c r="D72" s="288"/>
      <c r="E72" s="288">
        <v>9</v>
      </c>
      <c r="F72" s="288">
        <v>9</v>
      </c>
      <c r="G72" s="289" t="s">
        <v>548</v>
      </c>
    </row>
    <row r="73" spans="1:7" s="86" customFormat="1" ht="14.25" customHeight="1" x14ac:dyDescent="0.35">
      <c r="A73" s="296"/>
      <c r="B73" s="85" t="s">
        <v>215</v>
      </c>
      <c r="C73" s="288" t="s">
        <v>2</v>
      </c>
      <c r="D73" s="288"/>
      <c r="E73" s="288">
        <v>12</v>
      </c>
      <c r="F73" s="288">
        <v>12</v>
      </c>
      <c r="G73" s="289" t="s">
        <v>548</v>
      </c>
    </row>
    <row r="74" spans="1:7" s="86" customFormat="1" ht="14.25" customHeight="1" x14ac:dyDescent="0.35">
      <c r="A74" s="296"/>
      <c r="B74" s="85" t="s">
        <v>216</v>
      </c>
      <c r="C74" s="288" t="s">
        <v>2</v>
      </c>
      <c r="D74" s="288"/>
      <c r="E74" s="288">
        <v>9</v>
      </c>
      <c r="F74" s="288">
        <v>9</v>
      </c>
      <c r="G74" s="289" t="s">
        <v>548</v>
      </c>
    </row>
    <row r="75" spans="1:7" s="86" customFormat="1" ht="14.25" customHeight="1" x14ac:dyDescent="0.35">
      <c r="A75" s="296"/>
      <c r="B75" s="85" t="s">
        <v>217</v>
      </c>
      <c r="C75" s="288" t="s">
        <v>2</v>
      </c>
      <c r="D75" s="288"/>
      <c r="E75" s="288">
        <v>16</v>
      </c>
      <c r="F75" s="288">
        <v>16</v>
      </c>
      <c r="G75" s="289" t="s">
        <v>548</v>
      </c>
    </row>
    <row r="76" spans="1:7" s="86" customFormat="1" ht="14.25" customHeight="1" x14ac:dyDescent="0.35">
      <c r="A76" s="296"/>
      <c r="B76" s="85" t="s">
        <v>218</v>
      </c>
      <c r="C76" s="288" t="s">
        <v>2</v>
      </c>
      <c r="D76" s="288"/>
      <c r="E76" s="288">
        <v>15</v>
      </c>
      <c r="F76" s="288">
        <v>15</v>
      </c>
      <c r="G76" s="289" t="s">
        <v>548</v>
      </c>
    </row>
    <row r="77" spans="1:7" s="86" customFormat="1" ht="14.25" customHeight="1" x14ac:dyDescent="0.35">
      <c r="A77" s="296"/>
      <c r="B77" s="85" t="s">
        <v>219</v>
      </c>
      <c r="C77" s="288" t="s">
        <v>2</v>
      </c>
      <c r="D77" s="288"/>
      <c r="E77" s="288">
        <v>8</v>
      </c>
      <c r="F77" s="288">
        <v>8</v>
      </c>
      <c r="G77" s="289" t="s">
        <v>548</v>
      </c>
    </row>
    <row r="78" spans="1:7" s="86" customFormat="1" ht="14.25" customHeight="1" x14ac:dyDescent="0.35">
      <c r="A78" s="296"/>
      <c r="B78" s="85" t="s">
        <v>220</v>
      </c>
      <c r="C78" s="288" t="s">
        <v>2</v>
      </c>
      <c r="D78" s="288"/>
      <c r="E78" s="288">
        <v>20</v>
      </c>
      <c r="F78" s="288">
        <v>20</v>
      </c>
      <c r="G78" s="289" t="s">
        <v>548</v>
      </c>
    </row>
    <row r="79" spans="1:7" s="86" customFormat="1" ht="14.25" customHeight="1" x14ac:dyDescent="0.35">
      <c r="A79" s="296"/>
      <c r="B79" s="85" t="s">
        <v>221</v>
      </c>
      <c r="C79" s="288" t="s">
        <v>2</v>
      </c>
      <c r="D79" s="288"/>
      <c r="E79" s="288">
        <v>19</v>
      </c>
      <c r="F79" s="288">
        <v>19</v>
      </c>
      <c r="G79" s="289" t="s">
        <v>548</v>
      </c>
    </row>
    <row r="80" spans="1:7" s="86" customFormat="1" ht="14.25" customHeight="1" x14ac:dyDescent="0.35">
      <c r="A80" s="296"/>
      <c r="B80" s="85" t="s">
        <v>222</v>
      </c>
      <c r="C80" s="288" t="s">
        <v>2</v>
      </c>
      <c r="D80" s="288"/>
      <c r="E80" s="288">
        <v>8</v>
      </c>
      <c r="F80" s="288">
        <v>8</v>
      </c>
      <c r="G80" s="289" t="s">
        <v>548</v>
      </c>
    </row>
    <row r="81" spans="1:7" s="86" customFormat="1" ht="14.25" customHeight="1" x14ac:dyDescent="0.35">
      <c r="A81" s="296"/>
      <c r="B81" s="85" t="s">
        <v>223</v>
      </c>
      <c r="C81" s="288" t="s">
        <v>2</v>
      </c>
      <c r="D81" s="288"/>
      <c r="E81" s="288">
        <v>6</v>
      </c>
      <c r="F81" s="288">
        <v>6</v>
      </c>
      <c r="G81" s="289" t="s">
        <v>548</v>
      </c>
    </row>
    <row r="82" spans="1:7" s="86" customFormat="1" ht="14.25" customHeight="1" x14ac:dyDescent="0.35">
      <c r="A82" s="296"/>
      <c r="B82" s="85" t="s">
        <v>224</v>
      </c>
      <c r="C82" s="288" t="s">
        <v>2</v>
      </c>
      <c r="D82" s="288"/>
      <c r="E82" s="288">
        <v>4</v>
      </c>
      <c r="F82" s="288">
        <v>4</v>
      </c>
      <c r="G82" s="289" t="s">
        <v>548</v>
      </c>
    </row>
    <row r="83" spans="1:7" s="86" customFormat="1" ht="129" customHeight="1" x14ac:dyDescent="0.35">
      <c r="A83" s="116" t="s">
        <v>650</v>
      </c>
      <c r="B83" s="85" t="s">
        <v>651</v>
      </c>
      <c r="C83" s="296" t="s">
        <v>231</v>
      </c>
      <c r="D83" s="288"/>
      <c r="E83" s="78">
        <v>53.915999999999997</v>
      </c>
      <c r="F83" s="78">
        <v>52.319000000000003</v>
      </c>
      <c r="G83" s="289" t="s">
        <v>814</v>
      </c>
    </row>
    <row r="84" spans="1:7" s="86" customFormat="1" ht="72" customHeight="1" x14ac:dyDescent="0.35">
      <c r="A84" s="296"/>
      <c r="B84" s="85" t="s">
        <v>212</v>
      </c>
      <c r="C84" s="288" t="s">
        <v>231</v>
      </c>
      <c r="D84" s="288"/>
      <c r="E84" s="288">
        <v>3.4020000000000001</v>
      </c>
      <c r="F84" s="288">
        <v>3.278</v>
      </c>
      <c r="G84" s="289" t="s">
        <v>815</v>
      </c>
    </row>
    <row r="85" spans="1:7" s="86" customFormat="1" ht="72" customHeight="1" x14ac:dyDescent="0.35">
      <c r="A85" s="296"/>
      <c r="B85" s="85" t="s">
        <v>213</v>
      </c>
      <c r="C85" s="288" t="s">
        <v>231</v>
      </c>
      <c r="D85" s="288"/>
      <c r="E85" s="288">
        <v>4.2060000000000004</v>
      </c>
      <c r="F85" s="117">
        <v>3.93</v>
      </c>
      <c r="G85" s="289" t="s">
        <v>821</v>
      </c>
    </row>
    <row r="86" spans="1:7" s="86" customFormat="1" ht="72" customHeight="1" x14ac:dyDescent="0.35">
      <c r="A86" s="296"/>
      <c r="B86" s="85" t="s">
        <v>214</v>
      </c>
      <c r="C86" s="288" t="s">
        <v>231</v>
      </c>
      <c r="D86" s="288"/>
      <c r="E86" s="288">
        <v>4.7880000000000003</v>
      </c>
      <c r="F86" s="288">
        <v>4.6210000000000004</v>
      </c>
      <c r="G86" s="289" t="s">
        <v>822</v>
      </c>
    </row>
    <row r="87" spans="1:7" s="86" customFormat="1" ht="24.75" customHeight="1" x14ac:dyDescent="0.35">
      <c r="A87" s="296"/>
      <c r="B87" s="85" t="s">
        <v>215</v>
      </c>
      <c r="C87" s="288" t="s">
        <v>231</v>
      </c>
      <c r="D87" s="288"/>
      <c r="E87" s="288">
        <v>3.2810000000000001</v>
      </c>
      <c r="F87" s="288">
        <v>3.3050000000000002</v>
      </c>
      <c r="G87" s="289" t="s">
        <v>548</v>
      </c>
    </row>
    <row r="88" spans="1:7" s="86" customFormat="1" ht="25.5" customHeight="1" x14ac:dyDescent="0.35">
      <c r="A88" s="296"/>
      <c r="B88" s="85" t="s">
        <v>216</v>
      </c>
      <c r="C88" s="288" t="s">
        <v>231</v>
      </c>
      <c r="D88" s="288"/>
      <c r="E88" s="288">
        <v>3.972</v>
      </c>
      <c r="F88" s="288">
        <v>3.988</v>
      </c>
      <c r="G88" s="289" t="s">
        <v>548</v>
      </c>
    </row>
    <row r="89" spans="1:7" s="86" customFormat="1" ht="67.25" customHeight="1" x14ac:dyDescent="0.35">
      <c r="A89" s="296"/>
      <c r="B89" s="85" t="s">
        <v>217</v>
      </c>
      <c r="C89" s="288" t="s">
        <v>231</v>
      </c>
      <c r="D89" s="288"/>
      <c r="E89" s="288">
        <v>4.3979999999999997</v>
      </c>
      <c r="F89" s="288">
        <v>4.3040000000000003</v>
      </c>
      <c r="G89" s="289" t="s">
        <v>654</v>
      </c>
    </row>
    <row r="90" spans="1:7" s="86" customFormat="1" ht="24.75" customHeight="1" x14ac:dyDescent="0.35">
      <c r="A90" s="296"/>
      <c r="B90" s="85" t="s">
        <v>218</v>
      </c>
      <c r="C90" s="288" t="s">
        <v>231</v>
      </c>
      <c r="D90" s="288"/>
      <c r="E90" s="288">
        <v>6.8230000000000004</v>
      </c>
      <c r="F90" s="288">
        <v>6.8250000000000002</v>
      </c>
      <c r="G90" s="289" t="s">
        <v>548</v>
      </c>
    </row>
    <row r="91" spans="1:7" s="86" customFormat="1" ht="78" customHeight="1" x14ac:dyDescent="0.35">
      <c r="A91" s="296"/>
      <c r="B91" s="85" t="s">
        <v>219</v>
      </c>
      <c r="C91" s="288" t="s">
        <v>231</v>
      </c>
      <c r="D91" s="288"/>
      <c r="E91" s="288">
        <v>2.4489999999999998</v>
      </c>
      <c r="F91" s="288">
        <v>2.331</v>
      </c>
      <c r="G91" s="289" t="s">
        <v>816</v>
      </c>
    </row>
    <row r="92" spans="1:7" s="86" customFormat="1" ht="68.400000000000006" customHeight="1" x14ac:dyDescent="0.35">
      <c r="A92" s="296"/>
      <c r="B92" s="85" t="s">
        <v>220</v>
      </c>
      <c r="C92" s="288" t="s">
        <v>231</v>
      </c>
      <c r="D92" s="288"/>
      <c r="E92" s="288">
        <v>5.1890000000000001</v>
      </c>
      <c r="F92" s="288">
        <v>4.726</v>
      </c>
      <c r="G92" s="289" t="s">
        <v>823</v>
      </c>
    </row>
    <row r="93" spans="1:7" s="86" customFormat="1" ht="59.4" customHeight="1" x14ac:dyDescent="0.35">
      <c r="A93" s="296"/>
      <c r="B93" s="85" t="s">
        <v>221</v>
      </c>
      <c r="C93" s="288" t="s">
        <v>231</v>
      </c>
      <c r="D93" s="288"/>
      <c r="E93" s="288">
        <v>8.6370000000000005</v>
      </c>
      <c r="F93" s="288">
        <v>8.5250000000000004</v>
      </c>
      <c r="G93" s="289" t="s">
        <v>824</v>
      </c>
    </row>
    <row r="94" spans="1:7" s="86" customFormat="1" ht="59.4" customHeight="1" x14ac:dyDescent="0.35">
      <c r="A94" s="296"/>
      <c r="B94" s="85" t="s">
        <v>222</v>
      </c>
      <c r="C94" s="288" t="s">
        <v>231</v>
      </c>
      <c r="D94" s="288"/>
      <c r="E94" s="288">
        <v>2.1349999999999998</v>
      </c>
      <c r="F94" s="288">
        <v>2.0649999999999999</v>
      </c>
      <c r="G94" s="289" t="s">
        <v>655</v>
      </c>
    </row>
    <row r="95" spans="1:7" s="86" customFormat="1" ht="69" customHeight="1" x14ac:dyDescent="0.35">
      <c r="A95" s="296"/>
      <c r="B95" s="85" t="s">
        <v>223</v>
      </c>
      <c r="C95" s="288" t="s">
        <v>231</v>
      </c>
      <c r="D95" s="288"/>
      <c r="E95" s="288">
        <v>2.3740000000000001</v>
      </c>
      <c r="F95" s="288">
        <v>2.2549999999999999</v>
      </c>
      <c r="G95" s="289" t="s">
        <v>817</v>
      </c>
    </row>
    <row r="96" spans="1:7" s="86" customFormat="1" ht="69" customHeight="1" x14ac:dyDescent="0.35">
      <c r="A96" s="296"/>
      <c r="B96" s="85" t="s">
        <v>224</v>
      </c>
      <c r="C96" s="288" t="s">
        <v>231</v>
      </c>
      <c r="D96" s="288"/>
      <c r="E96" s="288">
        <v>2.262</v>
      </c>
      <c r="F96" s="288">
        <v>2.1659999999999999</v>
      </c>
      <c r="G96" s="289" t="s">
        <v>818</v>
      </c>
    </row>
    <row r="97" spans="1:7" s="86" customFormat="1" ht="123.65" customHeight="1" x14ac:dyDescent="0.35">
      <c r="A97" s="116" t="s">
        <v>652</v>
      </c>
      <c r="B97" s="85" t="s">
        <v>653</v>
      </c>
      <c r="C97" s="296" t="s">
        <v>231</v>
      </c>
      <c r="D97" s="288"/>
      <c r="E97" s="78">
        <v>6.2229999999999999</v>
      </c>
      <c r="F97" s="78">
        <v>6.1189999999999998</v>
      </c>
      <c r="G97" s="289" t="s">
        <v>656</v>
      </c>
    </row>
    <row r="98" spans="1:7" s="86" customFormat="1" ht="94.75" customHeight="1" x14ac:dyDescent="0.35">
      <c r="A98" s="296"/>
      <c r="B98" s="85" t="s">
        <v>213</v>
      </c>
      <c r="C98" s="288" t="s">
        <v>231</v>
      </c>
      <c r="D98" s="288"/>
      <c r="E98" s="117">
        <v>0.76</v>
      </c>
      <c r="F98" s="117">
        <v>0.749</v>
      </c>
      <c r="G98" s="289" t="s">
        <v>821</v>
      </c>
    </row>
    <row r="99" spans="1:7" s="86" customFormat="1" ht="66.650000000000006" customHeight="1" x14ac:dyDescent="0.35">
      <c r="A99" s="296"/>
      <c r="B99" s="85" t="s">
        <v>217</v>
      </c>
      <c r="C99" s="288" t="s">
        <v>231</v>
      </c>
      <c r="D99" s="288"/>
      <c r="E99" s="117">
        <v>1.87</v>
      </c>
      <c r="F99" s="117">
        <v>1.859</v>
      </c>
      <c r="G99" s="289" t="s">
        <v>813</v>
      </c>
    </row>
    <row r="100" spans="1:7" s="86" customFormat="1" ht="24.75" customHeight="1" x14ac:dyDescent="0.35">
      <c r="A100" s="296"/>
      <c r="B100" s="85" t="s">
        <v>218</v>
      </c>
      <c r="C100" s="288" t="s">
        <v>231</v>
      </c>
      <c r="D100" s="288"/>
      <c r="E100" s="288">
        <v>2.4950000000000001</v>
      </c>
      <c r="F100" s="288">
        <v>2.504</v>
      </c>
      <c r="G100" s="289" t="s">
        <v>548</v>
      </c>
    </row>
    <row r="101" spans="1:7" s="86" customFormat="1" ht="63" customHeight="1" x14ac:dyDescent="0.35">
      <c r="A101" s="296"/>
      <c r="B101" s="85" t="s">
        <v>223</v>
      </c>
      <c r="C101" s="288" t="s">
        <v>231</v>
      </c>
      <c r="D101" s="288"/>
      <c r="E101" s="288">
        <v>1.0980000000000001</v>
      </c>
      <c r="F101" s="288">
        <v>1.0069999999999999</v>
      </c>
      <c r="G101" s="289" t="s">
        <v>657</v>
      </c>
    </row>
    <row r="102" spans="1:7" s="24" customFormat="1" ht="31" x14ac:dyDescent="0.35">
      <c r="A102" s="27">
        <v>14</v>
      </c>
      <c r="B102" s="26" t="s">
        <v>640</v>
      </c>
      <c r="C102" s="309" t="s">
        <v>21</v>
      </c>
      <c r="D102" s="288"/>
      <c r="E102" s="65">
        <v>28.1</v>
      </c>
      <c r="F102" s="309" t="s">
        <v>25</v>
      </c>
      <c r="G102" s="289" t="s">
        <v>798</v>
      </c>
    </row>
    <row r="103" spans="1:7" s="24" customFormat="1" ht="16.25" customHeight="1" x14ac:dyDescent="0.35">
      <c r="A103" s="27"/>
      <c r="B103" s="26" t="s">
        <v>210</v>
      </c>
      <c r="C103" s="309" t="s">
        <v>211</v>
      </c>
      <c r="D103" s="288"/>
      <c r="E103" s="309"/>
      <c r="F103" s="309"/>
      <c r="G103" s="31"/>
    </row>
    <row r="104" spans="1:7" s="24" customFormat="1" ht="31" x14ac:dyDescent="0.35">
      <c r="A104" s="27">
        <v>15</v>
      </c>
      <c r="B104" s="26" t="s">
        <v>641</v>
      </c>
      <c r="C104" s="309" t="s">
        <v>276</v>
      </c>
      <c r="D104" s="288"/>
      <c r="E104" s="65">
        <v>10.5</v>
      </c>
      <c r="F104" s="309" t="s">
        <v>25</v>
      </c>
      <c r="G104" s="289" t="s">
        <v>799</v>
      </c>
    </row>
    <row r="105" spans="1:7" s="24" customFormat="1" ht="16.25" customHeight="1" x14ac:dyDescent="0.35">
      <c r="A105" s="27"/>
      <c r="B105" s="26" t="s">
        <v>210</v>
      </c>
      <c r="C105" s="309" t="s">
        <v>211</v>
      </c>
      <c r="D105" s="288"/>
      <c r="E105" s="309"/>
      <c r="F105" s="309"/>
      <c r="G105" s="31"/>
    </row>
    <row r="106" spans="1:7" s="24" customFormat="1" ht="30.5" x14ac:dyDescent="0.35">
      <c r="A106" s="27">
        <v>16</v>
      </c>
      <c r="B106" s="26" t="s">
        <v>762</v>
      </c>
      <c r="C106" s="309"/>
      <c r="D106" s="288"/>
      <c r="E106" s="309">
        <v>128.6</v>
      </c>
      <c r="F106" s="288">
        <v>134.19999999999999</v>
      </c>
      <c r="G106" s="289" t="s">
        <v>548</v>
      </c>
    </row>
    <row r="107" spans="1:7" s="24" customFormat="1" ht="16.25" customHeight="1" x14ac:dyDescent="0.35">
      <c r="A107" s="27"/>
      <c r="B107" s="26" t="s">
        <v>210</v>
      </c>
      <c r="C107" s="309" t="s">
        <v>211</v>
      </c>
      <c r="D107" s="288"/>
      <c r="E107" s="309"/>
      <c r="F107" s="309"/>
      <c r="G107" s="31"/>
    </row>
    <row r="108" spans="1:7" s="24" customFormat="1" ht="90.5" x14ac:dyDescent="0.35">
      <c r="A108" s="27">
        <v>17</v>
      </c>
      <c r="B108" s="26" t="s">
        <v>773</v>
      </c>
      <c r="C108" s="309" t="s">
        <v>21</v>
      </c>
      <c r="D108" s="288"/>
      <c r="E108" s="309">
        <v>84.3</v>
      </c>
      <c r="F108" s="288">
        <v>97</v>
      </c>
      <c r="G108" s="289" t="s">
        <v>548</v>
      </c>
    </row>
    <row r="109" spans="1:7" s="24" customFormat="1" x14ac:dyDescent="0.35">
      <c r="A109" s="27"/>
      <c r="B109" s="26" t="s">
        <v>228</v>
      </c>
      <c r="C109" s="309" t="s">
        <v>21</v>
      </c>
      <c r="D109" s="288"/>
      <c r="E109" s="309">
        <v>84.3</v>
      </c>
      <c r="F109" s="309"/>
      <c r="G109" s="31"/>
    </row>
    <row r="110" spans="1:7" s="24" customFormat="1" ht="45.5" x14ac:dyDescent="0.35">
      <c r="A110" s="27">
        <v>18</v>
      </c>
      <c r="B110" s="26" t="s">
        <v>763</v>
      </c>
      <c r="C110" s="309"/>
      <c r="D110" s="288"/>
      <c r="E110" s="309">
        <v>41.3</v>
      </c>
      <c r="F110" s="309">
        <v>67</v>
      </c>
      <c r="G110" s="289" t="s">
        <v>548</v>
      </c>
    </row>
    <row r="111" spans="1:7" s="24" customFormat="1" ht="16.25" customHeight="1" x14ac:dyDescent="0.35">
      <c r="A111" s="27"/>
      <c r="B111" s="26" t="s">
        <v>210</v>
      </c>
      <c r="C111" s="309" t="s">
        <v>211</v>
      </c>
      <c r="D111" s="288"/>
      <c r="E111" s="309"/>
      <c r="F111" s="309"/>
      <c r="G111" s="31"/>
    </row>
    <row r="112" spans="1:7" s="24" customFormat="1" ht="45.5" x14ac:dyDescent="0.35">
      <c r="A112" s="27">
        <v>19</v>
      </c>
      <c r="B112" s="26" t="s">
        <v>764</v>
      </c>
      <c r="C112" s="309"/>
      <c r="D112" s="288"/>
      <c r="E112" s="309">
        <v>27.5</v>
      </c>
      <c r="F112" s="309">
        <v>42</v>
      </c>
      <c r="G112" s="289" t="s">
        <v>548</v>
      </c>
    </row>
    <row r="113" spans="1:7" s="24" customFormat="1" ht="16.25" customHeight="1" x14ac:dyDescent="0.35">
      <c r="A113" s="27"/>
      <c r="B113" s="26" t="s">
        <v>210</v>
      </c>
      <c r="C113" s="309" t="s">
        <v>211</v>
      </c>
      <c r="D113" s="288"/>
      <c r="E113" s="309"/>
      <c r="F113" s="309"/>
      <c r="G113" s="31"/>
    </row>
    <row r="114" spans="1:7" s="24" customFormat="1" ht="45.5" x14ac:dyDescent="0.35">
      <c r="A114" s="27">
        <v>20</v>
      </c>
      <c r="B114" s="26" t="s">
        <v>765</v>
      </c>
      <c r="C114" s="309"/>
      <c r="D114" s="288"/>
      <c r="E114" s="309">
        <v>54.1</v>
      </c>
      <c r="F114" s="309">
        <v>47</v>
      </c>
      <c r="G114" s="289" t="s">
        <v>548</v>
      </c>
    </row>
    <row r="115" spans="1:7" s="24" customFormat="1" ht="16.25" customHeight="1" x14ac:dyDescent="0.35">
      <c r="A115" s="27"/>
      <c r="B115" s="26" t="s">
        <v>210</v>
      </c>
      <c r="C115" s="309" t="s">
        <v>211</v>
      </c>
      <c r="D115" s="288"/>
      <c r="E115" s="309"/>
      <c r="F115" s="309"/>
      <c r="G115" s="31"/>
    </row>
    <row r="116" spans="1:7" s="24" customFormat="1" ht="177" customHeight="1" x14ac:dyDescent="0.35">
      <c r="A116" s="27">
        <v>21</v>
      </c>
      <c r="B116" s="26" t="s">
        <v>774</v>
      </c>
      <c r="C116" s="309" t="s">
        <v>2</v>
      </c>
      <c r="D116" s="309"/>
      <c r="E116" s="309" t="s">
        <v>320</v>
      </c>
      <c r="F116" s="309" t="s">
        <v>529</v>
      </c>
      <c r="G116" s="289" t="s">
        <v>810</v>
      </c>
    </row>
    <row r="117" spans="1:7" s="24" customFormat="1" x14ac:dyDescent="0.35">
      <c r="A117" s="27"/>
      <c r="B117" s="26" t="s">
        <v>212</v>
      </c>
      <c r="C117" s="309" t="s">
        <v>2</v>
      </c>
      <c r="D117" s="309"/>
      <c r="E117" s="309" t="s">
        <v>25</v>
      </c>
      <c r="F117" s="309" t="s">
        <v>25</v>
      </c>
      <c r="G117" s="31"/>
    </row>
    <row r="118" spans="1:7" s="24" customFormat="1" x14ac:dyDescent="0.35">
      <c r="A118" s="27"/>
      <c r="B118" s="26" t="s">
        <v>213</v>
      </c>
      <c r="C118" s="309" t="s">
        <v>2</v>
      </c>
      <c r="D118" s="309"/>
      <c r="E118" s="309" t="s">
        <v>25</v>
      </c>
      <c r="F118" s="309" t="s">
        <v>25</v>
      </c>
      <c r="G118" s="31"/>
    </row>
    <row r="119" spans="1:7" s="24" customFormat="1" x14ac:dyDescent="0.35">
      <c r="A119" s="27"/>
      <c r="B119" s="26" t="s">
        <v>214</v>
      </c>
      <c r="C119" s="309" t="s">
        <v>2</v>
      </c>
      <c r="D119" s="309"/>
      <c r="E119" s="309" t="s">
        <v>25</v>
      </c>
      <c r="F119" s="309" t="s">
        <v>25</v>
      </c>
      <c r="G119" s="31"/>
    </row>
    <row r="120" spans="1:7" s="24" customFormat="1" x14ac:dyDescent="0.35">
      <c r="A120" s="27"/>
      <c r="B120" s="26" t="s">
        <v>217</v>
      </c>
      <c r="C120" s="309" t="s">
        <v>2</v>
      </c>
      <c r="D120" s="309"/>
      <c r="E120" s="309" t="s">
        <v>25</v>
      </c>
      <c r="F120" s="309" t="s">
        <v>25</v>
      </c>
      <c r="G120" s="31"/>
    </row>
    <row r="121" spans="1:7" s="24" customFormat="1" x14ac:dyDescent="0.35">
      <c r="A121" s="27"/>
      <c r="B121" s="26" t="s">
        <v>215</v>
      </c>
      <c r="C121" s="309" t="s">
        <v>2</v>
      </c>
      <c r="D121" s="309"/>
      <c r="E121" s="309" t="s">
        <v>25</v>
      </c>
      <c r="F121" s="309" t="s">
        <v>25</v>
      </c>
      <c r="G121" s="31"/>
    </row>
    <row r="122" spans="1:7" s="24" customFormat="1" x14ac:dyDescent="0.35">
      <c r="A122" s="27"/>
      <c r="B122" s="26" t="s">
        <v>216</v>
      </c>
      <c r="C122" s="309" t="s">
        <v>2</v>
      </c>
      <c r="D122" s="309"/>
      <c r="E122" s="309" t="s">
        <v>25</v>
      </c>
      <c r="F122" s="309" t="s">
        <v>25</v>
      </c>
      <c r="G122" s="31"/>
    </row>
    <row r="123" spans="1:7" s="24" customFormat="1" ht="49.75" customHeight="1" x14ac:dyDescent="0.35">
      <c r="A123" s="27"/>
      <c r="B123" s="26" t="s">
        <v>218</v>
      </c>
      <c r="C123" s="309" t="s">
        <v>2</v>
      </c>
      <c r="D123" s="309"/>
      <c r="E123" s="309">
        <v>1</v>
      </c>
      <c r="F123" s="309" t="s">
        <v>281</v>
      </c>
      <c r="G123" s="31" t="s">
        <v>778</v>
      </c>
    </row>
    <row r="124" spans="1:7" s="24" customFormat="1" x14ac:dyDescent="0.35">
      <c r="A124" s="27"/>
      <c r="B124" s="26" t="s">
        <v>219</v>
      </c>
      <c r="C124" s="309" t="s">
        <v>2</v>
      </c>
      <c r="D124" s="309"/>
      <c r="E124" s="309" t="s">
        <v>25</v>
      </c>
      <c r="F124" s="309" t="s">
        <v>25</v>
      </c>
      <c r="G124" s="31"/>
    </row>
    <row r="125" spans="1:7" s="24" customFormat="1" x14ac:dyDescent="0.35">
      <c r="A125" s="27"/>
      <c r="B125" s="26" t="s">
        <v>221</v>
      </c>
      <c r="C125" s="309" t="s">
        <v>2</v>
      </c>
      <c r="D125" s="309"/>
      <c r="E125" s="309">
        <v>0</v>
      </c>
      <c r="F125" s="309">
        <v>0</v>
      </c>
      <c r="G125" s="289" t="s">
        <v>548</v>
      </c>
    </row>
    <row r="126" spans="1:7" s="24" customFormat="1" x14ac:dyDescent="0.35">
      <c r="A126" s="27"/>
      <c r="B126" s="26" t="s">
        <v>222</v>
      </c>
      <c r="C126" s="309" t="s">
        <v>2</v>
      </c>
      <c r="D126" s="309"/>
      <c r="E126" s="309" t="s">
        <v>25</v>
      </c>
      <c r="F126" s="309" t="s">
        <v>25</v>
      </c>
      <c r="G126" s="31"/>
    </row>
    <row r="127" spans="1:7" s="24" customFormat="1" x14ac:dyDescent="0.35">
      <c r="A127" s="27"/>
      <c r="B127" s="26" t="s">
        <v>220</v>
      </c>
      <c r="C127" s="309" t="s">
        <v>2</v>
      </c>
      <c r="D127" s="309"/>
      <c r="E127" s="309" t="s">
        <v>25</v>
      </c>
      <c r="F127" s="309" t="s">
        <v>25</v>
      </c>
      <c r="G127" s="31"/>
    </row>
    <row r="128" spans="1:7" s="24" customFormat="1" x14ac:dyDescent="0.35">
      <c r="A128" s="27"/>
      <c r="B128" s="26" t="s">
        <v>224</v>
      </c>
      <c r="C128" s="309" t="s">
        <v>2</v>
      </c>
      <c r="D128" s="309"/>
      <c r="E128" s="309" t="s">
        <v>25</v>
      </c>
      <c r="F128" s="309" t="s">
        <v>25</v>
      </c>
      <c r="G128" s="31"/>
    </row>
    <row r="129" spans="1:7" s="24" customFormat="1" x14ac:dyDescent="0.35">
      <c r="A129" s="27"/>
      <c r="B129" s="26" t="s">
        <v>223</v>
      </c>
      <c r="C129" s="309" t="s">
        <v>2</v>
      </c>
      <c r="D129" s="309"/>
      <c r="E129" s="309" t="s">
        <v>25</v>
      </c>
      <c r="F129" s="309" t="s">
        <v>25</v>
      </c>
      <c r="G129" s="31"/>
    </row>
    <row r="130" spans="1:7" s="24" customFormat="1" ht="152.4" customHeight="1" x14ac:dyDescent="0.35">
      <c r="A130" s="27"/>
      <c r="B130" s="26" t="s">
        <v>225</v>
      </c>
      <c r="C130" s="309" t="s">
        <v>2</v>
      </c>
      <c r="D130" s="309"/>
      <c r="E130" s="309">
        <v>0</v>
      </c>
      <c r="F130" s="309" t="s">
        <v>532</v>
      </c>
      <c r="G130" s="60" t="s">
        <v>812</v>
      </c>
    </row>
    <row r="131" spans="1:7" s="24" customFormat="1" ht="30.5" x14ac:dyDescent="0.35">
      <c r="A131" s="27">
        <v>22</v>
      </c>
      <c r="B131" s="26" t="s">
        <v>775</v>
      </c>
      <c r="C131" s="309" t="s">
        <v>21</v>
      </c>
      <c r="D131" s="309"/>
      <c r="E131" s="309">
        <v>100</v>
      </c>
      <c r="F131" s="309">
        <v>100</v>
      </c>
      <c r="G131" s="289" t="s">
        <v>548</v>
      </c>
    </row>
    <row r="132" spans="1:7" s="24" customFormat="1" x14ac:dyDescent="0.35">
      <c r="A132" s="27"/>
      <c r="B132" s="26" t="s">
        <v>212</v>
      </c>
      <c r="C132" s="309" t="s">
        <v>21</v>
      </c>
      <c r="D132" s="309"/>
      <c r="E132" s="309">
        <v>100</v>
      </c>
      <c r="F132" s="309">
        <v>100</v>
      </c>
      <c r="G132" s="31" t="s">
        <v>533</v>
      </c>
    </row>
    <row r="133" spans="1:7" s="24" customFormat="1" x14ac:dyDescent="0.35">
      <c r="A133" s="27"/>
      <c r="B133" s="26" t="s">
        <v>213</v>
      </c>
      <c r="C133" s="309" t="s">
        <v>21</v>
      </c>
      <c r="D133" s="309"/>
      <c r="E133" s="309">
        <v>100</v>
      </c>
      <c r="F133" s="309">
        <v>100</v>
      </c>
      <c r="G133" s="31" t="s">
        <v>533</v>
      </c>
    </row>
    <row r="134" spans="1:7" s="24" customFormat="1" x14ac:dyDescent="0.35">
      <c r="A134" s="27"/>
      <c r="B134" s="26" t="s">
        <v>214</v>
      </c>
      <c r="C134" s="309" t="s">
        <v>21</v>
      </c>
      <c r="D134" s="309"/>
      <c r="E134" s="309">
        <v>100</v>
      </c>
      <c r="F134" s="309">
        <v>100</v>
      </c>
      <c r="G134" s="31" t="s">
        <v>533</v>
      </c>
    </row>
    <row r="135" spans="1:7" s="24" customFormat="1" x14ac:dyDescent="0.35">
      <c r="A135" s="27"/>
      <c r="B135" s="26" t="s">
        <v>217</v>
      </c>
      <c r="C135" s="309" t="s">
        <v>21</v>
      </c>
      <c r="D135" s="309"/>
      <c r="E135" s="309">
        <v>100</v>
      </c>
      <c r="F135" s="309">
        <v>100</v>
      </c>
      <c r="G135" s="31" t="s">
        <v>533</v>
      </c>
    </row>
    <row r="136" spans="1:7" s="24" customFormat="1" x14ac:dyDescent="0.35">
      <c r="A136" s="27"/>
      <c r="B136" s="26" t="s">
        <v>215</v>
      </c>
      <c r="C136" s="309" t="s">
        <v>21</v>
      </c>
      <c r="D136" s="309"/>
      <c r="E136" s="309">
        <v>100</v>
      </c>
      <c r="F136" s="309">
        <v>100</v>
      </c>
      <c r="G136" s="31" t="s">
        <v>533</v>
      </c>
    </row>
    <row r="137" spans="1:7" s="24" customFormat="1" x14ac:dyDescent="0.35">
      <c r="A137" s="27"/>
      <c r="B137" s="26" t="s">
        <v>216</v>
      </c>
      <c r="C137" s="309" t="s">
        <v>21</v>
      </c>
      <c r="D137" s="309"/>
      <c r="E137" s="309">
        <v>100</v>
      </c>
      <c r="F137" s="309">
        <v>100</v>
      </c>
      <c r="G137" s="31" t="s">
        <v>533</v>
      </c>
    </row>
    <row r="138" spans="1:7" s="24" customFormat="1" x14ac:dyDescent="0.35">
      <c r="A138" s="27"/>
      <c r="B138" s="26" t="s">
        <v>218</v>
      </c>
      <c r="C138" s="309" t="s">
        <v>21</v>
      </c>
      <c r="D138" s="309"/>
      <c r="E138" s="309">
        <v>100</v>
      </c>
      <c r="F138" s="309">
        <v>100</v>
      </c>
      <c r="G138" s="31" t="s">
        <v>533</v>
      </c>
    </row>
    <row r="139" spans="1:7" s="24" customFormat="1" x14ac:dyDescent="0.35">
      <c r="A139" s="27"/>
      <c r="B139" s="26" t="s">
        <v>219</v>
      </c>
      <c r="C139" s="309" t="s">
        <v>21</v>
      </c>
      <c r="D139" s="309"/>
      <c r="E139" s="309">
        <v>100</v>
      </c>
      <c r="F139" s="309">
        <v>100</v>
      </c>
      <c r="G139" s="31" t="s">
        <v>533</v>
      </c>
    </row>
    <row r="140" spans="1:7" s="24" customFormat="1" x14ac:dyDescent="0.35">
      <c r="A140" s="27"/>
      <c r="B140" s="26" t="s">
        <v>221</v>
      </c>
      <c r="C140" s="309" t="s">
        <v>21</v>
      </c>
      <c r="D140" s="309"/>
      <c r="E140" s="309">
        <v>100</v>
      </c>
      <c r="F140" s="309">
        <v>100</v>
      </c>
      <c r="G140" s="31" t="s">
        <v>533</v>
      </c>
    </row>
    <row r="141" spans="1:7" s="24" customFormat="1" x14ac:dyDescent="0.35">
      <c r="A141" s="27"/>
      <c r="B141" s="26" t="s">
        <v>222</v>
      </c>
      <c r="C141" s="309" t="s">
        <v>21</v>
      </c>
      <c r="D141" s="309"/>
      <c r="E141" s="309">
        <v>100</v>
      </c>
      <c r="F141" s="309">
        <v>100</v>
      </c>
      <c r="G141" s="31" t="s">
        <v>533</v>
      </c>
    </row>
    <row r="142" spans="1:7" s="24" customFormat="1" x14ac:dyDescent="0.35">
      <c r="A142" s="27"/>
      <c r="B142" s="26" t="s">
        <v>220</v>
      </c>
      <c r="C142" s="309" t="s">
        <v>21</v>
      </c>
      <c r="D142" s="309"/>
      <c r="E142" s="309">
        <v>100</v>
      </c>
      <c r="F142" s="309">
        <v>100</v>
      </c>
      <c r="G142" s="31" t="s">
        <v>533</v>
      </c>
    </row>
    <row r="143" spans="1:7" s="24" customFormat="1" x14ac:dyDescent="0.35">
      <c r="A143" s="27"/>
      <c r="B143" s="26" t="s">
        <v>224</v>
      </c>
      <c r="C143" s="309" t="s">
        <v>21</v>
      </c>
      <c r="D143" s="309"/>
      <c r="E143" s="309">
        <v>100</v>
      </c>
      <c r="F143" s="309">
        <v>100</v>
      </c>
      <c r="G143" s="31" t="s">
        <v>533</v>
      </c>
    </row>
    <row r="144" spans="1:7" s="24" customFormat="1" x14ac:dyDescent="0.35">
      <c r="A144" s="27"/>
      <c r="B144" s="26" t="s">
        <v>223</v>
      </c>
      <c r="C144" s="309" t="s">
        <v>21</v>
      </c>
      <c r="D144" s="309"/>
      <c r="E144" s="309">
        <v>100</v>
      </c>
      <c r="F144" s="309">
        <v>100</v>
      </c>
      <c r="G144" s="31" t="s">
        <v>533</v>
      </c>
    </row>
    <row r="145" spans="1:7" s="24" customFormat="1" x14ac:dyDescent="0.35">
      <c r="A145" s="27"/>
      <c r="B145" s="26" t="s">
        <v>226</v>
      </c>
      <c r="C145" s="309" t="s">
        <v>21</v>
      </c>
      <c r="D145" s="309"/>
      <c r="E145" s="309">
        <v>100</v>
      </c>
      <c r="F145" s="309">
        <v>100</v>
      </c>
      <c r="G145" s="31" t="s">
        <v>533</v>
      </c>
    </row>
    <row r="146" spans="1:7" s="24" customFormat="1" ht="131.4" customHeight="1" x14ac:dyDescent="0.35">
      <c r="A146" s="63">
        <v>23</v>
      </c>
      <c r="B146" s="66" t="s">
        <v>854</v>
      </c>
      <c r="C146" s="65" t="s">
        <v>321</v>
      </c>
      <c r="D146" s="288"/>
      <c r="E146" s="273" t="s">
        <v>325</v>
      </c>
      <c r="F146" s="274" t="s">
        <v>853</v>
      </c>
      <c r="G146" s="141" t="s">
        <v>851</v>
      </c>
    </row>
    <row r="147" spans="1:7" s="24" customFormat="1" x14ac:dyDescent="0.35">
      <c r="A147" s="63"/>
      <c r="B147" s="66" t="s">
        <v>210</v>
      </c>
      <c r="C147" s="65" t="s">
        <v>211</v>
      </c>
      <c r="D147" s="288"/>
      <c r="E147" s="65"/>
      <c r="F147" s="298"/>
      <c r="G147" s="308"/>
    </row>
    <row r="148" spans="1:7" s="24" customFormat="1" ht="60.5" x14ac:dyDescent="0.35">
      <c r="A148" s="63">
        <v>24</v>
      </c>
      <c r="B148" s="66" t="s">
        <v>855</v>
      </c>
      <c r="C148" s="65" t="s">
        <v>322</v>
      </c>
      <c r="D148" s="288"/>
      <c r="E148" s="65">
        <v>21.1</v>
      </c>
      <c r="F148" s="309">
        <v>21.1</v>
      </c>
      <c r="G148" s="308" t="s">
        <v>852</v>
      </c>
    </row>
    <row r="149" spans="1:7" s="24" customFormat="1" x14ac:dyDescent="0.35">
      <c r="A149" s="27"/>
      <c r="B149" s="26" t="s">
        <v>210</v>
      </c>
      <c r="C149" s="309" t="s">
        <v>211</v>
      </c>
      <c r="D149" s="288"/>
      <c r="E149" s="309"/>
      <c r="F149" s="309"/>
      <c r="G149" s="31"/>
    </row>
    <row r="150" spans="1:7" s="24" customFormat="1" ht="77.5" x14ac:dyDescent="0.35">
      <c r="A150" s="27">
        <v>25</v>
      </c>
      <c r="B150" s="26" t="s">
        <v>671</v>
      </c>
      <c r="C150" s="309" t="s">
        <v>288</v>
      </c>
      <c r="D150" s="288"/>
      <c r="E150" s="309">
        <v>71</v>
      </c>
      <c r="F150" s="309" t="s">
        <v>25</v>
      </c>
      <c r="G150" s="287" t="s">
        <v>800</v>
      </c>
    </row>
    <row r="151" spans="1:7" s="24" customFormat="1" x14ac:dyDescent="0.35">
      <c r="A151" s="27"/>
      <c r="B151" s="26" t="s">
        <v>210</v>
      </c>
      <c r="C151" s="309" t="s">
        <v>211</v>
      </c>
      <c r="D151" s="288"/>
      <c r="E151" s="309"/>
      <c r="F151" s="309"/>
      <c r="G151" s="31"/>
    </row>
    <row r="152" spans="1:7" s="24" customFormat="1" ht="62" x14ac:dyDescent="0.35">
      <c r="A152" s="27">
        <v>26</v>
      </c>
      <c r="B152" s="26" t="s">
        <v>672</v>
      </c>
      <c r="C152" s="309" t="s">
        <v>290</v>
      </c>
      <c r="D152" s="288"/>
      <c r="E152" s="309" t="s">
        <v>291</v>
      </c>
      <c r="F152" s="309">
        <v>0</v>
      </c>
      <c r="G152" s="287" t="s">
        <v>777</v>
      </c>
    </row>
    <row r="153" spans="1:7" s="24" customFormat="1" x14ac:dyDescent="0.35">
      <c r="A153" s="27"/>
      <c r="B153" s="26" t="s">
        <v>210</v>
      </c>
      <c r="C153" s="309" t="s">
        <v>211</v>
      </c>
      <c r="D153" s="288"/>
      <c r="E153" s="309"/>
      <c r="F153" s="309"/>
      <c r="G153" s="287"/>
    </row>
    <row r="154" spans="1:7" s="24" customFormat="1" ht="139.5" x14ac:dyDescent="0.35">
      <c r="A154" s="27">
        <v>27</v>
      </c>
      <c r="B154" s="26" t="s">
        <v>673</v>
      </c>
      <c r="C154" s="309" t="s">
        <v>293</v>
      </c>
      <c r="D154" s="288"/>
      <c r="E154" s="309">
        <v>8.9</v>
      </c>
      <c r="F154" s="309">
        <v>9.1300000000000008</v>
      </c>
      <c r="G154" s="287" t="s">
        <v>793</v>
      </c>
    </row>
    <row r="155" spans="1:7" s="24" customFormat="1" x14ac:dyDescent="0.35">
      <c r="A155" s="27"/>
      <c r="B155" s="26" t="s">
        <v>210</v>
      </c>
      <c r="C155" s="309" t="s">
        <v>211</v>
      </c>
      <c r="D155" s="288"/>
      <c r="E155" s="309"/>
      <c r="F155" s="309"/>
      <c r="G155" s="31"/>
    </row>
    <row r="156" spans="1:7" s="24" customFormat="1" ht="46.5" x14ac:dyDescent="0.35">
      <c r="A156" s="27">
        <v>28</v>
      </c>
      <c r="B156" s="26" t="s">
        <v>701</v>
      </c>
      <c r="C156" s="309" t="s">
        <v>21</v>
      </c>
      <c r="D156" s="288"/>
      <c r="E156" s="309">
        <v>4.9000000000000004</v>
      </c>
      <c r="F156" s="288" t="s">
        <v>25</v>
      </c>
      <c r="G156" s="289" t="s">
        <v>801</v>
      </c>
    </row>
    <row r="157" spans="1:7" s="24" customFormat="1" x14ac:dyDescent="0.35">
      <c r="A157" s="27"/>
      <c r="B157" s="26" t="s">
        <v>210</v>
      </c>
      <c r="C157" s="309" t="s">
        <v>211</v>
      </c>
      <c r="D157" s="288"/>
      <c r="E157" s="309"/>
      <c r="F157" s="309"/>
      <c r="G157" s="31"/>
    </row>
    <row r="158" spans="1:7" s="24" customFormat="1" ht="90.5" x14ac:dyDescent="0.35">
      <c r="A158" s="27">
        <v>29</v>
      </c>
      <c r="B158" s="26" t="s">
        <v>702</v>
      </c>
      <c r="C158" s="309" t="s">
        <v>21</v>
      </c>
      <c r="D158" s="288"/>
      <c r="E158" s="309">
        <v>100</v>
      </c>
      <c r="F158" s="288">
        <v>100</v>
      </c>
      <c r="G158" s="289" t="s">
        <v>776</v>
      </c>
    </row>
    <row r="159" spans="1:7" s="24" customFormat="1" x14ac:dyDescent="0.35">
      <c r="A159" s="27"/>
      <c r="B159" s="26" t="s">
        <v>210</v>
      </c>
      <c r="C159" s="309" t="s">
        <v>211</v>
      </c>
      <c r="D159" s="288"/>
      <c r="E159" s="309"/>
      <c r="F159" s="309"/>
      <c r="G159" s="31"/>
    </row>
    <row r="160" spans="1:7" s="24" customFormat="1" ht="135" customHeight="1" x14ac:dyDescent="0.35">
      <c r="A160" s="27">
        <v>30</v>
      </c>
      <c r="B160" s="26" t="s">
        <v>703</v>
      </c>
      <c r="C160" s="309" t="s">
        <v>21</v>
      </c>
      <c r="D160" s="288"/>
      <c r="E160" s="309">
        <v>5.3</v>
      </c>
      <c r="F160" s="288" t="s">
        <v>25</v>
      </c>
      <c r="G160" s="289" t="s">
        <v>802</v>
      </c>
    </row>
    <row r="161" spans="1:7" s="24" customFormat="1" x14ac:dyDescent="0.35">
      <c r="A161" s="27"/>
      <c r="B161" s="26" t="s">
        <v>210</v>
      </c>
      <c r="C161" s="309" t="s">
        <v>211</v>
      </c>
      <c r="D161" s="288"/>
      <c r="E161" s="309"/>
      <c r="F161" s="309"/>
      <c r="G161" s="31"/>
    </row>
    <row r="162" spans="1:7" s="24" customFormat="1" ht="60.5" x14ac:dyDescent="0.35">
      <c r="A162" s="27">
        <v>31</v>
      </c>
      <c r="B162" s="29" t="s">
        <v>704</v>
      </c>
      <c r="C162" s="309" t="s">
        <v>21</v>
      </c>
      <c r="D162" s="288"/>
      <c r="E162" s="309">
        <v>22.4</v>
      </c>
      <c r="F162" s="288">
        <v>23.3</v>
      </c>
      <c r="G162" s="289" t="s">
        <v>548</v>
      </c>
    </row>
    <row r="163" spans="1:7" s="24" customFormat="1" x14ac:dyDescent="0.35">
      <c r="A163" s="63"/>
      <c r="B163" s="67" t="s">
        <v>236</v>
      </c>
      <c r="C163" s="65" t="s">
        <v>21</v>
      </c>
      <c r="D163" s="288"/>
      <c r="E163" s="65">
        <v>22.4</v>
      </c>
      <c r="F163" s="309">
        <v>22.4</v>
      </c>
      <c r="G163" s="289" t="s">
        <v>548</v>
      </c>
    </row>
    <row r="164" spans="1:7" s="24" customFormat="1" x14ac:dyDescent="0.35">
      <c r="A164" s="63"/>
      <c r="B164" s="67" t="s">
        <v>237</v>
      </c>
      <c r="C164" s="65" t="s">
        <v>21</v>
      </c>
      <c r="D164" s="288"/>
      <c r="E164" s="65">
        <v>22.4</v>
      </c>
      <c r="F164" s="309">
        <v>22.4</v>
      </c>
      <c r="G164" s="289" t="s">
        <v>548</v>
      </c>
    </row>
    <row r="165" spans="1:7" s="24" customFormat="1" x14ac:dyDescent="0.35">
      <c r="A165" s="63"/>
      <c r="B165" s="67" t="s">
        <v>238</v>
      </c>
      <c r="C165" s="65" t="s">
        <v>21</v>
      </c>
      <c r="D165" s="288"/>
      <c r="E165" s="65">
        <v>22.4</v>
      </c>
      <c r="F165" s="309">
        <v>22.4</v>
      </c>
      <c r="G165" s="289" t="s">
        <v>548</v>
      </c>
    </row>
    <row r="166" spans="1:7" s="24" customFormat="1" x14ac:dyDescent="0.35">
      <c r="A166" s="63"/>
      <c r="B166" s="67" t="s">
        <v>239</v>
      </c>
      <c r="C166" s="65" t="s">
        <v>21</v>
      </c>
      <c r="D166" s="288"/>
      <c r="E166" s="65">
        <v>22.4</v>
      </c>
      <c r="F166" s="309">
        <v>22.4</v>
      </c>
      <c r="G166" s="289" t="s">
        <v>548</v>
      </c>
    </row>
    <row r="167" spans="1:7" s="24" customFormat="1" x14ac:dyDescent="0.35">
      <c r="A167" s="63"/>
      <c r="B167" s="67" t="s">
        <v>240</v>
      </c>
      <c r="C167" s="65" t="s">
        <v>21</v>
      </c>
      <c r="D167" s="288"/>
      <c r="E167" s="65">
        <v>22.4</v>
      </c>
      <c r="F167" s="309">
        <v>22.4</v>
      </c>
      <c r="G167" s="289" t="s">
        <v>548</v>
      </c>
    </row>
    <row r="168" spans="1:7" s="24" customFormat="1" x14ac:dyDescent="0.35">
      <c r="A168" s="63"/>
      <c r="B168" s="67" t="s">
        <v>241</v>
      </c>
      <c r="C168" s="65" t="s">
        <v>21</v>
      </c>
      <c r="D168" s="288"/>
      <c r="E168" s="65">
        <v>22.4</v>
      </c>
      <c r="F168" s="309">
        <v>22.4</v>
      </c>
      <c r="G168" s="289" t="s">
        <v>548</v>
      </c>
    </row>
    <row r="169" spans="1:7" s="24" customFormat="1" x14ac:dyDescent="0.35">
      <c r="A169" s="63"/>
      <c r="B169" s="67" t="s">
        <v>242</v>
      </c>
      <c r="C169" s="65" t="s">
        <v>21</v>
      </c>
      <c r="D169" s="288"/>
      <c r="E169" s="65">
        <v>22.4</v>
      </c>
      <c r="F169" s="309">
        <v>22.4</v>
      </c>
      <c r="G169" s="289" t="s">
        <v>548</v>
      </c>
    </row>
    <row r="170" spans="1:7" s="24" customFormat="1" x14ac:dyDescent="0.35">
      <c r="A170" s="63"/>
      <c r="B170" s="67" t="s">
        <v>243</v>
      </c>
      <c r="C170" s="65" t="s">
        <v>21</v>
      </c>
      <c r="D170" s="288"/>
      <c r="E170" s="65">
        <v>22.4</v>
      </c>
      <c r="F170" s="309">
        <v>22.4</v>
      </c>
      <c r="G170" s="289" t="s">
        <v>548</v>
      </c>
    </row>
    <row r="171" spans="1:7" s="24" customFormat="1" x14ac:dyDescent="0.35">
      <c r="A171" s="63"/>
      <c r="B171" s="67" t="s">
        <v>250</v>
      </c>
      <c r="C171" s="65" t="s">
        <v>21</v>
      </c>
      <c r="D171" s="288"/>
      <c r="E171" s="65">
        <v>22.4</v>
      </c>
      <c r="F171" s="309">
        <v>22.4</v>
      </c>
      <c r="G171" s="289" t="s">
        <v>548</v>
      </c>
    </row>
    <row r="172" spans="1:7" s="24" customFormat="1" x14ac:dyDescent="0.35">
      <c r="A172" s="63"/>
      <c r="B172" s="67" t="s">
        <v>245</v>
      </c>
      <c r="C172" s="65" t="s">
        <v>21</v>
      </c>
      <c r="D172" s="288"/>
      <c r="E172" s="65">
        <v>22.4</v>
      </c>
      <c r="F172" s="309">
        <v>22.4</v>
      </c>
      <c r="G172" s="289" t="s">
        <v>548</v>
      </c>
    </row>
    <row r="173" spans="1:7" s="24" customFormat="1" x14ac:dyDescent="0.35">
      <c r="A173" s="63"/>
      <c r="B173" s="67" t="s">
        <v>246</v>
      </c>
      <c r="C173" s="65" t="s">
        <v>21</v>
      </c>
      <c r="D173" s="288"/>
      <c r="E173" s="65">
        <v>22.4</v>
      </c>
      <c r="F173" s="309">
        <v>22.4</v>
      </c>
      <c r="G173" s="289" t="s">
        <v>548</v>
      </c>
    </row>
    <row r="174" spans="1:7" s="24" customFormat="1" x14ac:dyDescent="0.35">
      <c r="A174" s="63"/>
      <c r="B174" s="67" t="s">
        <v>247</v>
      </c>
      <c r="C174" s="65" t="s">
        <v>21</v>
      </c>
      <c r="D174" s="288"/>
      <c r="E174" s="65">
        <v>22.4</v>
      </c>
      <c r="F174" s="309">
        <v>22.4</v>
      </c>
      <c r="G174" s="289" t="s">
        <v>548</v>
      </c>
    </row>
    <row r="175" spans="1:7" s="24" customFormat="1" x14ac:dyDescent="0.35">
      <c r="A175" s="63"/>
      <c r="B175" s="67" t="s">
        <v>251</v>
      </c>
      <c r="C175" s="65" t="s">
        <v>21</v>
      </c>
      <c r="D175" s="288"/>
      <c r="E175" s="65">
        <v>22.4</v>
      </c>
      <c r="F175" s="309">
        <v>22.4</v>
      </c>
      <c r="G175" s="289" t="s">
        <v>548</v>
      </c>
    </row>
    <row r="176" spans="1:7" s="24" customFormat="1" x14ac:dyDescent="0.35">
      <c r="A176" s="63"/>
      <c r="B176" s="67" t="s">
        <v>230</v>
      </c>
      <c r="C176" s="65" t="s">
        <v>21</v>
      </c>
      <c r="D176" s="288"/>
      <c r="E176" s="65">
        <v>22.4</v>
      </c>
      <c r="F176" s="165">
        <v>22.4</v>
      </c>
      <c r="G176" s="289" t="s">
        <v>548</v>
      </c>
    </row>
    <row r="177" spans="1:7" s="24" customFormat="1" ht="62" x14ac:dyDescent="0.35">
      <c r="A177" s="63">
        <v>32</v>
      </c>
      <c r="B177" s="67" t="s">
        <v>705</v>
      </c>
      <c r="C177" s="65" t="s">
        <v>21</v>
      </c>
      <c r="D177" s="288"/>
      <c r="E177" s="65">
        <v>3</v>
      </c>
      <c r="F177" s="288" t="s">
        <v>25</v>
      </c>
      <c r="G177" s="289" t="s">
        <v>803</v>
      </c>
    </row>
    <row r="178" spans="1:7" s="24" customFormat="1" ht="16.25" customHeight="1" x14ac:dyDescent="0.35">
      <c r="A178" s="63"/>
      <c r="B178" s="67" t="s">
        <v>210</v>
      </c>
      <c r="C178" s="65" t="s">
        <v>211</v>
      </c>
      <c r="D178" s="288"/>
      <c r="E178" s="65"/>
      <c r="F178" s="309"/>
      <c r="G178" s="31"/>
    </row>
    <row r="179" spans="1:7" s="24" customFormat="1" ht="46.5" x14ac:dyDescent="0.35">
      <c r="A179" s="63">
        <v>33</v>
      </c>
      <c r="B179" s="67" t="s">
        <v>706</v>
      </c>
      <c r="C179" s="65" t="s">
        <v>21</v>
      </c>
      <c r="D179" s="288"/>
      <c r="E179" s="65">
        <v>87</v>
      </c>
      <c r="F179" s="288">
        <v>91.2</v>
      </c>
      <c r="G179" s="289" t="s">
        <v>779</v>
      </c>
    </row>
    <row r="180" spans="1:7" s="24" customFormat="1" x14ac:dyDescent="0.35">
      <c r="A180" s="65"/>
      <c r="B180" s="66" t="s">
        <v>236</v>
      </c>
      <c r="C180" s="65" t="s">
        <v>21</v>
      </c>
      <c r="D180" s="288"/>
      <c r="E180" s="65">
        <v>87</v>
      </c>
      <c r="F180" s="309">
        <v>87</v>
      </c>
      <c r="G180" s="31" t="s">
        <v>548</v>
      </c>
    </row>
    <row r="181" spans="1:7" s="24" customFormat="1" x14ac:dyDescent="0.35">
      <c r="A181" s="65"/>
      <c r="B181" s="66" t="s">
        <v>237</v>
      </c>
      <c r="C181" s="65" t="s">
        <v>21</v>
      </c>
      <c r="D181" s="288"/>
      <c r="E181" s="65">
        <v>87</v>
      </c>
      <c r="F181" s="309">
        <v>87</v>
      </c>
      <c r="G181" s="31" t="s">
        <v>548</v>
      </c>
    </row>
    <row r="182" spans="1:7" s="24" customFormat="1" x14ac:dyDescent="0.35">
      <c r="A182" s="65"/>
      <c r="B182" s="66" t="s">
        <v>238</v>
      </c>
      <c r="C182" s="65" t="s">
        <v>21</v>
      </c>
      <c r="D182" s="288"/>
      <c r="E182" s="65">
        <v>87</v>
      </c>
      <c r="F182" s="309">
        <v>87</v>
      </c>
      <c r="G182" s="31" t="s">
        <v>548</v>
      </c>
    </row>
    <row r="183" spans="1:7" s="24" customFormat="1" x14ac:dyDescent="0.35">
      <c r="A183" s="65"/>
      <c r="B183" s="66" t="s">
        <v>239</v>
      </c>
      <c r="C183" s="65" t="s">
        <v>21</v>
      </c>
      <c r="D183" s="288"/>
      <c r="E183" s="65">
        <v>87</v>
      </c>
      <c r="F183" s="309">
        <v>87</v>
      </c>
      <c r="G183" s="31" t="s">
        <v>548</v>
      </c>
    </row>
    <row r="184" spans="1:7" s="24" customFormat="1" x14ac:dyDescent="0.35">
      <c r="A184" s="65"/>
      <c r="B184" s="66" t="s">
        <v>240</v>
      </c>
      <c r="C184" s="65" t="s">
        <v>21</v>
      </c>
      <c r="D184" s="288"/>
      <c r="E184" s="65">
        <v>87</v>
      </c>
      <c r="F184" s="309">
        <v>87</v>
      </c>
      <c r="G184" s="31" t="s">
        <v>548</v>
      </c>
    </row>
    <row r="185" spans="1:7" s="24" customFormat="1" x14ac:dyDescent="0.35">
      <c r="A185" s="65"/>
      <c r="B185" s="66" t="s">
        <v>241</v>
      </c>
      <c r="C185" s="65" t="s">
        <v>21</v>
      </c>
      <c r="D185" s="288"/>
      <c r="E185" s="65">
        <v>87</v>
      </c>
      <c r="F185" s="309">
        <v>87</v>
      </c>
      <c r="G185" s="31" t="s">
        <v>548</v>
      </c>
    </row>
    <row r="186" spans="1:7" s="24" customFormat="1" x14ac:dyDescent="0.35">
      <c r="A186" s="65"/>
      <c r="B186" s="66" t="s">
        <v>242</v>
      </c>
      <c r="C186" s="65" t="s">
        <v>21</v>
      </c>
      <c r="D186" s="288"/>
      <c r="E186" s="65">
        <v>87</v>
      </c>
      <c r="F186" s="309">
        <v>87</v>
      </c>
      <c r="G186" s="31" t="s">
        <v>548</v>
      </c>
    </row>
    <row r="187" spans="1:7" s="24" customFormat="1" x14ac:dyDescent="0.35">
      <c r="A187" s="65"/>
      <c r="B187" s="66" t="s">
        <v>243</v>
      </c>
      <c r="C187" s="65" t="s">
        <v>21</v>
      </c>
      <c r="D187" s="288"/>
      <c r="E187" s="65">
        <v>87</v>
      </c>
      <c r="F187" s="309">
        <v>87</v>
      </c>
      <c r="G187" s="31" t="s">
        <v>548</v>
      </c>
    </row>
    <row r="188" spans="1:7" s="24" customFormat="1" x14ac:dyDescent="0.35">
      <c r="A188" s="65"/>
      <c r="B188" s="66" t="s">
        <v>250</v>
      </c>
      <c r="C188" s="65" t="s">
        <v>21</v>
      </c>
      <c r="D188" s="288"/>
      <c r="E188" s="65">
        <v>87</v>
      </c>
      <c r="F188" s="309">
        <v>87</v>
      </c>
      <c r="G188" s="31" t="s">
        <v>548</v>
      </c>
    </row>
    <row r="189" spans="1:7" s="24" customFormat="1" x14ac:dyDescent="0.35">
      <c r="A189" s="65"/>
      <c r="B189" s="66" t="s">
        <v>245</v>
      </c>
      <c r="C189" s="65" t="s">
        <v>21</v>
      </c>
      <c r="D189" s="288"/>
      <c r="E189" s="65">
        <v>87</v>
      </c>
      <c r="F189" s="309">
        <v>87</v>
      </c>
      <c r="G189" s="31" t="s">
        <v>548</v>
      </c>
    </row>
    <row r="190" spans="1:7" s="24" customFormat="1" x14ac:dyDescent="0.35">
      <c r="A190" s="65"/>
      <c r="B190" s="66" t="s">
        <v>246</v>
      </c>
      <c r="C190" s="65" t="s">
        <v>21</v>
      </c>
      <c r="D190" s="288"/>
      <c r="E190" s="65">
        <v>87</v>
      </c>
      <c r="F190" s="309">
        <v>87</v>
      </c>
      <c r="G190" s="31" t="s">
        <v>548</v>
      </c>
    </row>
    <row r="191" spans="1:7" s="24" customFormat="1" x14ac:dyDescent="0.35">
      <c r="A191" s="65"/>
      <c r="B191" s="66" t="s">
        <v>247</v>
      </c>
      <c r="C191" s="65" t="s">
        <v>21</v>
      </c>
      <c r="D191" s="288"/>
      <c r="E191" s="65">
        <v>87</v>
      </c>
      <c r="F191" s="309">
        <v>87</v>
      </c>
      <c r="G191" s="31" t="s">
        <v>548</v>
      </c>
    </row>
    <row r="192" spans="1:7" s="24" customFormat="1" x14ac:dyDescent="0.35">
      <c r="A192" s="65"/>
      <c r="B192" s="66" t="s">
        <v>251</v>
      </c>
      <c r="C192" s="65" t="s">
        <v>21</v>
      </c>
      <c r="D192" s="288"/>
      <c r="E192" s="65">
        <v>87</v>
      </c>
      <c r="F192" s="309">
        <v>87</v>
      </c>
      <c r="G192" s="31" t="s">
        <v>548</v>
      </c>
    </row>
    <row r="193" spans="1:7" s="24" customFormat="1" x14ac:dyDescent="0.35">
      <c r="A193" s="65"/>
      <c r="B193" s="66" t="s">
        <v>230</v>
      </c>
      <c r="C193" s="65" t="s">
        <v>21</v>
      </c>
      <c r="D193" s="288"/>
      <c r="E193" s="65">
        <v>87</v>
      </c>
      <c r="F193" s="309">
        <v>87</v>
      </c>
      <c r="G193" s="31" t="s">
        <v>548</v>
      </c>
    </row>
    <row r="194" spans="1:7" s="24" customFormat="1" ht="46.5" x14ac:dyDescent="0.35">
      <c r="A194" s="63">
        <v>34</v>
      </c>
      <c r="B194" s="66" t="s">
        <v>707</v>
      </c>
      <c r="C194" s="65" t="s">
        <v>298</v>
      </c>
      <c r="D194" s="288"/>
      <c r="E194" s="65">
        <v>23.6</v>
      </c>
      <c r="F194" s="288" t="s">
        <v>25</v>
      </c>
      <c r="G194" s="287" t="s">
        <v>804</v>
      </c>
    </row>
    <row r="195" spans="1:7" s="24" customFormat="1" ht="16.25" customHeight="1" x14ac:dyDescent="0.35">
      <c r="A195" s="65"/>
      <c r="B195" s="67" t="s">
        <v>210</v>
      </c>
      <c r="C195" s="65" t="s">
        <v>299</v>
      </c>
      <c r="D195" s="288"/>
      <c r="E195" s="65"/>
      <c r="F195" s="309"/>
      <c r="G195" s="31"/>
    </row>
    <row r="196" spans="1:7" s="24" customFormat="1" ht="45.5" x14ac:dyDescent="0.35">
      <c r="A196" s="27">
        <v>35</v>
      </c>
      <c r="B196" s="26" t="s">
        <v>708</v>
      </c>
      <c r="C196" s="309" t="s">
        <v>21</v>
      </c>
      <c r="D196" s="288"/>
      <c r="E196" s="309">
        <v>90</v>
      </c>
      <c r="F196" s="288">
        <v>100</v>
      </c>
      <c r="G196" s="31" t="s">
        <v>548</v>
      </c>
    </row>
    <row r="197" spans="1:7" s="24" customFormat="1" x14ac:dyDescent="0.35">
      <c r="A197" s="65"/>
      <c r="B197" s="66" t="s">
        <v>236</v>
      </c>
      <c r="C197" s="65" t="s">
        <v>21</v>
      </c>
      <c r="D197" s="288"/>
      <c r="E197" s="65">
        <v>90</v>
      </c>
      <c r="F197" s="309">
        <v>90</v>
      </c>
      <c r="G197" s="31" t="s">
        <v>548</v>
      </c>
    </row>
    <row r="198" spans="1:7" s="24" customFormat="1" x14ac:dyDescent="0.35">
      <c r="A198" s="65"/>
      <c r="B198" s="66" t="s">
        <v>237</v>
      </c>
      <c r="C198" s="65" t="s">
        <v>21</v>
      </c>
      <c r="D198" s="288"/>
      <c r="E198" s="65">
        <v>90</v>
      </c>
      <c r="F198" s="309">
        <v>90</v>
      </c>
      <c r="G198" s="31" t="s">
        <v>548</v>
      </c>
    </row>
    <row r="199" spans="1:7" s="24" customFormat="1" x14ac:dyDescent="0.35">
      <c r="A199" s="65"/>
      <c r="B199" s="66" t="s">
        <v>238</v>
      </c>
      <c r="C199" s="65" t="s">
        <v>21</v>
      </c>
      <c r="D199" s="288"/>
      <c r="E199" s="65">
        <v>90</v>
      </c>
      <c r="F199" s="309">
        <v>90</v>
      </c>
      <c r="G199" s="31" t="s">
        <v>548</v>
      </c>
    </row>
    <row r="200" spans="1:7" s="24" customFormat="1" x14ac:dyDescent="0.35">
      <c r="A200" s="65"/>
      <c r="B200" s="66" t="s">
        <v>239</v>
      </c>
      <c r="C200" s="65" t="s">
        <v>21</v>
      </c>
      <c r="D200" s="288"/>
      <c r="E200" s="65">
        <v>90</v>
      </c>
      <c r="F200" s="309">
        <v>90</v>
      </c>
      <c r="G200" s="31" t="s">
        <v>548</v>
      </c>
    </row>
    <row r="201" spans="1:7" s="24" customFormat="1" x14ac:dyDescent="0.35">
      <c r="A201" s="65"/>
      <c r="B201" s="66" t="s">
        <v>240</v>
      </c>
      <c r="C201" s="65" t="s">
        <v>21</v>
      </c>
      <c r="D201" s="288"/>
      <c r="E201" s="65">
        <v>90</v>
      </c>
      <c r="F201" s="309">
        <v>90</v>
      </c>
      <c r="G201" s="31" t="s">
        <v>548</v>
      </c>
    </row>
    <row r="202" spans="1:7" s="24" customFormat="1" x14ac:dyDescent="0.35">
      <c r="A202" s="65"/>
      <c r="B202" s="66" t="s">
        <v>241</v>
      </c>
      <c r="C202" s="65" t="s">
        <v>21</v>
      </c>
      <c r="D202" s="288"/>
      <c r="E202" s="65">
        <v>90</v>
      </c>
      <c r="F202" s="309">
        <v>90</v>
      </c>
      <c r="G202" s="31" t="s">
        <v>548</v>
      </c>
    </row>
    <row r="203" spans="1:7" s="24" customFormat="1" x14ac:dyDescent="0.35">
      <c r="A203" s="65"/>
      <c r="B203" s="66" t="s">
        <v>242</v>
      </c>
      <c r="C203" s="65" t="s">
        <v>21</v>
      </c>
      <c r="D203" s="288"/>
      <c r="E203" s="65">
        <v>90</v>
      </c>
      <c r="F203" s="309">
        <v>90</v>
      </c>
      <c r="G203" s="31" t="s">
        <v>548</v>
      </c>
    </row>
    <row r="204" spans="1:7" s="24" customFormat="1" x14ac:dyDescent="0.35">
      <c r="A204" s="65"/>
      <c r="B204" s="66" t="s">
        <v>243</v>
      </c>
      <c r="C204" s="65" t="s">
        <v>21</v>
      </c>
      <c r="D204" s="288"/>
      <c r="E204" s="65">
        <v>90</v>
      </c>
      <c r="F204" s="309">
        <v>90</v>
      </c>
      <c r="G204" s="31" t="s">
        <v>548</v>
      </c>
    </row>
    <row r="205" spans="1:7" s="24" customFormat="1" x14ac:dyDescent="0.35">
      <c r="A205" s="65"/>
      <c r="B205" s="66" t="s">
        <v>250</v>
      </c>
      <c r="C205" s="65" t="s">
        <v>21</v>
      </c>
      <c r="D205" s="288"/>
      <c r="E205" s="65">
        <v>90</v>
      </c>
      <c r="F205" s="309">
        <v>90</v>
      </c>
      <c r="G205" s="31" t="s">
        <v>548</v>
      </c>
    </row>
    <row r="206" spans="1:7" s="24" customFormat="1" x14ac:dyDescent="0.35">
      <c r="A206" s="65"/>
      <c r="B206" s="66" t="s">
        <v>245</v>
      </c>
      <c r="C206" s="65" t="s">
        <v>21</v>
      </c>
      <c r="D206" s="288"/>
      <c r="E206" s="65">
        <v>90</v>
      </c>
      <c r="F206" s="309">
        <v>90</v>
      </c>
      <c r="G206" s="31" t="s">
        <v>548</v>
      </c>
    </row>
    <row r="207" spans="1:7" s="24" customFormat="1" x14ac:dyDescent="0.35">
      <c r="A207" s="65"/>
      <c r="B207" s="66" t="s">
        <v>246</v>
      </c>
      <c r="C207" s="65" t="s">
        <v>21</v>
      </c>
      <c r="D207" s="288"/>
      <c r="E207" s="65">
        <v>90</v>
      </c>
      <c r="F207" s="309">
        <v>90</v>
      </c>
      <c r="G207" s="31" t="s">
        <v>548</v>
      </c>
    </row>
    <row r="208" spans="1:7" s="24" customFormat="1" x14ac:dyDescent="0.35">
      <c r="A208" s="309"/>
      <c r="B208" s="26" t="s">
        <v>247</v>
      </c>
      <c r="C208" s="309" t="s">
        <v>21</v>
      </c>
      <c r="D208" s="288"/>
      <c r="E208" s="309">
        <v>90</v>
      </c>
      <c r="F208" s="309">
        <v>90</v>
      </c>
      <c r="G208" s="31" t="s">
        <v>548</v>
      </c>
    </row>
    <row r="209" spans="1:7" s="24" customFormat="1" x14ac:dyDescent="0.35">
      <c r="A209" s="309"/>
      <c r="B209" s="26" t="s">
        <v>251</v>
      </c>
      <c r="C209" s="309" t="s">
        <v>21</v>
      </c>
      <c r="D209" s="288"/>
      <c r="E209" s="309">
        <v>90</v>
      </c>
      <c r="F209" s="309">
        <v>90</v>
      </c>
      <c r="G209" s="31" t="s">
        <v>548</v>
      </c>
    </row>
    <row r="210" spans="1:7" s="24" customFormat="1" x14ac:dyDescent="0.35">
      <c r="A210" s="309"/>
      <c r="B210" s="26" t="s">
        <v>230</v>
      </c>
      <c r="C210" s="309" t="s">
        <v>21</v>
      </c>
      <c r="D210" s="288"/>
      <c r="E210" s="309">
        <v>90</v>
      </c>
      <c r="F210" s="309">
        <v>90</v>
      </c>
      <c r="G210" s="31" t="s">
        <v>548</v>
      </c>
    </row>
    <row r="211" spans="1:7" s="24" customFormat="1" ht="45.5" x14ac:dyDescent="0.35">
      <c r="A211" s="27">
        <v>36</v>
      </c>
      <c r="B211" s="26" t="s">
        <v>684</v>
      </c>
      <c r="C211" s="309"/>
      <c r="D211" s="296"/>
      <c r="E211" s="309"/>
      <c r="F211" s="309"/>
      <c r="G211" s="31"/>
    </row>
    <row r="212" spans="1:7" s="24" customFormat="1" ht="31" x14ac:dyDescent="0.35">
      <c r="A212" s="27"/>
      <c r="B212" s="28" t="s">
        <v>252</v>
      </c>
      <c r="C212" s="309" t="s">
        <v>28</v>
      </c>
      <c r="D212" s="288"/>
      <c r="E212" s="309">
        <v>392</v>
      </c>
      <c r="F212" s="309" t="s">
        <v>25</v>
      </c>
      <c r="G212" s="131" t="s">
        <v>805</v>
      </c>
    </row>
    <row r="213" spans="1:7" s="24" customFormat="1" ht="31" x14ac:dyDescent="0.35">
      <c r="A213" s="27"/>
      <c r="B213" s="26" t="s">
        <v>236</v>
      </c>
      <c r="C213" s="309" t="s">
        <v>28</v>
      </c>
      <c r="D213" s="288"/>
      <c r="E213" s="309">
        <v>403</v>
      </c>
      <c r="F213" s="309" t="s">
        <v>25</v>
      </c>
      <c r="G213" s="131" t="s">
        <v>805</v>
      </c>
    </row>
    <row r="214" spans="1:7" s="24" customFormat="1" ht="31" x14ac:dyDescent="0.35">
      <c r="A214" s="27"/>
      <c r="B214" s="26" t="s">
        <v>238</v>
      </c>
      <c r="C214" s="309" t="s">
        <v>28</v>
      </c>
      <c r="D214" s="288"/>
      <c r="E214" s="309">
        <v>716</v>
      </c>
      <c r="F214" s="309" t="s">
        <v>25</v>
      </c>
      <c r="G214" s="131" t="s">
        <v>805</v>
      </c>
    </row>
    <row r="215" spans="1:7" s="24" customFormat="1" ht="31" x14ac:dyDescent="0.35">
      <c r="A215" s="27"/>
      <c r="B215" s="26" t="s">
        <v>237</v>
      </c>
      <c r="C215" s="309" t="s">
        <v>28</v>
      </c>
      <c r="D215" s="288"/>
      <c r="E215" s="309">
        <v>660</v>
      </c>
      <c r="F215" s="309" t="s">
        <v>25</v>
      </c>
      <c r="G215" s="131" t="s">
        <v>805</v>
      </c>
    </row>
    <row r="216" spans="1:7" s="24" customFormat="1" ht="31" x14ac:dyDescent="0.35">
      <c r="A216" s="27"/>
      <c r="B216" s="26" t="s">
        <v>253</v>
      </c>
      <c r="C216" s="309" t="s">
        <v>28</v>
      </c>
      <c r="D216" s="288"/>
      <c r="E216" s="309">
        <v>417</v>
      </c>
      <c r="F216" s="309" t="s">
        <v>25</v>
      </c>
      <c r="G216" s="131" t="s">
        <v>805</v>
      </c>
    </row>
    <row r="217" spans="1:7" s="24" customFormat="1" ht="31" x14ac:dyDescent="0.35">
      <c r="A217" s="27"/>
      <c r="B217" s="26" t="s">
        <v>254</v>
      </c>
      <c r="C217" s="309" t="s">
        <v>28</v>
      </c>
      <c r="D217" s="288"/>
      <c r="E217" s="309">
        <v>701</v>
      </c>
      <c r="F217" s="309" t="s">
        <v>25</v>
      </c>
      <c r="G217" s="131" t="s">
        <v>805</v>
      </c>
    </row>
    <row r="218" spans="1:7" s="24" customFormat="1" ht="31" x14ac:dyDescent="0.35">
      <c r="A218" s="27"/>
      <c r="B218" s="26" t="s">
        <v>240</v>
      </c>
      <c r="C218" s="309" t="s">
        <v>28</v>
      </c>
      <c r="D218" s="288"/>
      <c r="E218" s="309">
        <v>4042</v>
      </c>
      <c r="F218" s="309" t="s">
        <v>25</v>
      </c>
      <c r="G218" s="131" t="s">
        <v>805</v>
      </c>
    </row>
    <row r="219" spans="1:7" s="24" customFormat="1" ht="31" x14ac:dyDescent="0.35">
      <c r="A219" s="27"/>
      <c r="B219" s="26" t="s">
        <v>239</v>
      </c>
      <c r="C219" s="309" t="s">
        <v>28</v>
      </c>
      <c r="D219" s="288"/>
      <c r="E219" s="309">
        <v>343</v>
      </c>
      <c r="F219" s="309" t="s">
        <v>25</v>
      </c>
      <c r="G219" s="131" t="s">
        <v>805</v>
      </c>
    </row>
    <row r="220" spans="1:7" s="24" customFormat="1" ht="31" x14ac:dyDescent="0.35">
      <c r="A220" s="27"/>
      <c r="B220" s="26" t="s">
        <v>242</v>
      </c>
      <c r="C220" s="309" t="s">
        <v>28</v>
      </c>
      <c r="D220" s="288"/>
      <c r="E220" s="309">
        <v>236</v>
      </c>
      <c r="F220" s="309" t="s">
        <v>25</v>
      </c>
      <c r="G220" s="131" t="s">
        <v>805</v>
      </c>
    </row>
    <row r="221" spans="1:7" s="24" customFormat="1" ht="31" x14ac:dyDescent="0.35">
      <c r="A221" s="27"/>
      <c r="B221" s="26" t="s">
        <v>243</v>
      </c>
      <c r="C221" s="309" t="s">
        <v>28</v>
      </c>
      <c r="D221" s="288"/>
      <c r="E221" s="309">
        <v>730</v>
      </c>
      <c r="F221" s="309" t="s">
        <v>25</v>
      </c>
      <c r="G221" s="131" t="s">
        <v>805</v>
      </c>
    </row>
    <row r="222" spans="1:7" s="24" customFormat="1" ht="31" x14ac:dyDescent="0.35">
      <c r="A222" s="27"/>
      <c r="B222" s="26" t="s">
        <v>245</v>
      </c>
      <c r="C222" s="309" t="s">
        <v>28</v>
      </c>
      <c r="D222" s="288"/>
      <c r="E222" s="309">
        <v>879</v>
      </c>
      <c r="F222" s="309" t="s">
        <v>25</v>
      </c>
      <c r="G222" s="131" t="s">
        <v>805</v>
      </c>
    </row>
    <row r="223" spans="1:7" s="24" customFormat="1" ht="31" x14ac:dyDescent="0.35">
      <c r="A223" s="27"/>
      <c r="B223" s="26" t="s">
        <v>246</v>
      </c>
      <c r="C223" s="309" t="s">
        <v>28</v>
      </c>
      <c r="D223" s="288"/>
      <c r="E223" s="309">
        <v>718</v>
      </c>
      <c r="F223" s="309" t="s">
        <v>25</v>
      </c>
      <c r="G223" s="131" t="s">
        <v>805</v>
      </c>
    </row>
    <row r="224" spans="1:7" s="24" customFormat="1" ht="31" x14ac:dyDescent="0.35">
      <c r="A224" s="27"/>
      <c r="B224" s="26" t="s">
        <v>247</v>
      </c>
      <c r="C224" s="309" t="s">
        <v>28</v>
      </c>
      <c r="D224" s="288"/>
      <c r="E224" s="309">
        <v>515</v>
      </c>
      <c r="F224" s="309" t="s">
        <v>25</v>
      </c>
      <c r="G224" s="131" t="s">
        <v>805</v>
      </c>
    </row>
    <row r="225" spans="1:7" s="24" customFormat="1" ht="31" x14ac:dyDescent="0.35">
      <c r="A225" s="27"/>
      <c r="B225" s="26" t="s">
        <v>248</v>
      </c>
      <c r="C225" s="309" t="s">
        <v>28</v>
      </c>
      <c r="D225" s="288"/>
      <c r="E225" s="309">
        <v>6132</v>
      </c>
      <c r="F225" s="309" t="s">
        <v>25</v>
      </c>
      <c r="G225" s="131" t="s">
        <v>805</v>
      </c>
    </row>
    <row r="226" spans="1:7" s="24" customFormat="1" ht="31" x14ac:dyDescent="0.35">
      <c r="A226" s="27"/>
      <c r="B226" s="26" t="s">
        <v>225</v>
      </c>
      <c r="C226" s="309" t="s">
        <v>28</v>
      </c>
      <c r="D226" s="288"/>
      <c r="E226" s="309">
        <v>67</v>
      </c>
      <c r="F226" s="309" t="s">
        <v>25</v>
      </c>
      <c r="G226" s="131" t="s">
        <v>805</v>
      </c>
    </row>
    <row r="227" spans="1:7" s="24" customFormat="1" x14ac:dyDescent="0.35">
      <c r="A227" s="27"/>
      <c r="B227" s="28" t="s">
        <v>255</v>
      </c>
      <c r="C227" s="309" t="s">
        <v>28</v>
      </c>
      <c r="D227" s="288"/>
      <c r="E227" s="309">
        <v>132</v>
      </c>
      <c r="F227" s="309">
        <v>154</v>
      </c>
      <c r="G227" s="31" t="s">
        <v>548</v>
      </c>
    </row>
    <row r="228" spans="1:7" s="24" customFormat="1" ht="31" x14ac:dyDescent="0.35">
      <c r="A228" s="27"/>
      <c r="B228" s="28" t="s">
        <v>256</v>
      </c>
      <c r="C228" s="309" t="s">
        <v>28</v>
      </c>
      <c r="D228" s="288"/>
      <c r="E228" s="309">
        <v>62</v>
      </c>
      <c r="F228" s="309" t="s">
        <v>25</v>
      </c>
      <c r="G228" s="131" t="s">
        <v>806</v>
      </c>
    </row>
    <row r="229" spans="1:7" s="24" customFormat="1" ht="31" x14ac:dyDescent="0.35">
      <c r="A229" s="27"/>
      <c r="B229" s="26" t="s">
        <v>236</v>
      </c>
      <c r="C229" s="309" t="s">
        <v>28</v>
      </c>
      <c r="D229" s="288"/>
      <c r="E229" s="309">
        <v>3657</v>
      </c>
      <c r="F229" s="309" t="s">
        <v>25</v>
      </c>
      <c r="G229" s="131" t="s">
        <v>807</v>
      </c>
    </row>
    <row r="230" spans="1:7" s="24" customFormat="1" ht="31" x14ac:dyDescent="0.35">
      <c r="A230" s="27"/>
      <c r="B230" s="26" t="s">
        <v>238</v>
      </c>
      <c r="C230" s="309" t="s">
        <v>28</v>
      </c>
      <c r="D230" s="288"/>
      <c r="E230" s="309">
        <v>3374</v>
      </c>
      <c r="F230" s="309" t="s">
        <v>25</v>
      </c>
      <c r="G230" s="131" t="s">
        <v>807</v>
      </c>
    </row>
    <row r="231" spans="1:7" s="24" customFormat="1" ht="31" x14ac:dyDescent="0.35">
      <c r="A231" s="27"/>
      <c r="B231" s="26" t="s">
        <v>237</v>
      </c>
      <c r="C231" s="309" t="s">
        <v>28</v>
      </c>
      <c r="D231" s="288"/>
      <c r="E231" s="309">
        <v>6200</v>
      </c>
      <c r="F231" s="309" t="s">
        <v>25</v>
      </c>
      <c r="G231" s="131" t="s">
        <v>807</v>
      </c>
    </row>
    <row r="232" spans="1:7" s="24" customFormat="1" ht="31" x14ac:dyDescent="0.35">
      <c r="A232" s="27"/>
      <c r="B232" s="26" t="s">
        <v>253</v>
      </c>
      <c r="C232" s="309" t="s">
        <v>28</v>
      </c>
      <c r="D232" s="288"/>
      <c r="E232" s="309">
        <v>3320</v>
      </c>
      <c r="F232" s="309" t="s">
        <v>25</v>
      </c>
      <c r="G232" s="131" t="s">
        <v>807</v>
      </c>
    </row>
    <row r="233" spans="1:7" s="24" customFormat="1" ht="31" x14ac:dyDescent="0.35">
      <c r="A233" s="27"/>
      <c r="B233" s="26" t="s">
        <v>254</v>
      </c>
      <c r="C233" s="309" t="s">
        <v>28</v>
      </c>
      <c r="D233" s="288"/>
      <c r="E233" s="309">
        <v>6550</v>
      </c>
      <c r="F233" s="309" t="s">
        <v>25</v>
      </c>
      <c r="G233" s="131" t="s">
        <v>807</v>
      </c>
    </row>
    <row r="234" spans="1:7" s="24" customFormat="1" ht="31" x14ac:dyDescent="0.35">
      <c r="A234" s="27"/>
      <c r="B234" s="26" t="s">
        <v>240</v>
      </c>
      <c r="C234" s="309" t="s">
        <v>28</v>
      </c>
      <c r="D234" s="288"/>
      <c r="E234" s="309">
        <v>5110</v>
      </c>
      <c r="F234" s="309" t="s">
        <v>25</v>
      </c>
      <c r="G234" s="131" t="s">
        <v>807</v>
      </c>
    </row>
    <row r="235" spans="1:7" s="24" customFormat="1" ht="31" x14ac:dyDescent="0.35">
      <c r="A235" s="27"/>
      <c r="B235" s="26" t="s">
        <v>239</v>
      </c>
      <c r="C235" s="309" t="s">
        <v>28</v>
      </c>
      <c r="D235" s="288"/>
      <c r="E235" s="309">
        <v>1210</v>
      </c>
      <c r="F235" s="309" t="s">
        <v>25</v>
      </c>
      <c r="G235" s="131" t="s">
        <v>807</v>
      </c>
    </row>
    <row r="236" spans="1:7" s="24" customFormat="1" ht="31" x14ac:dyDescent="0.35">
      <c r="A236" s="27"/>
      <c r="B236" s="26" t="s">
        <v>242</v>
      </c>
      <c r="C236" s="309" t="s">
        <v>28</v>
      </c>
      <c r="D236" s="288"/>
      <c r="E236" s="309">
        <v>4233</v>
      </c>
      <c r="F236" s="309" t="s">
        <v>25</v>
      </c>
      <c r="G236" s="131" t="s">
        <v>807</v>
      </c>
    </row>
    <row r="237" spans="1:7" s="24" customFormat="1" ht="31" x14ac:dyDescent="0.35">
      <c r="A237" s="27"/>
      <c r="B237" s="26" t="s">
        <v>243</v>
      </c>
      <c r="C237" s="309" t="s">
        <v>28</v>
      </c>
      <c r="D237" s="288"/>
      <c r="E237" s="309">
        <v>6105</v>
      </c>
      <c r="F237" s="309" t="s">
        <v>25</v>
      </c>
      <c r="G237" s="131" t="s">
        <v>807</v>
      </c>
    </row>
    <row r="238" spans="1:7" s="24" customFormat="1" ht="31" x14ac:dyDescent="0.35">
      <c r="A238" s="27"/>
      <c r="B238" s="26" t="s">
        <v>245</v>
      </c>
      <c r="C238" s="309" t="s">
        <v>28</v>
      </c>
      <c r="D238" s="288"/>
      <c r="E238" s="309">
        <v>4669</v>
      </c>
      <c r="F238" s="309" t="s">
        <v>25</v>
      </c>
      <c r="G238" s="131" t="s">
        <v>807</v>
      </c>
    </row>
    <row r="239" spans="1:7" s="24" customFormat="1" ht="31" x14ac:dyDescent="0.35">
      <c r="A239" s="27"/>
      <c r="B239" s="26" t="s">
        <v>246</v>
      </c>
      <c r="C239" s="309" t="s">
        <v>28</v>
      </c>
      <c r="D239" s="288"/>
      <c r="E239" s="309">
        <v>4129</v>
      </c>
      <c r="F239" s="309" t="s">
        <v>25</v>
      </c>
      <c r="G239" s="131" t="s">
        <v>807</v>
      </c>
    </row>
    <row r="240" spans="1:7" s="24" customFormat="1" ht="31" x14ac:dyDescent="0.35">
      <c r="A240" s="27"/>
      <c r="B240" s="26" t="s">
        <v>247</v>
      </c>
      <c r="C240" s="309" t="s">
        <v>28</v>
      </c>
      <c r="D240" s="288"/>
      <c r="E240" s="309">
        <v>4510</v>
      </c>
      <c r="F240" s="309" t="s">
        <v>25</v>
      </c>
      <c r="G240" s="131" t="s">
        <v>807</v>
      </c>
    </row>
    <row r="241" spans="1:7" s="24" customFormat="1" ht="31" x14ac:dyDescent="0.35">
      <c r="A241" s="27"/>
      <c r="B241" s="26" t="s">
        <v>248</v>
      </c>
      <c r="C241" s="309" t="s">
        <v>28</v>
      </c>
      <c r="D241" s="288"/>
      <c r="E241" s="309">
        <v>9689</v>
      </c>
      <c r="F241" s="309" t="s">
        <v>25</v>
      </c>
      <c r="G241" s="131" t="s">
        <v>807</v>
      </c>
    </row>
    <row r="242" spans="1:7" s="24" customFormat="1" ht="31" x14ac:dyDescent="0.35">
      <c r="A242" s="27"/>
      <c r="B242" s="26" t="s">
        <v>225</v>
      </c>
      <c r="C242" s="309" t="s">
        <v>28</v>
      </c>
      <c r="D242" s="288"/>
      <c r="E242" s="309">
        <v>610</v>
      </c>
      <c r="F242" s="309" t="s">
        <v>25</v>
      </c>
      <c r="G242" s="131" t="s">
        <v>807</v>
      </c>
    </row>
    <row r="243" spans="1:7" s="24" customFormat="1" ht="31" x14ac:dyDescent="0.35">
      <c r="A243" s="27"/>
      <c r="B243" s="28" t="s">
        <v>257</v>
      </c>
      <c r="C243" s="309" t="s">
        <v>28</v>
      </c>
      <c r="D243" s="288"/>
      <c r="E243" s="309">
        <v>289</v>
      </c>
      <c r="F243" s="309" t="s">
        <v>25</v>
      </c>
      <c r="G243" s="131" t="s">
        <v>807</v>
      </c>
    </row>
    <row r="244" spans="1:7" s="24" customFormat="1" ht="62" x14ac:dyDescent="0.35">
      <c r="A244" s="63">
        <v>37</v>
      </c>
      <c r="B244" s="66" t="s">
        <v>551</v>
      </c>
      <c r="C244" s="65" t="s">
        <v>301</v>
      </c>
      <c r="D244" s="46"/>
      <c r="E244" s="261">
        <v>0.45</v>
      </c>
      <c r="F244" s="261">
        <v>0.45</v>
      </c>
      <c r="G244" s="31" t="s">
        <v>548</v>
      </c>
    </row>
    <row r="245" spans="1:7" s="24" customFormat="1" ht="15.65" customHeight="1" x14ac:dyDescent="0.35">
      <c r="A245" s="27"/>
      <c r="B245" s="26" t="s">
        <v>225</v>
      </c>
      <c r="C245" s="309"/>
      <c r="D245" s="232"/>
      <c r="E245" s="309">
        <v>65.599999999999994</v>
      </c>
      <c r="F245" s="309">
        <v>65.599999999999994</v>
      </c>
      <c r="G245" s="262" t="s">
        <v>548</v>
      </c>
    </row>
    <row r="246" spans="1:7" s="24" customFormat="1" ht="15.65" customHeight="1" x14ac:dyDescent="0.35">
      <c r="A246" s="27"/>
      <c r="B246" s="26" t="s">
        <v>236</v>
      </c>
      <c r="C246" s="309"/>
      <c r="D246" s="232"/>
      <c r="E246" s="309">
        <v>34.700000000000003</v>
      </c>
      <c r="F246" s="309">
        <v>34.700000000000003</v>
      </c>
      <c r="G246" s="262" t="s">
        <v>548</v>
      </c>
    </row>
    <row r="247" spans="1:7" s="24" customFormat="1" ht="15.65" customHeight="1" x14ac:dyDescent="0.35">
      <c r="A247" s="27"/>
      <c r="B247" s="26" t="s">
        <v>237</v>
      </c>
      <c r="C247" s="309"/>
      <c r="D247" s="232"/>
      <c r="E247" s="309">
        <v>13.5</v>
      </c>
      <c r="F247" s="309">
        <v>13.5</v>
      </c>
      <c r="G247" s="262" t="s">
        <v>548</v>
      </c>
    </row>
    <row r="248" spans="1:7" s="24" customFormat="1" ht="15.65" customHeight="1" x14ac:dyDescent="0.35">
      <c r="A248" s="27"/>
      <c r="B248" s="26" t="s">
        <v>238</v>
      </c>
      <c r="C248" s="309"/>
      <c r="D248" s="232"/>
      <c r="E248" s="309">
        <v>0</v>
      </c>
      <c r="F248" s="309">
        <v>0</v>
      </c>
      <c r="G248" s="262"/>
    </row>
    <row r="249" spans="1:7" s="24" customFormat="1" ht="15.65" customHeight="1" x14ac:dyDescent="0.35">
      <c r="A249" s="27"/>
      <c r="B249" s="26" t="s">
        <v>239</v>
      </c>
      <c r="C249" s="309"/>
      <c r="D249" s="232"/>
      <c r="E249" s="309">
        <v>0</v>
      </c>
      <c r="F249" s="309">
        <v>0</v>
      </c>
      <c r="G249" s="262"/>
    </row>
    <row r="250" spans="1:7" s="24" customFormat="1" ht="15.65" customHeight="1" x14ac:dyDescent="0.35">
      <c r="A250" s="27"/>
      <c r="B250" s="26" t="s">
        <v>240</v>
      </c>
      <c r="C250" s="309"/>
      <c r="D250" s="232"/>
      <c r="E250" s="309">
        <v>9.1999999999999993</v>
      </c>
      <c r="F250" s="309">
        <v>9.1999999999999993</v>
      </c>
      <c r="G250" s="262" t="s">
        <v>548</v>
      </c>
    </row>
    <row r="251" spans="1:7" s="24" customFormat="1" ht="15.65" customHeight="1" x14ac:dyDescent="0.35">
      <c r="A251" s="27"/>
      <c r="B251" s="26" t="s">
        <v>254</v>
      </c>
      <c r="C251" s="309"/>
      <c r="D251" s="232"/>
      <c r="E251" s="309">
        <v>33.200000000000003</v>
      </c>
      <c r="F251" s="309">
        <v>33.200000000000003</v>
      </c>
      <c r="G251" s="262" t="s">
        <v>548</v>
      </c>
    </row>
    <row r="252" spans="1:7" s="24" customFormat="1" ht="15.65" customHeight="1" x14ac:dyDescent="0.35">
      <c r="A252" s="27"/>
      <c r="B252" s="26" t="s">
        <v>242</v>
      </c>
      <c r="C252" s="309"/>
      <c r="D252" s="232"/>
      <c r="E252" s="309">
        <v>52</v>
      </c>
      <c r="F252" s="309">
        <v>52</v>
      </c>
      <c r="G252" s="262" t="s">
        <v>548</v>
      </c>
    </row>
    <row r="253" spans="1:7" s="24" customFormat="1" ht="15.65" customHeight="1" x14ac:dyDescent="0.35">
      <c r="A253" s="27"/>
      <c r="B253" s="26" t="s">
        <v>243</v>
      </c>
      <c r="C253" s="309"/>
      <c r="D253" s="232"/>
      <c r="E253" s="309">
        <v>32.5</v>
      </c>
      <c r="F253" s="309">
        <v>32.5</v>
      </c>
      <c r="G253" s="262" t="s">
        <v>548</v>
      </c>
    </row>
    <row r="254" spans="1:7" s="24" customFormat="1" ht="15.65" customHeight="1" x14ac:dyDescent="0.35">
      <c r="A254" s="27"/>
      <c r="B254" s="26" t="s">
        <v>253</v>
      </c>
      <c r="C254" s="309"/>
      <c r="D254" s="232"/>
      <c r="E254" s="309">
        <v>44.6</v>
      </c>
      <c r="F254" s="309">
        <v>44.6</v>
      </c>
      <c r="G254" s="262" t="s">
        <v>548</v>
      </c>
    </row>
    <row r="255" spans="1:7" s="24" customFormat="1" ht="15.65" customHeight="1" x14ac:dyDescent="0.35">
      <c r="A255" s="27"/>
      <c r="B255" s="26" t="s">
        <v>245</v>
      </c>
      <c r="C255" s="309"/>
      <c r="D255" s="232"/>
      <c r="E255" s="309">
        <v>30.9</v>
      </c>
      <c r="F255" s="309">
        <v>30.9</v>
      </c>
      <c r="G255" s="262" t="s">
        <v>548</v>
      </c>
    </row>
    <row r="256" spans="1:7" s="24" customFormat="1" ht="15.65" customHeight="1" x14ac:dyDescent="0.35">
      <c r="A256" s="27"/>
      <c r="B256" s="26" t="s">
        <v>246</v>
      </c>
      <c r="C256" s="309"/>
      <c r="D256" s="232"/>
      <c r="E256" s="309">
        <v>77.5</v>
      </c>
      <c r="F256" s="309">
        <v>77.5</v>
      </c>
      <c r="G256" s="262" t="s">
        <v>548</v>
      </c>
    </row>
    <row r="257" spans="1:7" s="24" customFormat="1" ht="15.65" customHeight="1" x14ac:dyDescent="0.35">
      <c r="A257" s="27"/>
      <c r="B257" s="26" t="s">
        <v>247</v>
      </c>
      <c r="C257" s="309"/>
      <c r="D257" s="232"/>
      <c r="E257" s="309">
        <v>24.7</v>
      </c>
      <c r="F257" s="309">
        <v>24.7</v>
      </c>
      <c r="G257" s="262" t="s">
        <v>548</v>
      </c>
    </row>
    <row r="258" spans="1:7" s="24" customFormat="1" ht="15.65" customHeight="1" x14ac:dyDescent="0.35">
      <c r="A258" s="27"/>
      <c r="B258" s="26" t="s">
        <v>248</v>
      </c>
      <c r="C258" s="309"/>
      <c r="D258" s="232"/>
      <c r="E258" s="309">
        <v>32.200000000000003</v>
      </c>
      <c r="F258" s="309">
        <v>32.200000000000003</v>
      </c>
      <c r="G258" s="262" t="s">
        <v>548</v>
      </c>
    </row>
    <row r="259" spans="1:7" s="24" customFormat="1" ht="52.75" customHeight="1" x14ac:dyDescent="0.35">
      <c r="A259" s="27">
        <v>38</v>
      </c>
      <c r="B259" s="26" t="s">
        <v>624</v>
      </c>
      <c r="C259" s="309" t="s">
        <v>21</v>
      </c>
      <c r="D259" s="309"/>
      <c r="E259" s="309">
        <v>110</v>
      </c>
      <c r="F259" s="309" t="s">
        <v>617</v>
      </c>
      <c r="G259" s="287" t="s">
        <v>808</v>
      </c>
    </row>
    <row r="260" spans="1:7" s="24" customFormat="1" ht="31" x14ac:dyDescent="0.35">
      <c r="A260" s="27"/>
      <c r="B260" s="26" t="s">
        <v>236</v>
      </c>
      <c r="C260" s="309" t="s">
        <v>21</v>
      </c>
      <c r="D260" s="309"/>
      <c r="E260" s="309">
        <v>116.9</v>
      </c>
      <c r="F260" s="165" t="s">
        <v>625</v>
      </c>
      <c r="G260" s="287" t="s">
        <v>808</v>
      </c>
    </row>
    <row r="261" spans="1:7" s="24" customFormat="1" ht="31" x14ac:dyDescent="0.35">
      <c r="A261" s="27"/>
      <c r="B261" s="26" t="s">
        <v>237</v>
      </c>
      <c r="C261" s="309" t="s">
        <v>21</v>
      </c>
      <c r="D261" s="309"/>
      <c r="E261" s="309">
        <v>108</v>
      </c>
      <c r="F261" s="165" t="s">
        <v>626</v>
      </c>
      <c r="G261" s="287" t="s">
        <v>808</v>
      </c>
    </row>
    <row r="262" spans="1:7" s="24" customFormat="1" ht="31" x14ac:dyDescent="0.35">
      <c r="A262" s="27"/>
      <c r="B262" s="26" t="s">
        <v>238</v>
      </c>
      <c r="C262" s="309" t="s">
        <v>21</v>
      </c>
      <c r="D262" s="309"/>
      <c r="E262" s="309">
        <v>110</v>
      </c>
      <c r="F262" s="165" t="s">
        <v>627</v>
      </c>
      <c r="G262" s="287" t="s">
        <v>808</v>
      </c>
    </row>
    <row r="263" spans="1:7" s="24" customFormat="1" ht="31" x14ac:dyDescent="0.35">
      <c r="A263" s="27"/>
      <c r="B263" s="26" t="s">
        <v>239</v>
      </c>
      <c r="C263" s="309" t="s">
        <v>21</v>
      </c>
      <c r="D263" s="309"/>
      <c r="E263" s="309">
        <v>110</v>
      </c>
      <c r="F263" s="165" t="s">
        <v>628</v>
      </c>
      <c r="G263" s="287" t="s">
        <v>808</v>
      </c>
    </row>
    <row r="264" spans="1:7" s="24" customFormat="1" ht="31" x14ac:dyDescent="0.35">
      <c r="A264" s="27"/>
      <c r="B264" s="26" t="s">
        <v>240</v>
      </c>
      <c r="C264" s="309" t="s">
        <v>21</v>
      </c>
      <c r="D264" s="309"/>
      <c r="E264" s="309">
        <v>108</v>
      </c>
      <c r="F264" s="165" t="s">
        <v>629</v>
      </c>
      <c r="G264" s="287" t="s">
        <v>808</v>
      </c>
    </row>
    <row r="265" spans="1:7" s="24" customFormat="1" ht="31" x14ac:dyDescent="0.35">
      <c r="A265" s="27"/>
      <c r="B265" s="26" t="s">
        <v>241</v>
      </c>
      <c r="C265" s="309" t="s">
        <v>21</v>
      </c>
      <c r="D265" s="309"/>
      <c r="E265" s="309">
        <v>108</v>
      </c>
      <c r="F265" s="165" t="s">
        <v>630</v>
      </c>
      <c r="G265" s="287" t="s">
        <v>808</v>
      </c>
    </row>
    <row r="266" spans="1:7" s="24" customFormat="1" ht="31" x14ac:dyDescent="0.35">
      <c r="A266" s="27"/>
      <c r="B266" s="26" t="s">
        <v>242</v>
      </c>
      <c r="C266" s="309" t="s">
        <v>21</v>
      </c>
      <c r="D266" s="309"/>
      <c r="E266" s="309">
        <v>110</v>
      </c>
      <c r="F266" s="165" t="s">
        <v>631</v>
      </c>
      <c r="G266" s="287" t="s">
        <v>808</v>
      </c>
    </row>
    <row r="267" spans="1:7" s="24" customFormat="1" ht="31" x14ac:dyDescent="0.35">
      <c r="A267" s="27"/>
      <c r="B267" s="26" t="s">
        <v>243</v>
      </c>
      <c r="C267" s="309" t="s">
        <v>21</v>
      </c>
      <c r="D267" s="309"/>
      <c r="E267" s="309">
        <v>107</v>
      </c>
      <c r="F267" s="165" t="s">
        <v>632</v>
      </c>
      <c r="G267" s="287" t="s">
        <v>808</v>
      </c>
    </row>
    <row r="268" spans="1:7" s="24" customFormat="1" ht="31" x14ac:dyDescent="0.35">
      <c r="A268" s="27"/>
      <c r="B268" s="26" t="s">
        <v>244</v>
      </c>
      <c r="C268" s="309" t="s">
        <v>21</v>
      </c>
      <c r="D268" s="309"/>
      <c r="E268" s="309">
        <v>110</v>
      </c>
      <c r="F268" s="165" t="s">
        <v>633</v>
      </c>
      <c r="G268" s="287" t="s">
        <v>808</v>
      </c>
    </row>
    <row r="269" spans="1:7" s="24" customFormat="1" ht="31" x14ac:dyDescent="0.35">
      <c r="A269" s="27"/>
      <c r="B269" s="26" t="s">
        <v>245</v>
      </c>
      <c r="C269" s="309" t="s">
        <v>21</v>
      </c>
      <c r="D269" s="309"/>
      <c r="E269" s="309">
        <v>110</v>
      </c>
      <c r="F269" s="165" t="s">
        <v>637</v>
      </c>
      <c r="G269" s="287" t="s">
        <v>808</v>
      </c>
    </row>
    <row r="270" spans="1:7" s="24" customFormat="1" ht="31" x14ac:dyDescent="0.35">
      <c r="A270" s="27"/>
      <c r="B270" s="26" t="s">
        <v>246</v>
      </c>
      <c r="C270" s="309" t="s">
        <v>21</v>
      </c>
      <c r="D270" s="309"/>
      <c r="E270" s="309">
        <v>107</v>
      </c>
      <c r="F270" s="165" t="s">
        <v>634</v>
      </c>
      <c r="G270" s="287" t="s">
        <v>808</v>
      </c>
    </row>
    <row r="271" spans="1:7" s="24" customFormat="1" ht="31" x14ac:dyDescent="0.35">
      <c r="A271" s="27"/>
      <c r="B271" s="26" t="s">
        <v>247</v>
      </c>
      <c r="C271" s="309" t="s">
        <v>21</v>
      </c>
      <c r="D271" s="309"/>
      <c r="E271" s="309">
        <v>109</v>
      </c>
      <c r="F271" s="165" t="s">
        <v>638</v>
      </c>
      <c r="G271" s="287" t="s">
        <v>808</v>
      </c>
    </row>
    <row r="272" spans="1:7" s="24" customFormat="1" ht="31" x14ac:dyDescent="0.35">
      <c r="A272" s="27"/>
      <c r="B272" s="26" t="s">
        <v>248</v>
      </c>
      <c r="C272" s="309" t="s">
        <v>21</v>
      </c>
      <c r="D272" s="309"/>
      <c r="E272" s="309">
        <v>110</v>
      </c>
      <c r="F272" s="165" t="s">
        <v>635</v>
      </c>
      <c r="G272" s="287" t="s">
        <v>808</v>
      </c>
    </row>
    <row r="273" spans="1:7" s="24" customFormat="1" ht="31" x14ac:dyDescent="0.35">
      <c r="A273" s="27"/>
      <c r="B273" s="26" t="s">
        <v>225</v>
      </c>
      <c r="C273" s="309" t="s">
        <v>21</v>
      </c>
      <c r="D273" s="309"/>
      <c r="E273" s="309">
        <v>109</v>
      </c>
      <c r="F273" s="165" t="s">
        <v>636</v>
      </c>
      <c r="G273" s="287" t="s">
        <v>808</v>
      </c>
    </row>
    <row r="274" spans="1:7" ht="38.4" customHeight="1" x14ac:dyDescent="0.35">
      <c r="A274" s="81">
        <v>39</v>
      </c>
      <c r="B274" s="82" t="s">
        <v>539</v>
      </c>
      <c r="C274" s="81" t="s">
        <v>21</v>
      </c>
      <c r="D274" s="288"/>
      <c r="E274" s="231">
        <v>8</v>
      </c>
      <c r="F274" s="231">
        <v>5.9</v>
      </c>
      <c r="G274" s="84" t="s">
        <v>546</v>
      </c>
    </row>
    <row r="275" spans="1:7" ht="16.25" customHeight="1" x14ac:dyDescent="0.35">
      <c r="A275" s="81"/>
      <c r="B275" s="82" t="s">
        <v>230</v>
      </c>
      <c r="C275" s="231" t="s">
        <v>21</v>
      </c>
      <c r="D275" s="230"/>
      <c r="E275" s="309">
        <v>12</v>
      </c>
      <c r="F275" s="231">
        <v>9</v>
      </c>
      <c r="G275" s="84" t="s">
        <v>546</v>
      </c>
    </row>
    <row r="276" spans="1:7" s="24" customFormat="1" x14ac:dyDescent="0.35">
      <c r="A276" s="81"/>
      <c r="B276" s="82" t="s">
        <v>303</v>
      </c>
      <c r="C276" s="231" t="s">
        <v>21</v>
      </c>
      <c r="D276" s="230"/>
      <c r="E276" s="309">
        <v>2.7</v>
      </c>
      <c r="F276" s="231">
        <v>1.9</v>
      </c>
      <c r="G276" s="84" t="s">
        <v>546</v>
      </c>
    </row>
    <row r="277" spans="1:7" s="24" customFormat="1" ht="14.25" customHeight="1" x14ac:dyDescent="0.35">
      <c r="A277" s="81"/>
      <c r="B277" s="82" t="s">
        <v>304</v>
      </c>
      <c r="C277" s="231" t="s">
        <v>21</v>
      </c>
      <c r="D277" s="230"/>
      <c r="E277" s="309">
        <v>0.9</v>
      </c>
      <c r="F277" s="231">
        <v>0</v>
      </c>
      <c r="G277" s="84" t="s">
        <v>546</v>
      </c>
    </row>
    <row r="278" spans="1:7" s="24" customFormat="1" x14ac:dyDescent="0.35">
      <c r="A278" s="81"/>
      <c r="B278" s="82" t="s">
        <v>305</v>
      </c>
      <c r="C278" s="231" t="s">
        <v>21</v>
      </c>
      <c r="D278" s="230"/>
      <c r="E278" s="309">
        <v>1.5</v>
      </c>
      <c r="F278" s="231">
        <v>0.6</v>
      </c>
      <c r="G278" s="84" t="s">
        <v>546</v>
      </c>
    </row>
    <row r="279" spans="1:7" s="24" customFormat="1" ht="136.75" customHeight="1" x14ac:dyDescent="0.35">
      <c r="A279" s="81"/>
      <c r="B279" s="29" t="s">
        <v>306</v>
      </c>
      <c r="C279" s="309" t="s">
        <v>21</v>
      </c>
      <c r="D279" s="230"/>
      <c r="E279" s="309">
        <v>2</v>
      </c>
      <c r="F279" s="309">
        <v>2.2999999999999998</v>
      </c>
      <c r="G279" s="60" t="s">
        <v>543</v>
      </c>
    </row>
    <row r="280" spans="1:7" s="24" customFormat="1" ht="119.4" customHeight="1" x14ac:dyDescent="0.35">
      <c r="A280" s="83"/>
      <c r="B280" s="29" t="s">
        <v>307</v>
      </c>
      <c r="C280" s="309" t="s">
        <v>21</v>
      </c>
      <c r="D280" s="230"/>
      <c r="E280" s="309">
        <v>1.3</v>
      </c>
      <c r="F280" s="309">
        <v>1.8</v>
      </c>
      <c r="G280" s="60" t="s">
        <v>544</v>
      </c>
    </row>
    <row r="281" spans="1:7" s="24" customFormat="1" ht="14.25" customHeight="1" x14ac:dyDescent="0.35">
      <c r="A281" s="81"/>
      <c r="B281" s="82" t="s">
        <v>308</v>
      </c>
      <c r="C281" s="231" t="s">
        <v>21</v>
      </c>
      <c r="D281" s="230"/>
      <c r="E281" s="309">
        <v>2.2999999999999998</v>
      </c>
      <c r="F281" s="231">
        <v>2.2000000000000002</v>
      </c>
      <c r="G281" s="84" t="s">
        <v>546</v>
      </c>
    </row>
    <row r="282" spans="1:7" s="24" customFormat="1" ht="240.65" customHeight="1" x14ac:dyDescent="0.35">
      <c r="A282" s="83"/>
      <c r="B282" s="29" t="s">
        <v>309</v>
      </c>
      <c r="C282" s="309" t="s">
        <v>21</v>
      </c>
      <c r="D282" s="230"/>
      <c r="E282" s="309">
        <v>3.4</v>
      </c>
      <c r="F282" s="309">
        <v>4</v>
      </c>
      <c r="G282" s="60" t="s">
        <v>545</v>
      </c>
    </row>
    <row r="283" spans="1:7" s="24" customFormat="1" ht="14.25" customHeight="1" x14ac:dyDescent="0.35">
      <c r="A283" s="81"/>
      <c r="B283" s="82" t="s">
        <v>310</v>
      </c>
      <c r="C283" s="231" t="s">
        <v>21</v>
      </c>
      <c r="D283" s="230"/>
      <c r="E283" s="309">
        <v>4</v>
      </c>
      <c r="F283" s="231">
        <v>2.2999999999999998</v>
      </c>
      <c r="G283" s="84" t="s">
        <v>546</v>
      </c>
    </row>
    <row r="284" spans="1:7" s="24" customFormat="1" ht="14.25" customHeight="1" x14ac:dyDescent="0.35">
      <c r="A284" s="81"/>
      <c r="B284" s="82" t="s">
        <v>540</v>
      </c>
      <c r="C284" s="231" t="s">
        <v>21</v>
      </c>
      <c r="D284" s="230"/>
      <c r="E284" s="309">
        <v>3.5</v>
      </c>
      <c r="F284" s="231">
        <v>1.7</v>
      </c>
      <c r="G284" s="84" t="s">
        <v>546</v>
      </c>
    </row>
    <row r="285" spans="1:7" s="24" customFormat="1" ht="14.25" customHeight="1" x14ac:dyDescent="0.35">
      <c r="A285" s="81"/>
      <c r="B285" s="82" t="s">
        <v>311</v>
      </c>
      <c r="C285" s="231" t="s">
        <v>21</v>
      </c>
      <c r="D285" s="230"/>
      <c r="E285" s="309">
        <v>2.1</v>
      </c>
      <c r="F285" s="231">
        <v>1.8</v>
      </c>
      <c r="G285" s="84" t="s">
        <v>546</v>
      </c>
    </row>
    <row r="286" spans="1:7" s="24" customFormat="1" ht="14.25" customHeight="1" x14ac:dyDescent="0.35">
      <c r="A286" s="81"/>
      <c r="B286" s="82" t="s">
        <v>312</v>
      </c>
      <c r="C286" s="231" t="s">
        <v>21</v>
      </c>
      <c r="D286" s="230"/>
      <c r="E286" s="309">
        <v>3.2</v>
      </c>
      <c r="F286" s="231">
        <v>1.3</v>
      </c>
      <c r="G286" s="84" t="s">
        <v>546</v>
      </c>
    </row>
    <row r="287" spans="1:7" s="24" customFormat="1" ht="14.25" customHeight="1" x14ac:dyDescent="0.35">
      <c r="A287" s="81"/>
      <c r="B287" s="82" t="s">
        <v>313</v>
      </c>
      <c r="C287" s="231" t="s">
        <v>21</v>
      </c>
      <c r="D287" s="230"/>
      <c r="E287" s="309">
        <v>0.8</v>
      </c>
      <c r="F287" s="231">
        <v>0.7</v>
      </c>
      <c r="G287" s="84" t="s">
        <v>546</v>
      </c>
    </row>
    <row r="288" spans="1:7" s="24" customFormat="1" ht="14.25" customHeight="1" x14ac:dyDescent="0.35">
      <c r="A288" s="81"/>
      <c r="B288" s="82" t="s">
        <v>541</v>
      </c>
      <c r="C288" s="231" t="s">
        <v>21</v>
      </c>
      <c r="D288" s="230"/>
      <c r="E288" s="309">
        <v>3.9</v>
      </c>
      <c r="F288" s="231">
        <v>0.7</v>
      </c>
      <c r="G288" s="84" t="s">
        <v>546</v>
      </c>
    </row>
    <row r="289" spans="1:7" s="24" customFormat="1" ht="14.25" customHeight="1" x14ac:dyDescent="0.35">
      <c r="A289" s="81">
        <v>40</v>
      </c>
      <c r="B289" s="82" t="s">
        <v>542</v>
      </c>
      <c r="C289" s="81" t="s">
        <v>2</v>
      </c>
      <c r="D289" s="288"/>
      <c r="E289" s="231">
        <v>140</v>
      </c>
      <c r="F289" s="231">
        <v>116</v>
      </c>
      <c r="G289" s="84" t="s">
        <v>546</v>
      </c>
    </row>
    <row r="290" spans="1:7" s="24" customFormat="1" ht="15.65" customHeight="1" x14ac:dyDescent="0.35">
      <c r="A290" s="81"/>
      <c r="B290" s="82" t="s">
        <v>210</v>
      </c>
      <c r="C290" s="82" t="s">
        <v>211</v>
      </c>
      <c r="D290" s="82"/>
      <c r="E290" s="82"/>
      <c r="F290" s="82"/>
      <c r="G290" s="84"/>
    </row>
    <row r="291" spans="1:7" s="24" customFormat="1" ht="45.5" x14ac:dyDescent="0.35">
      <c r="A291" s="27">
        <v>41</v>
      </c>
      <c r="B291" s="26" t="s">
        <v>892</v>
      </c>
      <c r="C291" s="27" t="s">
        <v>21</v>
      </c>
      <c r="D291" s="288"/>
      <c r="E291" s="309">
        <v>86</v>
      </c>
      <c r="F291" s="309">
        <v>86</v>
      </c>
      <c r="G291" s="31" t="s">
        <v>548</v>
      </c>
    </row>
    <row r="292" spans="1:7" s="24" customFormat="1" ht="14.25" customHeight="1" x14ac:dyDescent="0.35">
      <c r="A292" s="27"/>
      <c r="B292" s="26" t="s">
        <v>212</v>
      </c>
      <c r="C292" s="309" t="s">
        <v>21</v>
      </c>
      <c r="D292" s="288"/>
      <c r="E292" s="309">
        <v>50</v>
      </c>
      <c r="F292" s="309">
        <v>50</v>
      </c>
      <c r="G292" s="31" t="s">
        <v>548</v>
      </c>
    </row>
    <row r="293" spans="1:7" s="24" customFormat="1" x14ac:dyDescent="0.35">
      <c r="A293" s="27"/>
      <c r="B293" s="26" t="s">
        <v>213</v>
      </c>
      <c r="C293" s="309" t="s">
        <v>21</v>
      </c>
      <c r="D293" s="288"/>
      <c r="E293" s="309">
        <v>50</v>
      </c>
      <c r="F293" s="309">
        <v>50</v>
      </c>
      <c r="G293" s="31" t="s">
        <v>548</v>
      </c>
    </row>
    <row r="294" spans="1:7" s="24" customFormat="1" ht="14.25" customHeight="1" x14ac:dyDescent="0.35">
      <c r="A294" s="27"/>
      <c r="B294" s="26" t="s">
        <v>214</v>
      </c>
      <c r="C294" s="309" t="s">
        <v>21</v>
      </c>
      <c r="D294" s="288"/>
      <c r="E294" s="309">
        <v>78</v>
      </c>
      <c r="F294" s="309">
        <v>78</v>
      </c>
      <c r="G294" s="31" t="s">
        <v>548</v>
      </c>
    </row>
    <row r="295" spans="1:7" s="24" customFormat="1" x14ac:dyDescent="0.35">
      <c r="A295" s="27"/>
      <c r="B295" s="26" t="s">
        <v>215</v>
      </c>
      <c r="C295" s="309" t="s">
        <v>21</v>
      </c>
      <c r="D295" s="288"/>
      <c r="E295" s="309">
        <v>86</v>
      </c>
      <c r="F295" s="309">
        <v>86</v>
      </c>
      <c r="G295" s="31" t="s">
        <v>548</v>
      </c>
    </row>
    <row r="296" spans="1:7" s="24" customFormat="1" ht="14.25" customHeight="1" x14ac:dyDescent="0.35">
      <c r="A296" s="27"/>
      <c r="B296" s="26" t="s">
        <v>216</v>
      </c>
      <c r="C296" s="309" t="s">
        <v>21</v>
      </c>
      <c r="D296" s="288"/>
      <c r="E296" s="309">
        <v>50</v>
      </c>
      <c r="F296" s="309">
        <v>50</v>
      </c>
      <c r="G296" s="31" t="s">
        <v>548</v>
      </c>
    </row>
    <row r="297" spans="1:7" s="24" customFormat="1" ht="14.25" customHeight="1" x14ac:dyDescent="0.35">
      <c r="A297" s="27"/>
      <c r="B297" s="26" t="s">
        <v>217</v>
      </c>
      <c r="C297" s="309" t="s">
        <v>21</v>
      </c>
      <c r="D297" s="288"/>
      <c r="E297" s="309">
        <v>86</v>
      </c>
      <c r="F297" s="309">
        <v>86</v>
      </c>
      <c r="G297" s="31" t="s">
        <v>548</v>
      </c>
    </row>
    <row r="298" spans="1:7" s="24" customFormat="1" ht="14.25" customHeight="1" x14ac:dyDescent="0.35">
      <c r="A298" s="27"/>
      <c r="B298" s="26" t="s">
        <v>218</v>
      </c>
      <c r="C298" s="309" t="s">
        <v>21</v>
      </c>
      <c r="D298" s="288"/>
      <c r="E298" s="309">
        <v>72</v>
      </c>
      <c r="F298" s="309">
        <v>72</v>
      </c>
      <c r="G298" s="31" t="s">
        <v>548</v>
      </c>
    </row>
    <row r="299" spans="1:7" s="24" customFormat="1" ht="14.25" customHeight="1" x14ac:dyDescent="0.35">
      <c r="A299" s="27"/>
      <c r="B299" s="26" t="s">
        <v>219</v>
      </c>
      <c r="C299" s="309" t="s">
        <v>21</v>
      </c>
      <c r="D299" s="288"/>
      <c r="E299" s="309">
        <v>9.9</v>
      </c>
      <c r="F299" s="309">
        <v>9.9</v>
      </c>
      <c r="G299" s="31" t="s">
        <v>548</v>
      </c>
    </row>
    <row r="300" spans="1:7" s="24" customFormat="1" ht="14.25" customHeight="1" x14ac:dyDescent="0.35">
      <c r="A300" s="27"/>
      <c r="B300" s="26" t="s">
        <v>220</v>
      </c>
      <c r="C300" s="309" t="s">
        <v>21</v>
      </c>
      <c r="D300" s="288"/>
      <c r="E300" s="309">
        <v>50</v>
      </c>
      <c r="F300" s="309">
        <v>50</v>
      </c>
      <c r="G300" s="31" t="s">
        <v>548</v>
      </c>
    </row>
    <row r="301" spans="1:7" s="24" customFormat="1" ht="14.25" customHeight="1" x14ac:dyDescent="0.35">
      <c r="A301" s="27"/>
      <c r="B301" s="26" t="s">
        <v>221</v>
      </c>
      <c r="C301" s="309" t="s">
        <v>21</v>
      </c>
      <c r="D301" s="288"/>
      <c r="E301" s="309">
        <v>95</v>
      </c>
      <c r="F301" s="309">
        <v>95</v>
      </c>
      <c r="G301" s="31" t="s">
        <v>548</v>
      </c>
    </row>
    <row r="302" spans="1:7" s="24" customFormat="1" ht="14.25" customHeight="1" x14ac:dyDescent="0.35">
      <c r="A302" s="27"/>
      <c r="B302" s="26" t="s">
        <v>222</v>
      </c>
      <c r="C302" s="309" t="s">
        <v>21</v>
      </c>
      <c r="D302" s="288"/>
      <c r="E302" s="309">
        <v>77</v>
      </c>
      <c r="F302" s="309">
        <v>77</v>
      </c>
      <c r="G302" s="31" t="s">
        <v>548</v>
      </c>
    </row>
    <row r="303" spans="1:7" s="24" customFormat="1" ht="14.25" customHeight="1" x14ac:dyDescent="0.35">
      <c r="A303" s="27"/>
      <c r="B303" s="26" t="s">
        <v>223</v>
      </c>
      <c r="C303" s="309" t="s">
        <v>21</v>
      </c>
      <c r="D303" s="288"/>
      <c r="E303" s="288">
        <v>60</v>
      </c>
      <c r="F303" s="309">
        <v>60</v>
      </c>
      <c r="G303" s="31" t="s">
        <v>548</v>
      </c>
    </row>
    <row r="304" spans="1:7" s="24" customFormat="1" ht="14.25" customHeight="1" x14ac:dyDescent="0.35">
      <c r="A304" s="27"/>
      <c r="B304" s="26" t="s">
        <v>224</v>
      </c>
      <c r="C304" s="309" t="s">
        <v>21</v>
      </c>
      <c r="D304" s="288"/>
      <c r="E304" s="309">
        <v>70</v>
      </c>
      <c r="F304" s="309">
        <v>70</v>
      </c>
      <c r="G304" s="31" t="s">
        <v>548</v>
      </c>
    </row>
    <row r="305" spans="1:7" s="24" customFormat="1" ht="14.25" customHeight="1" x14ac:dyDescent="0.35">
      <c r="A305" s="27"/>
      <c r="B305" s="26" t="s">
        <v>228</v>
      </c>
      <c r="C305" s="309" t="s">
        <v>21</v>
      </c>
      <c r="D305" s="288"/>
      <c r="E305" s="309">
        <v>87</v>
      </c>
      <c r="F305" s="309">
        <v>87</v>
      </c>
      <c r="G305" s="31" t="s">
        <v>548</v>
      </c>
    </row>
    <row r="306" spans="1:7" s="24" customFormat="1" ht="30.5" x14ac:dyDescent="0.35">
      <c r="A306" s="27">
        <v>42</v>
      </c>
      <c r="B306" s="26" t="s">
        <v>323</v>
      </c>
      <c r="C306" s="309" t="s">
        <v>21</v>
      </c>
      <c r="D306" s="288"/>
      <c r="E306" s="309">
        <v>80</v>
      </c>
      <c r="F306" s="309" t="s">
        <v>25</v>
      </c>
      <c r="G306" s="60" t="s">
        <v>881</v>
      </c>
    </row>
    <row r="307" spans="1:7" s="24" customFormat="1" x14ac:dyDescent="0.35">
      <c r="A307" s="27"/>
      <c r="B307" s="26" t="s">
        <v>210</v>
      </c>
      <c r="C307" s="309" t="s">
        <v>211</v>
      </c>
      <c r="D307" s="288"/>
      <c r="E307" s="309"/>
      <c r="F307" s="309"/>
      <c r="G307" s="31"/>
    </row>
    <row r="308" spans="1:7" s="24" customFormat="1" ht="31" x14ac:dyDescent="0.35">
      <c r="A308" s="27">
        <v>43</v>
      </c>
      <c r="B308" s="26" t="s">
        <v>716</v>
      </c>
      <c r="C308" s="309" t="s">
        <v>314</v>
      </c>
      <c r="D308" s="288"/>
      <c r="E308" s="309">
        <v>22</v>
      </c>
      <c r="F308" s="309" t="s">
        <v>25</v>
      </c>
      <c r="G308" s="287" t="s">
        <v>809</v>
      </c>
    </row>
    <row r="309" spans="1:7" s="24" customFormat="1" ht="31" x14ac:dyDescent="0.35">
      <c r="A309" s="26"/>
      <c r="B309" s="26" t="s">
        <v>212</v>
      </c>
      <c r="C309" s="309"/>
      <c r="D309" s="288"/>
      <c r="E309" s="309">
        <v>21</v>
      </c>
      <c r="F309" s="309" t="s">
        <v>25</v>
      </c>
      <c r="G309" s="287" t="s">
        <v>809</v>
      </c>
    </row>
    <row r="310" spans="1:7" s="24" customFormat="1" ht="31" x14ac:dyDescent="0.35">
      <c r="A310" s="26"/>
      <c r="B310" s="26" t="s">
        <v>213</v>
      </c>
      <c r="C310" s="309"/>
      <c r="D310" s="288"/>
      <c r="E310" s="309">
        <v>20</v>
      </c>
      <c r="F310" s="309" t="s">
        <v>25</v>
      </c>
      <c r="G310" s="287" t="s">
        <v>809</v>
      </c>
    </row>
    <row r="311" spans="1:7" s="24" customFormat="1" ht="31" x14ac:dyDescent="0.35">
      <c r="A311" s="26"/>
      <c r="B311" s="26" t="s">
        <v>217</v>
      </c>
      <c r="C311" s="309"/>
      <c r="D311" s="288"/>
      <c r="E311" s="309">
        <v>22.9</v>
      </c>
      <c r="F311" s="309" t="s">
        <v>25</v>
      </c>
      <c r="G311" s="287" t="s">
        <v>809</v>
      </c>
    </row>
    <row r="312" spans="1:7" s="24" customFormat="1" ht="31" x14ac:dyDescent="0.35">
      <c r="A312" s="26"/>
      <c r="B312" s="26" t="s">
        <v>215</v>
      </c>
      <c r="C312" s="309"/>
      <c r="D312" s="288"/>
      <c r="E312" s="309">
        <v>20.3</v>
      </c>
      <c r="F312" s="309" t="s">
        <v>25</v>
      </c>
      <c r="G312" s="287" t="s">
        <v>809</v>
      </c>
    </row>
    <row r="313" spans="1:7" s="24" customFormat="1" ht="31" x14ac:dyDescent="0.35">
      <c r="A313" s="26"/>
      <c r="B313" s="26" t="s">
        <v>216</v>
      </c>
      <c r="C313" s="309"/>
      <c r="D313" s="288"/>
      <c r="E313" s="309">
        <v>20</v>
      </c>
      <c r="F313" s="309" t="s">
        <v>25</v>
      </c>
      <c r="G313" s="287" t="s">
        <v>809</v>
      </c>
    </row>
    <row r="314" spans="1:7" s="24" customFormat="1" ht="31" x14ac:dyDescent="0.35">
      <c r="A314" s="26"/>
      <c r="B314" s="26" t="s">
        <v>218</v>
      </c>
      <c r="C314" s="309"/>
      <c r="D314" s="288"/>
      <c r="E314" s="309">
        <v>25.8</v>
      </c>
      <c r="F314" s="309" t="s">
        <v>25</v>
      </c>
      <c r="G314" s="287" t="s">
        <v>809</v>
      </c>
    </row>
    <row r="315" spans="1:7" s="24" customFormat="1" ht="31" x14ac:dyDescent="0.35">
      <c r="A315" s="26"/>
      <c r="B315" s="26" t="s">
        <v>219</v>
      </c>
      <c r="C315" s="309"/>
      <c r="D315" s="288"/>
      <c r="E315" s="309">
        <v>20.8</v>
      </c>
      <c r="F315" s="309" t="s">
        <v>25</v>
      </c>
      <c r="G315" s="287" t="s">
        <v>809</v>
      </c>
    </row>
    <row r="316" spans="1:7" s="24" customFormat="1" ht="31" x14ac:dyDescent="0.35">
      <c r="A316" s="26"/>
      <c r="B316" s="26" t="s">
        <v>224</v>
      </c>
      <c r="C316" s="309"/>
      <c r="D316" s="288"/>
      <c r="E316" s="309">
        <v>22.1</v>
      </c>
      <c r="F316" s="309" t="s">
        <v>25</v>
      </c>
      <c r="G316" s="287" t="s">
        <v>809</v>
      </c>
    </row>
    <row r="317" spans="1:7" s="24" customFormat="1" ht="31" x14ac:dyDescent="0.35">
      <c r="A317" s="26"/>
      <c r="B317" s="26" t="s">
        <v>214</v>
      </c>
      <c r="C317" s="309"/>
      <c r="D317" s="288"/>
      <c r="E317" s="309">
        <v>21.2</v>
      </c>
      <c r="F317" s="309" t="s">
        <v>25</v>
      </c>
      <c r="G317" s="287" t="s">
        <v>809</v>
      </c>
    </row>
    <row r="318" spans="1:7" s="24" customFormat="1" ht="31" x14ac:dyDescent="0.35">
      <c r="A318" s="26"/>
      <c r="B318" s="26" t="s">
        <v>221</v>
      </c>
      <c r="C318" s="309"/>
      <c r="D318" s="288"/>
      <c r="E318" s="309">
        <v>21.9</v>
      </c>
      <c r="F318" s="309" t="s">
        <v>25</v>
      </c>
      <c r="G318" s="287" t="s">
        <v>809</v>
      </c>
    </row>
    <row r="319" spans="1:7" s="24" customFormat="1" ht="31" x14ac:dyDescent="0.35">
      <c r="A319" s="26"/>
      <c r="B319" s="26" t="s">
        <v>222</v>
      </c>
      <c r="C319" s="309"/>
      <c r="D319" s="288"/>
      <c r="E319" s="309">
        <v>20.399999999999999</v>
      </c>
      <c r="F319" s="309" t="s">
        <v>25</v>
      </c>
      <c r="G319" s="287" t="s">
        <v>809</v>
      </c>
    </row>
    <row r="320" spans="1:7" s="24" customFormat="1" ht="31" x14ac:dyDescent="0.35">
      <c r="A320" s="26"/>
      <c r="B320" s="26" t="s">
        <v>223</v>
      </c>
      <c r="C320" s="309"/>
      <c r="D320" s="288"/>
      <c r="E320" s="309">
        <v>20</v>
      </c>
      <c r="F320" s="309" t="s">
        <v>25</v>
      </c>
      <c r="G320" s="287" t="s">
        <v>809</v>
      </c>
    </row>
    <row r="321" spans="1:7" s="24" customFormat="1" ht="31" x14ac:dyDescent="0.35">
      <c r="A321" s="26"/>
      <c r="B321" s="26" t="s">
        <v>220</v>
      </c>
      <c r="C321" s="309"/>
      <c r="D321" s="288"/>
      <c r="E321" s="309">
        <v>22</v>
      </c>
      <c r="F321" s="309" t="s">
        <v>25</v>
      </c>
      <c r="G321" s="287" t="s">
        <v>809</v>
      </c>
    </row>
    <row r="322" spans="1:7" s="24" customFormat="1" ht="31" x14ac:dyDescent="0.35">
      <c r="A322" s="26"/>
      <c r="B322" s="26" t="s">
        <v>228</v>
      </c>
      <c r="C322" s="309"/>
      <c r="D322" s="288"/>
      <c r="E322" s="309">
        <v>22</v>
      </c>
      <c r="F322" s="309" t="s">
        <v>25</v>
      </c>
      <c r="G322" s="287" t="s">
        <v>809</v>
      </c>
    </row>
    <row r="323" spans="1:7" s="24" customFormat="1" ht="60.5" x14ac:dyDescent="0.35">
      <c r="A323" s="27">
        <v>44</v>
      </c>
      <c r="B323" s="26" t="s">
        <v>616</v>
      </c>
      <c r="C323" s="309" t="s">
        <v>21</v>
      </c>
      <c r="D323" s="288"/>
      <c r="E323" s="309">
        <v>65</v>
      </c>
      <c r="F323" s="309">
        <v>65</v>
      </c>
      <c r="G323" s="31" t="s">
        <v>548</v>
      </c>
    </row>
    <row r="324" spans="1:7" s="24" customFormat="1" x14ac:dyDescent="0.35">
      <c r="A324" s="27"/>
      <c r="B324" s="26" t="s">
        <v>236</v>
      </c>
      <c r="C324" s="309" t="s">
        <v>21</v>
      </c>
      <c r="D324" s="288"/>
      <c r="E324" s="309">
        <v>55</v>
      </c>
      <c r="F324" s="309">
        <v>55</v>
      </c>
      <c r="G324" s="31" t="s">
        <v>548</v>
      </c>
    </row>
    <row r="325" spans="1:7" s="24" customFormat="1" x14ac:dyDescent="0.35">
      <c r="A325" s="27"/>
      <c r="B325" s="26" t="s">
        <v>237</v>
      </c>
      <c r="C325" s="309" t="s">
        <v>21</v>
      </c>
      <c r="D325" s="288"/>
      <c r="E325" s="309">
        <v>65</v>
      </c>
      <c r="F325" s="309">
        <v>65</v>
      </c>
      <c r="G325" s="31" t="s">
        <v>548</v>
      </c>
    </row>
    <row r="326" spans="1:7" s="24" customFormat="1" x14ac:dyDescent="0.35">
      <c r="A326" s="27"/>
      <c r="B326" s="26" t="s">
        <v>258</v>
      </c>
      <c r="C326" s="309" t="s">
        <v>21</v>
      </c>
      <c r="D326" s="288"/>
      <c r="E326" s="309">
        <v>88</v>
      </c>
      <c r="F326" s="309">
        <v>88</v>
      </c>
      <c r="G326" s="31" t="s">
        <v>548</v>
      </c>
    </row>
    <row r="327" spans="1:7" s="24" customFormat="1" x14ac:dyDescent="0.35">
      <c r="A327" s="27"/>
      <c r="B327" s="26" t="s">
        <v>239</v>
      </c>
      <c r="C327" s="309" t="s">
        <v>21</v>
      </c>
      <c r="D327" s="288"/>
      <c r="E327" s="309">
        <v>71</v>
      </c>
      <c r="F327" s="309">
        <v>71</v>
      </c>
      <c r="G327" s="31" t="s">
        <v>548</v>
      </c>
    </row>
    <row r="328" spans="1:7" s="24" customFormat="1" x14ac:dyDescent="0.35">
      <c r="A328" s="27"/>
      <c r="B328" s="26" t="s">
        <v>240</v>
      </c>
      <c r="C328" s="309" t="s">
        <v>21</v>
      </c>
      <c r="D328" s="296"/>
      <c r="E328" s="309">
        <v>62</v>
      </c>
      <c r="F328" s="309">
        <v>62</v>
      </c>
      <c r="G328" s="31" t="s">
        <v>548</v>
      </c>
    </row>
    <row r="329" spans="1:7" s="24" customFormat="1" x14ac:dyDescent="0.35">
      <c r="A329" s="27"/>
      <c r="B329" s="26" t="s">
        <v>259</v>
      </c>
      <c r="C329" s="309" t="s">
        <v>21</v>
      </c>
      <c r="D329" s="296"/>
      <c r="E329" s="309">
        <v>59</v>
      </c>
      <c r="F329" s="309">
        <v>59</v>
      </c>
      <c r="G329" s="31" t="s">
        <v>548</v>
      </c>
    </row>
    <row r="330" spans="1:7" s="24" customFormat="1" x14ac:dyDescent="0.35">
      <c r="A330" s="27"/>
      <c r="B330" s="26" t="s">
        <v>242</v>
      </c>
      <c r="C330" s="309" t="s">
        <v>21</v>
      </c>
      <c r="D330" s="296"/>
      <c r="E330" s="309">
        <v>74</v>
      </c>
      <c r="F330" s="309">
        <v>74</v>
      </c>
      <c r="G330" s="31" t="s">
        <v>548</v>
      </c>
    </row>
    <row r="331" spans="1:7" s="24" customFormat="1" x14ac:dyDescent="0.35">
      <c r="A331" s="27"/>
      <c r="B331" s="26" t="s">
        <v>243</v>
      </c>
      <c r="C331" s="309" t="s">
        <v>21</v>
      </c>
      <c r="D331" s="296"/>
      <c r="E331" s="309">
        <v>62</v>
      </c>
      <c r="F331" s="309">
        <v>62</v>
      </c>
      <c r="G331" s="31" t="s">
        <v>548</v>
      </c>
    </row>
    <row r="332" spans="1:7" s="24" customFormat="1" x14ac:dyDescent="0.35">
      <c r="A332" s="27"/>
      <c r="B332" s="26" t="s">
        <v>260</v>
      </c>
      <c r="C332" s="309" t="s">
        <v>21</v>
      </c>
      <c r="D332" s="296"/>
      <c r="E332" s="309">
        <v>57</v>
      </c>
      <c r="F332" s="309">
        <v>57</v>
      </c>
      <c r="G332" s="31" t="s">
        <v>548</v>
      </c>
    </row>
    <row r="333" spans="1:7" s="24" customFormat="1" x14ac:dyDescent="0.35">
      <c r="A333" s="27"/>
      <c r="B333" s="26" t="s">
        <v>245</v>
      </c>
      <c r="C333" s="309" t="s">
        <v>21</v>
      </c>
      <c r="D333" s="296"/>
      <c r="E333" s="309">
        <v>63</v>
      </c>
      <c r="F333" s="309">
        <v>63</v>
      </c>
      <c r="G333" s="31" t="s">
        <v>548</v>
      </c>
    </row>
    <row r="334" spans="1:7" s="24" customFormat="1" x14ac:dyDescent="0.35">
      <c r="A334" s="27"/>
      <c r="B334" s="26" t="s">
        <v>246</v>
      </c>
      <c r="C334" s="309" t="s">
        <v>21</v>
      </c>
      <c r="D334" s="296"/>
      <c r="E334" s="309">
        <v>52</v>
      </c>
      <c r="F334" s="309">
        <v>52</v>
      </c>
      <c r="G334" s="31" t="s">
        <v>548</v>
      </c>
    </row>
    <row r="335" spans="1:7" s="24" customFormat="1" x14ac:dyDescent="0.35">
      <c r="A335" s="27"/>
      <c r="B335" s="26" t="s">
        <v>247</v>
      </c>
      <c r="C335" s="309" t="s">
        <v>21</v>
      </c>
      <c r="D335" s="296"/>
      <c r="E335" s="309">
        <v>43</v>
      </c>
      <c r="F335" s="309">
        <v>43</v>
      </c>
      <c r="G335" s="31" t="s">
        <v>548</v>
      </c>
    </row>
    <row r="336" spans="1:7" s="24" customFormat="1" x14ac:dyDescent="0.35">
      <c r="A336" s="27"/>
      <c r="B336" s="26" t="s">
        <v>248</v>
      </c>
      <c r="C336" s="309" t="s">
        <v>21</v>
      </c>
      <c r="D336" s="296"/>
      <c r="E336" s="309">
        <v>88</v>
      </c>
      <c r="F336" s="309">
        <v>88</v>
      </c>
      <c r="G336" s="31" t="s">
        <v>548</v>
      </c>
    </row>
    <row r="337" spans="1:7" s="265" customFormat="1" ht="45.5" x14ac:dyDescent="0.35">
      <c r="A337" s="27">
        <v>45</v>
      </c>
      <c r="B337" s="26" t="s">
        <v>859</v>
      </c>
      <c r="C337" s="309" t="s">
        <v>21</v>
      </c>
      <c r="D337" s="309"/>
      <c r="E337" s="309">
        <v>17.100000000000001</v>
      </c>
      <c r="F337" s="309">
        <v>17.100000000000001</v>
      </c>
      <c r="G337" s="276" t="s">
        <v>860</v>
      </c>
    </row>
    <row r="338" spans="1:7" s="265" customFormat="1" x14ac:dyDescent="0.35">
      <c r="A338" s="27"/>
      <c r="B338" s="26" t="s">
        <v>212</v>
      </c>
      <c r="C338" s="309" t="s">
        <v>21</v>
      </c>
      <c r="D338" s="309"/>
      <c r="E338" s="309">
        <v>22.23</v>
      </c>
      <c r="F338" s="309">
        <v>22.23</v>
      </c>
      <c r="G338" s="276" t="s">
        <v>860</v>
      </c>
    </row>
    <row r="339" spans="1:7" s="265" customFormat="1" x14ac:dyDescent="0.35">
      <c r="A339" s="27"/>
      <c r="B339" s="26" t="s">
        <v>213</v>
      </c>
      <c r="C339" s="309" t="s">
        <v>21</v>
      </c>
      <c r="D339" s="309"/>
      <c r="E339" s="309">
        <v>9.09</v>
      </c>
      <c r="F339" s="309">
        <v>9.09</v>
      </c>
      <c r="G339" s="276" t="s">
        <v>860</v>
      </c>
    </row>
    <row r="340" spans="1:7" s="265" customFormat="1" x14ac:dyDescent="0.35">
      <c r="A340" s="27"/>
      <c r="B340" s="26" t="s">
        <v>214</v>
      </c>
      <c r="C340" s="309" t="s">
        <v>21</v>
      </c>
      <c r="D340" s="309"/>
      <c r="E340" s="309">
        <v>7.14</v>
      </c>
      <c r="F340" s="309">
        <v>7.14</v>
      </c>
      <c r="G340" s="25"/>
    </row>
    <row r="341" spans="1:7" s="265" customFormat="1" x14ac:dyDescent="0.35">
      <c r="A341" s="27"/>
      <c r="B341" s="26" t="s">
        <v>215</v>
      </c>
      <c r="C341" s="309" t="s">
        <v>21</v>
      </c>
      <c r="D341" s="309"/>
      <c r="E341" s="309">
        <v>13.79</v>
      </c>
      <c r="F341" s="309">
        <v>13.79</v>
      </c>
      <c r="G341" s="276" t="s">
        <v>860</v>
      </c>
    </row>
    <row r="342" spans="1:7" s="265" customFormat="1" x14ac:dyDescent="0.35">
      <c r="A342" s="27"/>
      <c r="B342" s="26" t="s">
        <v>216</v>
      </c>
      <c r="C342" s="309" t="s">
        <v>21</v>
      </c>
      <c r="D342" s="309"/>
      <c r="E342" s="309"/>
      <c r="F342" s="309"/>
      <c r="G342" s="276"/>
    </row>
    <row r="343" spans="1:7" s="265" customFormat="1" x14ac:dyDescent="0.35">
      <c r="A343" s="27"/>
      <c r="B343" s="26" t="s">
        <v>218</v>
      </c>
      <c r="C343" s="309" t="s">
        <v>21</v>
      </c>
      <c r="D343" s="309"/>
      <c r="E343" s="309">
        <v>21.62</v>
      </c>
      <c r="F343" s="309">
        <v>21.62</v>
      </c>
      <c r="G343" s="276" t="s">
        <v>860</v>
      </c>
    </row>
    <row r="344" spans="1:7" s="265" customFormat="1" x14ac:dyDescent="0.35">
      <c r="A344" s="27"/>
      <c r="B344" s="26" t="s">
        <v>227</v>
      </c>
      <c r="C344" s="309" t="s">
        <v>21</v>
      </c>
      <c r="D344" s="309"/>
      <c r="E344" s="309">
        <v>9.73</v>
      </c>
      <c r="F344" s="309">
        <v>9.73</v>
      </c>
      <c r="G344" s="276" t="s">
        <v>860</v>
      </c>
    </row>
    <row r="345" spans="1:7" s="265" customFormat="1" x14ac:dyDescent="0.35">
      <c r="A345" s="27"/>
      <c r="B345" s="26" t="s">
        <v>217</v>
      </c>
      <c r="C345" s="309" t="s">
        <v>21</v>
      </c>
      <c r="D345" s="309"/>
      <c r="E345" s="309">
        <v>13.33</v>
      </c>
      <c r="F345" s="309">
        <v>13.33</v>
      </c>
      <c r="G345" s="276" t="s">
        <v>860</v>
      </c>
    </row>
    <row r="346" spans="1:7" s="265" customFormat="1" x14ac:dyDescent="0.35">
      <c r="A346" s="27"/>
      <c r="B346" s="26" t="s">
        <v>219</v>
      </c>
      <c r="C346" s="309" t="s">
        <v>21</v>
      </c>
      <c r="D346" s="309"/>
      <c r="E346" s="309">
        <v>21.28</v>
      </c>
      <c r="F346" s="309">
        <v>21.28</v>
      </c>
      <c r="G346" s="276" t="s">
        <v>860</v>
      </c>
    </row>
    <row r="347" spans="1:7" s="265" customFormat="1" x14ac:dyDescent="0.35">
      <c r="A347" s="27"/>
      <c r="B347" s="26" t="s">
        <v>221</v>
      </c>
      <c r="C347" s="309" t="s">
        <v>21</v>
      </c>
      <c r="D347" s="309"/>
      <c r="E347" s="309">
        <v>14.29</v>
      </c>
      <c r="F347" s="309">
        <v>14.29</v>
      </c>
      <c r="G347" s="276" t="s">
        <v>860</v>
      </c>
    </row>
    <row r="348" spans="1:7" s="265" customFormat="1" x14ac:dyDescent="0.35">
      <c r="A348" s="27"/>
      <c r="B348" s="26" t="s">
        <v>222</v>
      </c>
      <c r="C348" s="309" t="s">
        <v>21</v>
      </c>
      <c r="D348" s="309"/>
      <c r="E348" s="309"/>
      <c r="F348" s="309"/>
      <c r="G348" s="25"/>
    </row>
    <row r="349" spans="1:7" s="265" customFormat="1" x14ac:dyDescent="0.35">
      <c r="A349" s="27"/>
      <c r="B349" s="26" t="s">
        <v>223</v>
      </c>
      <c r="C349" s="309" t="s">
        <v>21</v>
      </c>
      <c r="D349" s="309"/>
      <c r="E349" s="309">
        <v>20</v>
      </c>
      <c r="F349" s="309">
        <v>20</v>
      </c>
      <c r="G349" s="276" t="s">
        <v>860</v>
      </c>
    </row>
    <row r="350" spans="1:7" s="265" customFormat="1" x14ac:dyDescent="0.35">
      <c r="A350" s="27"/>
      <c r="B350" s="26" t="s">
        <v>224</v>
      </c>
      <c r="C350" s="309" t="s">
        <v>21</v>
      </c>
      <c r="D350" s="309"/>
      <c r="E350" s="309">
        <v>23.21</v>
      </c>
      <c r="F350" s="309">
        <v>23.21</v>
      </c>
      <c r="G350" s="276" t="s">
        <v>860</v>
      </c>
    </row>
    <row r="351" spans="1:7" s="265" customFormat="1" x14ac:dyDescent="0.35">
      <c r="A351" s="27"/>
      <c r="B351" s="26" t="s">
        <v>228</v>
      </c>
      <c r="C351" s="309" t="s">
        <v>21</v>
      </c>
      <c r="D351" s="309"/>
      <c r="E351" s="309">
        <v>17.440000000000001</v>
      </c>
      <c r="F351" s="309">
        <v>17.440000000000001</v>
      </c>
      <c r="G351" s="276" t="s">
        <v>860</v>
      </c>
    </row>
    <row r="352" spans="1:7" s="24" customFormat="1" ht="30.5" x14ac:dyDescent="0.35">
      <c r="A352" s="27">
        <v>46</v>
      </c>
      <c r="B352" s="85" t="s">
        <v>750</v>
      </c>
      <c r="C352" s="309"/>
      <c r="D352" s="309"/>
      <c r="E352" s="309"/>
      <c r="F352" s="25"/>
      <c r="G352" s="25"/>
    </row>
    <row r="353" spans="1:7" s="24" customFormat="1" x14ac:dyDescent="0.35">
      <c r="A353" s="27"/>
      <c r="B353" s="76" t="s">
        <v>316</v>
      </c>
      <c r="C353" s="309" t="s">
        <v>21</v>
      </c>
      <c r="D353" s="309"/>
      <c r="E353" s="309">
        <v>100</v>
      </c>
      <c r="F353" s="309">
        <v>100</v>
      </c>
      <c r="G353" s="276" t="s">
        <v>860</v>
      </c>
    </row>
    <row r="354" spans="1:7" s="24" customFormat="1" x14ac:dyDescent="0.35">
      <c r="A354" s="27"/>
      <c r="B354" s="85" t="s">
        <v>230</v>
      </c>
      <c r="C354" s="309" t="s">
        <v>21</v>
      </c>
      <c r="D354" s="309"/>
      <c r="E354" s="309">
        <v>100</v>
      </c>
      <c r="F354" s="309">
        <v>100</v>
      </c>
      <c r="G354" s="276" t="s">
        <v>860</v>
      </c>
    </row>
    <row r="355" spans="1:7" s="24" customFormat="1" x14ac:dyDescent="0.35">
      <c r="A355" s="27"/>
      <c r="B355" s="85" t="s">
        <v>232</v>
      </c>
      <c r="C355" s="309" t="s">
        <v>21</v>
      </c>
      <c r="D355" s="309"/>
      <c r="E355" s="309">
        <v>100</v>
      </c>
      <c r="F355" s="309">
        <v>100</v>
      </c>
      <c r="G355" s="276" t="s">
        <v>860</v>
      </c>
    </row>
    <row r="356" spans="1:7" s="24" customFormat="1" x14ac:dyDescent="0.35">
      <c r="A356" s="27"/>
      <c r="B356" s="85" t="s">
        <v>233</v>
      </c>
      <c r="C356" s="309" t="s">
        <v>21</v>
      </c>
      <c r="D356" s="309"/>
      <c r="E356" s="309">
        <v>100</v>
      </c>
      <c r="F356" s="309">
        <v>100</v>
      </c>
      <c r="G356" s="276" t="s">
        <v>860</v>
      </c>
    </row>
    <row r="357" spans="1:7" s="24" customFormat="1" x14ac:dyDescent="0.35">
      <c r="A357" s="27"/>
      <c r="B357" s="85" t="s">
        <v>234</v>
      </c>
      <c r="C357" s="309" t="s">
        <v>21</v>
      </c>
      <c r="D357" s="309"/>
      <c r="E357" s="309">
        <v>100</v>
      </c>
      <c r="F357" s="309">
        <v>100</v>
      </c>
      <c r="G357" s="276" t="s">
        <v>860</v>
      </c>
    </row>
    <row r="358" spans="1:7" s="24" customFormat="1" x14ac:dyDescent="0.35">
      <c r="A358" s="27"/>
      <c r="B358" s="85" t="s">
        <v>235</v>
      </c>
      <c r="C358" s="309" t="s">
        <v>21</v>
      </c>
      <c r="D358" s="309"/>
      <c r="E358" s="309">
        <v>100</v>
      </c>
      <c r="F358" s="309">
        <v>100</v>
      </c>
      <c r="G358" s="276" t="s">
        <v>860</v>
      </c>
    </row>
    <row r="359" spans="1:7" s="24" customFormat="1" x14ac:dyDescent="0.35">
      <c r="A359" s="27"/>
      <c r="B359" s="76" t="s">
        <v>317</v>
      </c>
      <c r="C359" s="309" t="s">
        <v>21</v>
      </c>
      <c r="D359" s="309"/>
      <c r="E359" s="309">
        <v>61.6</v>
      </c>
      <c r="F359" s="309">
        <v>61.6</v>
      </c>
      <c r="G359" s="276" t="s">
        <v>860</v>
      </c>
    </row>
    <row r="360" spans="1:7" s="24" customFormat="1" x14ac:dyDescent="0.35">
      <c r="A360" s="27"/>
      <c r="B360" s="85" t="s">
        <v>212</v>
      </c>
      <c r="C360" s="309" t="s">
        <v>21</v>
      </c>
      <c r="D360" s="309"/>
      <c r="E360" s="309">
        <v>38.200000000000003</v>
      </c>
      <c r="F360" s="309">
        <v>38.200000000000003</v>
      </c>
      <c r="G360" s="276" t="s">
        <v>860</v>
      </c>
    </row>
    <row r="361" spans="1:7" s="24" customFormat="1" x14ac:dyDescent="0.35">
      <c r="A361" s="27"/>
      <c r="B361" s="85" t="s">
        <v>213</v>
      </c>
      <c r="C361" s="309" t="s">
        <v>21</v>
      </c>
      <c r="D361" s="309"/>
      <c r="E361" s="309">
        <v>87.5</v>
      </c>
      <c r="F361" s="309">
        <v>87.5</v>
      </c>
      <c r="G361" s="276" t="s">
        <v>860</v>
      </c>
    </row>
    <row r="362" spans="1:7" s="24" customFormat="1" x14ac:dyDescent="0.35">
      <c r="A362" s="27"/>
      <c r="B362" s="85" t="s">
        <v>214</v>
      </c>
      <c r="C362" s="309" t="s">
        <v>21</v>
      </c>
      <c r="D362" s="309"/>
      <c r="E362" s="309">
        <v>96.9</v>
      </c>
      <c r="F362" s="309">
        <v>96.9</v>
      </c>
      <c r="G362" s="276" t="s">
        <v>860</v>
      </c>
    </row>
    <row r="363" spans="1:7" s="24" customFormat="1" x14ac:dyDescent="0.35">
      <c r="A363" s="27"/>
      <c r="B363" s="85" t="s">
        <v>215</v>
      </c>
      <c r="C363" s="309" t="s">
        <v>21</v>
      </c>
      <c r="D363" s="309"/>
      <c r="E363" s="309">
        <v>52.8</v>
      </c>
      <c r="F363" s="309">
        <v>52.8</v>
      </c>
      <c r="G363" s="276" t="s">
        <v>860</v>
      </c>
    </row>
    <row r="364" spans="1:7" s="24" customFormat="1" x14ac:dyDescent="0.35">
      <c r="A364" s="27"/>
      <c r="B364" s="85" t="s">
        <v>216</v>
      </c>
      <c r="C364" s="309" t="s">
        <v>21</v>
      </c>
      <c r="D364" s="309"/>
      <c r="E364" s="309">
        <v>72.900000000000006</v>
      </c>
      <c r="F364" s="309">
        <v>72.900000000000006</v>
      </c>
      <c r="G364" s="276" t="s">
        <v>860</v>
      </c>
    </row>
    <row r="365" spans="1:7" s="24" customFormat="1" x14ac:dyDescent="0.35">
      <c r="A365" s="27"/>
      <c r="B365" s="85" t="s">
        <v>217</v>
      </c>
      <c r="C365" s="309" t="s">
        <v>21</v>
      </c>
      <c r="D365" s="309"/>
      <c r="E365" s="309">
        <v>98.4</v>
      </c>
      <c r="F365" s="309">
        <v>98.4</v>
      </c>
      <c r="G365" s="276" t="s">
        <v>860</v>
      </c>
    </row>
    <row r="366" spans="1:7" s="24" customFormat="1" x14ac:dyDescent="0.35">
      <c r="A366" s="27"/>
      <c r="B366" s="85" t="s">
        <v>218</v>
      </c>
      <c r="C366" s="309" t="s">
        <v>21</v>
      </c>
      <c r="D366" s="309"/>
      <c r="E366" s="309">
        <v>71</v>
      </c>
      <c r="F366" s="309">
        <v>71</v>
      </c>
      <c r="G366" s="276" t="s">
        <v>860</v>
      </c>
    </row>
    <row r="367" spans="1:7" s="24" customFormat="1" x14ac:dyDescent="0.35">
      <c r="A367" s="27"/>
      <c r="B367" s="85" t="s">
        <v>219</v>
      </c>
      <c r="C367" s="309" t="s">
        <v>21</v>
      </c>
      <c r="D367" s="309"/>
      <c r="E367" s="309">
        <v>62.2</v>
      </c>
      <c r="F367" s="309">
        <v>62.2</v>
      </c>
      <c r="G367" s="276" t="s">
        <v>860</v>
      </c>
    </row>
    <row r="368" spans="1:7" s="24" customFormat="1" x14ac:dyDescent="0.35">
      <c r="A368" s="27"/>
      <c r="B368" s="85" t="s">
        <v>220</v>
      </c>
      <c r="C368" s="309" t="s">
        <v>21</v>
      </c>
      <c r="D368" s="309"/>
      <c r="E368" s="309">
        <v>66.7</v>
      </c>
      <c r="F368" s="309">
        <v>66.7</v>
      </c>
      <c r="G368" s="276" t="s">
        <v>860</v>
      </c>
    </row>
    <row r="369" spans="1:7" s="24" customFormat="1" x14ac:dyDescent="0.35">
      <c r="A369" s="27"/>
      <c r="B369" s="85" t="s">
        <v>221</v>
      </c>
      <c r="C369" s="309" t="s">
        <v>21</v>
      </c>
      <c r="D369" s="309"/>
      <c r="E369" s="309">
        <v>19.8</v>
      </c>
      <c r="F369" s="309">
        <v>19.8</v>
      </c>
      <c r="G369" s="276" t="s">
        <v>860</v>
      </c>
    </row>
    <row r="370" spans="1:7" s="24" customFormat="1" x14ac:dyDescent="0.35">
      <c r="A370" s="27"/>
      <c r="B370" s="85" t="s">
        <v>222</v>
      </c>
      <c r="C370" s="309" t="s">
        <v>21</v>
      </c>
      <c r="D370" s="309"/>
      <c r="E370" s="309">
        <v>81.8</v>
      </c>
      <c r="F370" s="309">
        <v>81.8</v>
      </c>
      <c r="G370" s="276" t="s">
        <v>860</v>
      </c>
    </row>
    <row r="371" spans="1:7" s="24" customFormat="1" x14ac:dyDescent="0.35">
      <c r="A371" s="27"/>
      <c r="B371" s="85" t="s">
        <v>223</v>
      </c>
      <c r="C371" s="309" t="s">
        <v>21</v>
      </c>
      <c r="D371" s="309"/>
      <c r="E371" s="309">
        <v>92.6</v>
      </c>
      <c r="F371" s="309">
        <v>92.6</v>
      </c>
      <c r="G371" s="276" t="s">
        <v>860</v>
      </c>
    </row>
    <row r="372" spans="1:7" s="24" customFormat="1" x14ac:dyDescent="0.35">
      <c r="A372" s="27"/>
      <c r="B372" s="85" t="s">
        <v>224</v>
      </c>
      <c r="C372" s="309" t="s">
        <v>21</v>
      </c>
      <c r="D372" s="309"/>
      <c r="E372" s="309">
        <v>31.7</v>
      </c>
      <c r="F372" s="309">
        <v>31.7</v>
      </c>
      <c r="G372" s="276" t="s">
        <v>860</v>
      </c>
    </row>
    <row r="373" spans="1:7" s="24" customFormat="1" ht="30.5" x14ac:dyDescent="0.35">
      <c r="A373" s="27">
        <v>47</v>
      </c>
      <c r="B373" s="85" t="s">
        <v>751</v>
      </c>
      <c r="C373" s="309" t="s">
        <v>21</v>
      </c>
      <c r="D373" s="309"/>
      <c r="E373" s="309"/>
      <c r="F373" s="25"/>
      <c r="G373" s="25"/>
    </row>
    <row r="374" spans="1:7" s="24" customFormat="1" x14ac:dyDescent="0.35">
      <c r="A374" s="27"/>
      <c r="B374" s="28" t="s">
        <v>316</v>
      </c>
      <c r="C374" s="309" t="s">
        <v>21</v>
      </c>
      <c r="D374" s="309"/>
      <c r="E374" s="309">
        <v>74.400000000000006</v>
      </c>
      <c r="F374" s="309">
        <v>74.400000000000006</v>
      </c>
      <c r="G374" s="276" t="s">
        <v>860</v>
      </c>
    </row>
    <row r="375" spans="1:7" s="24" customFormat="1" x14ac:dyDescent="0.35">
      <c r="A375" s="27"/>
      <c r="B375" s="26" t="s">
        <v>230</v>
      </c>
      <c r="C375" s="309" t="s">
        <v>21</v>
      </c>
      <c r="D375" s="309"/>
      <c r="E375" s="309">
        <v>86</v>
      </c>
      <c r="F375" s="309">
        <v>86</v>
      </c>
      <c r="G375" s="276" t="s">
        <v>860</v>
      </c>
    </row>
    <row r="376" spans="1:7" s="24" customFormat="1" x14ac:dyDescent="0.35">
      <c r="A376" s="27"/>
      <c r="B376" s="26" t="s">
        <v>232</v>
      </c>
      <c r="C376" s="309" t="s">
        <v>21</v>
      </c>
      <c r="D376" s="309"/>
      <c r="E376" s="309">
        <v>0</v>
      </c>
      <c r="F376" s="309">
        <v>0</v>
      </c>
      <c r="G376" s="276" t="s">
        <v>860</v>
      </c>
    </row>
    <row r="377" spans="1:7" s="24" customFormat="1" x14ac:dyDescent="0.35">
      <c r="A377" s="27"/>
      <c r="B377" s="26" t="s">
        <v>233</v>
      </c>
      <c r="C377" s="309" t="s">
        <v>21</v>
      </c>
      <c r="D377" s="309"/>
      <c r="E377" s="309">
        <v>0</v>
      </c>
      <c r="F377" s="309">
        <v>0</v>
      </c>
      <c r="G377" s="276" t="s">
        <v>860</v>
      </c>
    </row>
    <row r="378" spans="1:7" s="24" customFormat="1" x14ac:dyDescent="0.35">
      <c r="A378" s="27"/>
      <c r="B378" s="26" t="s">
        <v>234</v>
      </c>
      <c r="C378" s="309" t="s">
        <v>21</v>
      </c>
      <c r="D378" s="309"/>
      <c r="E378" s="309">
        <v>0</v>
      </c>
      <c r="F378" s="309">
        <v>0</v>
      </c>
      <c r="G378" s="276" t="s">
        <v>860</v>
      </c>
    </row>
    <row r="379" spans="1:7" s="24" customFormat="1" x14ac:dyDescent="0.35">
      <c r="A379" s="27"/>
      <c r="B379" s="26" t="s">
        <v>235</v>
      </c>
      <c r="C379" s="309" t="s">
        <v>21</v>
      </c>
      <c r="D379" s="309"/>
      <c r="E379" s="309">
        <v>0</v>
      </c>
      <c r="F379" s="309">
        <v>0</v>
      </c>
      <c r="G379" s="276" t="s">
        <v>860</v>
      </c>
    </row>
    <row r="380" spans="1:7" s="24" customFormat="1" x14ac:dyDescent="0.35">
      <c r="A380" s="27"/>
      <c r="B380" s="28" t="s">
        <v>317</v>
      </c>
      <c r="C380" s="309" t="s">
        <v>21</v>
      </c>
      <c r="D380" s="309"/>
      <c r="E380" s="309">
        <v>0.62</v>
      </c>
      <c r="F380" s="309">
        <v>0.62</v>
      </c>
      <c r="G380" s="276" t="s">
        <v>860</v>
      </c>
    </row>
    <row r="381" spans="1:7" s="24" customFormat="1" x14ac:dyDescent="0.35">
      <c r="A381" s="27"/>
      <c r="B381" s="26" t="s">
        <v>212</v>
      </c>
      <c r="C381" s="309" t="s">
        <v>21</v>
      </c>
      <c r="D381" s="309"/>
      <c r="E381" s="309">
        <v>15.5</v>
      </c>
      <c r="F381" s="309">
        <v>15.5</v>
      </c>
      <c r="G381" s="276" t="s">
        <v>860</v>
      </c>
    </row>
    <row r="382" spans="1:7" s="24" customFormat="1" x14ac:dyDescent="0.35">
      <c r="A382" s="27"/>
      <c r="B382" s="26" t="s">
        <v>213</v>
      </c>
      <c r="C382" s="309" t="s">
        <v>21</v>
      </c>
      <c r="D382" s="309"/>
      <c r="E382" s="309">
        <v>0</v>
      </c>
      <c r="F382" s="309">
        <v>0</v>
      </c>
      <c r="G382" s="276" t="s">
        <v>860</v>
      </c>
    </row>
    <row r="383" spans="1:7" s="24" customFormat="1" x14ac:dyDescent="0.35">
      <c r="A383" s="27"/>
      <c r="B383" s="26" t="s">
        <v>214</v>
      </c>
      <c r="C383" s="309" t="s">
        <v>21</v>
      </c>
      <c r="D383" s="309"/>
      <c r="E383" s="309">
        <v>0</v>
      </c>
      <c r="F383" s="309">
        <v>0</v>
      </c>
      <c r="G383" s="276" t="s">
        <v>860</v>
      </c>
    </row>
    <row r="384" spans="1:7" s="24" customFormat="1" x14ac:dyDescent="0.35">
      <c r="A384" s="27"/>
      <c r="B384" s="26" t="s">
        <v>215</v>
      </c>
      <c r="C384" s="309" t="s">
        <v>21</v>
      </c>
      <c r="D384" s="309"/>
      <c r="E384" s="309">
        <v>0</v>
      </c>
      <c r="F384" s="309">
        <v>0</v>
      </c>
      <c r="G384" s="276" t="s">
        <v>860</v>
      </c>
    </row>
    <row r="385" spans="1:7" s="24" customFormat="1" x14ac:dyDescent="0.35">
      <c r="A385" s="27"/>
      <c r="B385" s="26" t="s">
        <v>216</v>
      </c>
      <c r="C385" s="309" t="s">
        <v>21</v>
      </c>
      <c r="D385" s="309"/>
      <c r="E385" s="309">
        <v>0</v>
      </c>
      <c r="F385" s="309">
        <v>0</v>
      </c>
      <c r="G385" s="276" t="s">
        <v>860</v>
      </c>
    </row>
    <row r="386" spans="1:7" s="24" customFormat="1" x14ac:dyDescent="0.35">
      <c r="A386" s="27"/>
      <c r="B386" s="26" t="s">
        <v>218</v>
      </c>
      <c r="C386" s="309" t="s">
        <v>21</v>
      </c>
      <c r="D386" s="309"/>
      <c r="E386" s="309">
        <v>0</v>
      </c>
      <c r="F386" s="309">
        <v>0</v>
      </c>
      <c r="G386" s="276" t="s">
        <v>860</v>
      </c>
    </row>
    <row r="387" spans="1:7" s="24" customFormat="1" x14ac:dyDescent="0.35">
      <c r="A387" s="27"/>
      <c r="B387" s="26" t="s">
        <v>227</v>
      </c>
      <c r="C387" s="309" t="s">
        <v>21</v>
      </c>
      <c r="D387" s="309"/>
      <c r="E387" s="309">
        <v>0</v>
      </c>
      <c r="F387" s="309">
        <v>0</v>
      </c>
      <c r="G387" s="276" t="s">
        <v>860</v>
      </c>
    </row>
    <row r="388" spans="1:7" s="24" customFormat="1" x14ac:dyDescent="0.35">
      <c r="A388" s="27"/>
      <c r="B388" s="26" t="s">
        <v>217</v>
      </c>
      <c r="C388" s="309" t="s">
        <v>21</v>
      </c>
      <c r="D388" s="309"/>
      <c r="E388" s="309">
        <v>0</v>
      </c>
      <c r="F388" s="309">
        <v>0</v>
      </c>
      <c r="G388" s="276" t="s">
        <v>860</v>
      </c>
    </row>
    <row r="389" spans="1:7" s="24" customFormat="1" x14ac:dyDescent="0.35">
      <c r="A389" s="27"/>
      <c r="B389" s="26" t="s">
        <v>219</v>
      </c>
      <c r="C389" s="309" t="s">
        <v>21</v>
      </c>
      <c r="D389" s="309"/>
      <c r="E389" s="309">
        <v>0</v>
      </c>
      <c r="F389" s="309">
        <v>0</v>
      </c>
      <c r="G389" s="276" t="s">
        <v>860</v>
      </c>
    </row>
    <row r="390" spans="1:7" s="24" customFormat="1" x14ac:dyDescent="0.35">
      <c r="A390" s="27"/>
      <c r="B390" s="26" t="s">
        <v>221</v>
      </c>
      <c r="C390" s="309" t="s">
        <v>21</v>
      </c>
      <c r="D390" s="309"/>
      <c r="E390" s="309">
        <v>0</v>
      </c>
      <c r="F390" s="309">
        <v>0</v>
      </c>
      <c r="G390" s="276" t="s">
        <v>860</v>
      </c>
    </row>
    <row r="391" spans="1:7" s="24" customFormat="1" x14ac:dyDescent="0.35">
      <c r="A391" s="27"/>
      <c r="B391" s="26" t="s">
        <v>222</v>
      </c>
      <c r="C391" s="309" t="s">
        <v>21</v>
      </c>
      <c r="D391" s="309"/>
      <c r="E391" s="309">
        <v>0</v>
      </c>
      <c r="F391" s="309">
        <v>0</v>
      </c>
      <c r="G391" s="276" t="s">
        <v>860</v>
      </c>
    </row>
    <row r="392" spans="1:7" s="24" customFormat="1" x14ac:dyDescent="0.35">
      <c r="A392" s="27"/>
      <c r="B392" s="26" t="s">
        <v>223</v>
      </c>
      <c r="C392" s="309" t="s">
        <v>21</v>
      </c>
      <c r="D392" s="309"/>
      <c r="E392" s="309">
        <v>0</v>
      </c>
      <c r="F392" s="309">
        <v>0</v>
      </c>
      <c r="G392" s="276" t="s">
        <v>860</v>
      </c>
    </row>
    <row r="393" spans="1:7" s="24" customFormat="1" x14ac:dyDescent="0.35">
      <c r="A393" s="27"/>
      <c r="B393" s="26" t="s">
        <v>224</v>
      </c>
      <c r="C393" s="309" t="s">
        <v>21</v>
      </c>
      <c r="D393" s="309"/>
      <c r="E393" s="309">
        <v>0</v>
      </c>
      <c r="F393" s="309">
        <v>0</v>
      </c>
      <c r="G393" s="276" t="s">
        <v>860</v>
      </c>
    </row>
    <row r="394" spans="1:7" s="24" customFormat="1" ht="45.5" x14ac:dyDescent="0.35">
      <c r="A394" s="27">
        <v>48</v>
      </c>
      <c r="B394" s="26" t="s">
        <v>324</v>
      </c>
      <c r="C394" s="309" t="s">
        <v>21</v>
      </c>
      <c r="D394" s="288"/>
      <c r="E394" s="309">
        <v>10</v>
      </c>
      <c r="F394" s="309">
        <v>10.1</v>
      </c>
      <c r="G394" s="31" t="s">
        <v>548</v>
      </c>
    </row>
    <row r="395" spans="1:7" s="24" customFormat="1" ht="16.25" customHeight="1" x14ac:dyDescent="0.35">
      <c r="A395" s="27"/>
      <c r="B395" s="26" t="s">
        <v>210</v>
      </c>
      <c r="C395" s="309" t="s">
        <v>211</v>
      </c>
      <c r="D395" s="288"/>
      <c r="E395" s="309"/>
      <c r="F395" s="309"/>
      <c r="G395" s="31"/>
    </row>
    <row r="396" spans="1:7" ht="77.5" x14ac:dyDescent="0.35">
      <c r="A396" s="27">
        <v>49</v>
      </c>
      <c r="B396" s="60" t="s">
        <v>525</v>
      </c>
      <c r="C396" s="309" t="s">
        <v>21</v>
      </c>
      <c r="D396" s="288"/>
      <c r="E396" s="309">
        <v>5</v>
      </c>
      <c r="F396" s="309">
        <v>3.7</v>
      </c>
      <c r="G396" s="60" t="s">
        <v>811</v>
      </c>
    </row>
    <row r="397" spans="1:7" ht="66.650000000000006" customHeight="1" x14ac:dyDescent="0.35">
      <c r="A397" s="25"/>
      <c r="B397" s="26" t="s">
        <v>236</v>
      </c>
      <c r="C397" s="309" t="s">
        <v>21</v>
      </c>
      <c r="D397" s="288"/>
      <c r="E397" s="309">
        <v>1.7</v>
      </c>
      <c r="F397" s="309">
        <v>0</v>
      </c>
      <c r="G397" s="60" t="s">
        <v>790</v>
      </c>
    </row>
    <row r="398" spans="1:7" ht="66.650000000000006" customHeight="1" x14ac:dyDescent="0.35">
      <c r="A398" s="25"/>
      <c r="B398" s="26" t="s">
        <v>237</v>
      </c>
      <c r="C398" s="309" t="s">
        <v>21</v>
      </c>
      <c r="D398" s="288"/>
      <c r="E398" s="309">
        <v>4.3</v>
      </c>
      <c r="F398" s="309">
        <v>0</v>
      </c>
      <c r="G398" s="60" t="s">
        <v>791</v>
      </c>
    </row>
    <row r="399" spans="1:7" ht="66.650000000000006" customHeight="1" x14ac:dyDescent="0.35">
      <c r="A399" s="25"/>
      <c r="B399" s="26" t="s">
        <v>238</v>
      </c>
      <c r="C399" s="309" t="s">
        <v>21</v>
      </c>
      <c r="D399" s="288"/>
      <c r="E399" s="309">
        <v>5.8</v>
      </c>
      <c r="F399" s="309">
        <v>0</v>
      </c>
      <c r="G399" s="60" t="s">
        <v>791</v>
      </c>
    </row>
    <row r="400" spans="1:7" x14ac:dyDescent="0.35">
      <c r="A400" s="25"/>
      <c r="B400" s="26" t="s">
        <v>239</v>
      </c>
      <c r="C400" s="309" t="s">
        <v>21</v>
      </c>
      <c r="D400" s="288"/>
      <c r="E400" s="309">
        <v>4.4000000000000004</v>
      </c>
      <c r="F400" s="309">
        <v>4.4000000000000004</v>
      </c>
      <c r="G400" s="31" t="s">
        <v>548</v>
      </c>
    </row>
    <row r="401" spans="1:7" x14ac:dyDescent="0.35">
      <c r="A401" s="25"/>
      <c r="B401" s="26" t="s">
        <v>240</v>
      </c>
      <c r="C401" s="309" t="s">
        <v>21</v>
      </c>
      <c r="D401" s="288"/>
      <c r="E401" s="309">
        <v>10.7</v>
      </c>
      <c r="F401" s="309">
        <v>10.7</v>
      </c>
      <c r="G401" s="31" t="s">
        <v>548</v>
      </c>
    </row>
    <row r="402" spans="1:7" x14ac:dyDescent="0.35">
      <c r="A402" s="25"/>
      <c r="B402" s="26" t="s">
        <v>249</v>
      </c>
      <c r="C402" s="309" t="s">
        <v>21</v>
      </c>
      <c r="D402" s="288"/>
      <c r="E402" s="309">
        <v>11.4</v>
      </c>
      <c r="F402" s="309">
        <v>11.4</v>
      </c>
      <c r="G402" s="31" t="s">
        <v>548</v>
      </c>
    </row>
    <row r="403" spans="1:7" ht="62" x14ac:dyDescent="0.35">
      <c r="A403" s="25"/>
      <c r="B403" s="26" t="s">
        <v>242</v>
      </c>
      <c r="C403" s="309" t="s">
        <v>21</v>
      </c>
      <c r="D403" s="288"/>
      <c r="E403" s="309">
        <v>3.6</v>
      </c>
      <c r="F403" s="309">
        <v>1.8</v>
      </c>
      <c r="G403" s="60" t="s">
        <v>792</v>
      </c>
    </row>
    <row r="404" spans="1:7" x14ac:dyDescent="0.35">
      <c r="A404" s="25"/>
      <c r="B404" s="26" t="s">
        <v>243</v>
      </c>
      <c r="C404" s="309" t="s">
        <v>21</v>
      </c>
      <c r="D404" s="288"/>
      <c r="E404" s="309">
        <v>7.4</v>
      </c>
      <c r="F404" s="309">
        <v>7.4</v>
      </c>
      <c r="G404" s="31" t="s">
        <v>548</v>
      </c>
    </row>
    <row r="405" spans="1:7" x14ac:dyDescent="0.35">
      <c r="A405" s="25"/>
      <c r="B405" s="26" t="s">
        <v>250</v>
      </c>
      <c r="C405" s="309" t="s">
        <v>21</v>
      </c>
      <c r="D405" s="288"/>
      <c r="E405" s="309">
        <v>2.1</v>
      </c>
      <c r="F405" s="309">
        <v>2.2000000000000002</v>
      </c>
      <c r="G405" s="31" t="s">
        <v>548</v>
      </c>
    </row>
    <row r="406" spans="1:7" x14ac:dyDescent="0.35">
      <c r="A406" s="25"/>
      <c r="B406" s="26" t="s">
        <v>245</v>
      </c>
      <c r="C406" s="309" t="s">
        <v>21</v>
      </c>
      <c r="D406" s="288"/>
      <c r="E406" s="309">
        <v>1.6</v>
      </c>
      <c r="F406" s="309">
        <v>1.6</v>
      </c>
      <c r="G406" s="31" t="s">
        <v>548</v>
      </c>
    </row>
    <row r="407" spans="1:7" ht="62" x14ac:dyDescent="0.35">
      <c r="A407" s="25"/>
      <c r="B407" s="26" t="s">
        <v>246</v>
      </c>
      <c r="C407" s="309" t="s">
        <v>21</v>
      </c>
      <c r="D407" s="288"/>
      <c r="E407" s="309">
        <v>6.2</v>
      </c>
      <c r="F407" s="309">
        <v>0</v>
      </c>
      <c r="G407" s="60" t="s">
        <v>791</v>
      </c>
    </row>
    <row r="408" spans="1:7" x14ac:dyDescent="0.35">
      <c r="A408" s="25"/>
      <c r="B408" s="26" t="s">
        <v>247</v>
      </c>
      <c r="C408" s="309" t="s">
        <v>21</v>
      </c>
      <c r="D408" s="288"/>
      <c r="E408" s="309">
        <v>4.5</v>
      </c>
      <c r="F408" s="309">
        <v>4.5</v>
      </c>
      <c r="G408" s="31" t="s">
        <v>548</v>
      </c>
    </row>
    <row r="409" spans="1:7" ht="62" x14ac:dyDescent="0.35">
      <c r="A409" s="25"/>
      <c r="B409" s="26" t="s">
        <v>261</v>
      </c>
      <c r="C409" s="309" t="s">
        <v>21</v>
      </c>
      <c r="D409" s="288"/>
      <c r="E409" s="309">
        <v>4</v>
      </c>
      <c r="F409" s="309">
        <v>0</v>
      </c>
      <c r="G409" s="60" t="s">
        <v>791</v>
      </c>
    </row>
  </sheetData>
  <mergeCells count="6">
    <mergeCell ref="G4:G5"/>
    <mergeCell ref="A2:G2"/>
    <mergeCell ref="A4:A5"/>
    <mergeCell ref="B4:B5"/>
    <mergeCell ref="C4:C5"/>
    <mergeCell ref="D4:F4"/>
  </mergeCells>
  <pageMargins left="0.39370078740157483" right="0.39370078740157483" top="0.39370078740157483" bottom="0.39370078740157483" header="0.39370078740157483" footer="0.39370078740157483"/>
  <pageSetup paperSize="9" scale="8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Форма 1</vt:lpstr>
      <vt:lpstr>Приложение к отчету районы</vt:lpstr>
      <vt:lpstr>'Форма 1'!Заголовки_для_печати</vt:lpstr>
      <vt:lpstr>'Форма 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Sagynbekova_K</dc:creator>
  <cp:lastModifiedBy>Асия Р. Дулатова</cp:lastModifiedBy>
  <cp:lastPrinted>2020-02-27T10:49:57Z</cp:lastPrinted>
  <dcterms:created xsi:type="dcterms:W3CDTF">2010-07-21T11:07:42Z</dcterms:created>
  <dcterms:modified xsi:type="dcterms:W3CDTF">2021-02-15T10:57:07Z</dcterms:modified>
</cp:coreProperties>
</file>