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-105" yWindow="-105" windowWidth="23250" windowHeight="12570"/>
  </bookViews>
  <sheets>
    <sheet name="04.08 (2)" sheetId="100" r:id="rId1"/>
  </sheets>
  <definedNames>
    <definedName name="_xlnm.Print_Area" localSheetId="0">'04.08 (2)'!$A$1:$P$26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00" l="1"/>
  <c r="I11" i="100"/>
  <c r="J4" i="100"/>
  <c r="I4" i="100"/>
  <c r="G13" i="100"/>
  <c r="G6" i="100"/>
  <c r="G4" i="100"/>
  <c r="F4" i="100"/>
  <c r="H16" i="100" l="1"/>
  <c r="H22" i="100"/>
  <c r="H17" i="100"/>
  <c r="H15" i="100"/>
  <c r="H23" i="100"/>
  <c r="H21" i="100"/>
  <c r="H20" i="100"/>
  <c r="K19" i="100"/>
  <c r="H19" i="100"/>
  <c r="H18" i="100"/>
  <c r="H14" i="100"/>
  <c r="H13" i="100"/>
  <c r="H12" i="100"/>
  <c r="K11" i="100"/>
  <c r="H10" i="100"/>
  <c r="H8" i="100"/>
  <c r="H7" i="100"/>
  <c r="H5" i="100"/>
  <c r="H9" i="100" l="1"/>
  <c r="H6" i="100"/>
  <c r="E23" i="100"/>
  <c r="E7" i="100"/>
  <c r="E13" i="100"/>
  <c r="E18" i="100"/>
  <c r="K6" i="100"/>
  <c r="K15" i="100"/>
  <c r="K23" i="100"/>
  <c r="K8" i="100"/>
  <c r="K17" i="100"/>
  <c r="E6" i="100"/>
  <c r="E8" i="100"/>
  <c r="K10" i="100"/>
  <c r="K12" i="100"/>
  <c r="K14" i="100"/>
  <c r="E15" i="100"/>
  <c r="E17" i="100"/>
  <c r="E19" i="100"/>
  <c r="K20" i="100"/>
  <c r="E5" i="100"/>
  <c r="E9" i="100"/>
  <c r="E16" i="100"/>
  <c r="E21" i="100"/>
  <c r="E22" i="100"/>
  <c r="K4" i="100"/>
  <c r="K5" i="100"/>
  <c r="K7" i="100"/>
  <c r="K9" i="100"/>
  <c r="E11" i="100"/>
  <c r="H11" i="100"/>
  <c r="K13" i="100"/>
  <c r="K16" i="100"/>
  <c r="K18" i="100"/>
  <c r="K21" i="100"/>
  <c r="K22" i="100"/>
  <c r="E10" i="100" l="1"/>
  <c r="H4" i="100"/>
  <c r="D4" i="100"/>
  <c r="E14" i="100"/>
  <c r="E20" i="100"/>
  <c r="E12" i="100"/>
  <c r="C4" i="100"/>
  <c r="E4" i="100" l="1"/>
</calcChain>
</file>

<file path=xl/sharedStrings.xml><?xml version="1.0" encoding="utf-8"?>
<sst xmlns="http://schemas.openxmlformats.org/spreadsheetml/2006/main" count="41" uniqueCount="34">
  <si>
    <t>№</t>
  </si>
  <si>
    <t>Всего по ВКО</t>
  </si>
  <si>
    <t>Регион</t>
  </si>
  <si>
    <t>г. Усть Каменогорск</t>
  </si>
  <si>
    <t>г. Семей</t>
  </si>
  <si>
    <t>г. Риддер</t>
  </si>
  <si>
    <t>г. Курчатов</t>
  </si>
  <si>
    <t>Алтайский район</t>
  </si>
  <si>
    <t>Абайский район</t>
  </si>
  <si>
    <t>Аягозский район</t>
  </si>
  <si>
    <t xml:space="preserve">Бескарагайский район </t>
  </si>
  <si>
    <t>Бородулихинский район</t>
  </si>
  <si>
    <t>Глубоковский район</t>
  </si>
  <si>
    <t xml:space="preserve">Жарминский район </t>
  </si>
  <si>
    <t>Зайсанский район</t>
  </si>
  <si>
    <t>Катон-Карагайский район</t>
  </si>
  <si>
    <t>Кокпектинский район</t>
  </si>
  <si>
    <t>Курчумский район</t>
  </si>
  <si>
    <t>Тарбагатайский район</t>
  </si>
  <si>
    <t>Уланский район</t>
  </si>
  <si>
    <t>Урджарский район</t>
  </si>
  <si>
    <t>Шемонаихинский район</t>
  </si>
  <si>
    <t>Остаток вакцин</t>
  </si>
  <si>
    <t xml:space="preserve"> 1 комп.</t>
  </si>
  <si>
    <t>2 комп.</t>
  </si>
  <si>
    <t>Всего вакцин</t>
  </si>
  <si>
    <t>Привито</t>
  </si>
  <si>
    <t>Получено</t>
  </si>
  <si>
    <t>%-исполнения</t>
  </si>
  <si>
    <t xml:space="preserve">Всего </t>
  </si>
  <si>
    <t>1 компонент</t>
  </si>
  <si>
    <t>2 компонент</t>
  </si>
  <si>
    <t>Информация по вакцинированным в разрезе городов и районов по ВКО на 20.00 ч. 31.10.2021 года</t>
  </si>
  <si>
    <t>Привито за 31.10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</si>
</sst>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vertical="center" wrapText="1"/>
    </xf>
    <xf numFmtId="1" fontId="0" fillId="0" borderId="0" xfId="0" applyNumberFormat="1" applyAlignment="1"/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9" fontId="7" fillId="3" borderId="3" xfId="3" applyFont="1" applyFill="1" applyBorder="1" applyAlignment="1">
      <alignment horizontal="center" vertical="center" wrapText="1"/>
    </xf>
    <xf numFmtId="9" fontId="7" fillId="4" borderId="3" xfId="3" applyFont="1" applyFill="1" applyBorder="1" applyAlignment="1">
      <alignment horizontal="center" vertical="center" wrapText="1"/>
    </xf>
    <xf numFmtId="9" fontId="7" fillId="2" borderId="3" xfId="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9" fontId="7" fillId="5" borderId="3" xfId="3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justify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">
    <cellStyle name="Excel Built-in Normal" xfId="1"/>
    <cellStyle name="Excel Built-in Normal 2" xfId="2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="70" zoomScaleNormal="40" zoomScaleSheetLayoutView="70" workbookViewId="0">
      <selection activeCell="H6" sqref="H6"/>
    </sheetView>
  </sheetViews>
  <sheetFormatPr defaultColWidth="9.140625" defaultRowHeight="15" x14ac:dyDescent="0.25"/>
  <cols>
    <col min="1" max="1" width="5" style="1" customWidth="1"/>
    <col min="2" max="2" width="25.5703125" style="1" customWidth="1"/>
    <col min="3" max="3" width="13.42578125" style="2" customWidth="1"/>
    <col min="4" max="4" width="10.42578125" style="2" customWidth="1"/>
    <col min="5" max="5" width="13.85546875" style="2" customWidth="1"/>
    <col min="6" max="6" width="12.5703125" style="1" customWidth="1"/>
    <col min="7" max="7" width="11.5703125" style="1" customWidth="1"/>
    <col min="8" max="8" width="14.42578125" style="1" customWidth="1"/>
    <col min="9" max="9" width="11.140625" style="1" customWidth="1"/>
    <col min="10" max="10" width="11.42578125" style="1" customWidth="1"/>
    <col min="11" max="11" width="10" style="1" customWidth="1"/>
    <col min="12" max="12" width="9.140625" style="1" customWidth="1"/>
    <col min="13" max="13" width="11.7109375" style="1" customWidth="1"/>
    <col min="14" max="14" width="9.140625" style="1" customWidth="1"/>
    <col min="15" max="15" width="8.85546875" style="1" customWidth="1"/>
    <col min="16" max="16" width="9.140625" style="1" customWidth="1"/>
    <col min="17" max="16384" width="9.140625" style="1"/>
  </cols>
  <sheetData>
    <row r="1" spans="1:16" ht="15.6" customHeight="1" x14ac:dyDescent="0.2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75" customHeight="1" x14ac:dyDescent="0.25">
      <c r="A2" s="23" t="s">
        <v>0</v>
      </c>
      <c r="B2" s="25" t="s">
        <v>2</v>
      </c>
      <c r="C2" s="26" t="s">
        <v>29</v>
      </c>
      <c r="D2" s="26"/>
      <c r="E2" s="26"/>
      <c r="F2" s="25" t="s">
        <v>30</v>
      </c>
      <c r="G2" s="25"/>
      <c r="H2" s="25"/>
      <c r="I2" s="25" t="s">
        <v>31</v>
      </c>
      <c r="J2" s="25"/>
      <c r="K2" s="25"/>
      <c r="L2" s="25" t="s">
        <v>22</v>
      </c>
      <c r="M2" s="25"/>
      <c r="N2" s="25" t="s">
        <v>33</v>
      </c>
      <c r="O2" s="25"/>
    </row>
    <row r="3" spans="1:16" ht="47.25" x14ac:dyDescent="0.25">
      <c r="A3" s="24"/>
      <c r="B3" s="25"/>
      <c r="C3" s="3" t="s">
        <v>25</v>
      </c>
      <c r="D3" s="3" t="s">
        <v>26</v>
      </c>
      <c r="E3" s="21" t="s">
        <v>28</v>
      </c>
      <c r="F3" s="3" t="s">
        <v>27</v>
      </c>
      <c r="G3" s="3" t="s">
        <v>26</v>
      </c>
      <c r="H3" s="21" t="s">
        <v>28</v>
      </c>
      <c r="I3" s="3" t="s">
        <v>27</v>
      </c>
      <c r="J3" s="3" t="s">
        <v>26</v>
      </c>
      <c r="K3" s="21" t="s">
        <v>28</v>
      </c>
      <c r="L3" s="3" t="s">
        <v>23</v>
      </c>
      <c r="M3" s="3" t="s">
        <v>24</v>
      </c>
      <c r="N3" s="3" t="s">
        <v>23</v>
      </c>
      <c r="O3" s="3" t="s">
        <v>24</v>
      </c>
    </row>
    <row r="4" spans="1:16" ht="54.75" customHeight="1" x14ac:dyDescent="0.25">
      <c r="A4" s="8">
        <v>1</v>
      </c>
      <c r="B4" s="9" t="s">
        <v>1</v>
      </c>
      <c r="C4" s="8">
        <f t="shared" ref="C4" si="0">F4+I4</f>
        <v>1762225</v>
      </c>
      <c r="D4" s="8">
        <f t="shared" ref="D4" si="1">G4+J4</f>
        <v>1660744</v>
      </c>
      <c r="E4" s="11">
        <f>D4/C4</f>
        <v>0.94241314247613106</v>
      </c>
      <c r="F4" s="8">
        <f>SUM(F5:F23)</f>
        <v>905475</v>
      </c>
      <c r="G4" s="8">
        <f>SUM(G5:G23)</f>
        <v>874430</v>
      </c>
      <c r="H4" s="10">
        <f>G4/F4</f>
        <v>0.96571412794389688</v>
      </c>
      <c r="I4" s="8">
        <f>SUM(I5:I23)</f>
        <v>856750</v>
      </c>
      <c r="J4" s="8">
        <f>SUM(J5:J23)</f>
        <v>786314</v>
      </c>
      <c r="K4" s="10">
        <f>J4/I4</f>
        <v>0.91778698570177997</v>
      </c>
      <c r="L4" s="8">
        <v>31045</v>
      </c>
      <c r="M4" s="8">
        <v>70436</v>
      </c>
      <c r="N4" s="8">
        <v>2329</v>
      </c>
      <c r="O4" s="8">
        <v>3975</v>
      </c>
      <c r="P4" s="4"/>
    </row>
    <row r="5" spans="1:16" ht="54.75" customHeight="1" x14ac:dyDescent="0.25">
      <c r="A5" s="13">
        <v>1</v>
      </c>
      <c r="B5" s="14" t="s">
        <v>3</v>
      </c>
      <c r="C5" s="15">
        <v>240790</v>
      </c>
      <c r="D5" s="13">
        <v>221715</v>
      </c>
      <c r="E5" s="10">
        <f t="shared" ref="E5:E23" si="2">D5/C5</f>
        <v>0.92078159392001324</v>
      </c>
      <c r="F5" s="13">
        <v>232462</v>
      </c>
      <c r="G5" s="13">
        <v>224376</v>
      </c>
      <c r="H5" s="16">
        <f t="shared" ref="H5:H23" si="3">G5/F5</f>
        <v>0.96521582022007901</v>
      </c>
      <c r="I5" s="13">
        <v>214517</v>
      </c>
      <c r="J5" s="13">
        <v>199371</v>
      </c>
      <c r="K5" s="12">
        <f t="shared" ref="K5:K23" si="4">J5/I5</f>
        <v>0.92939487313359781</v>
      </c>
      <c r="L5" s="13">
        <v>8086</v>
      </c>
      <c r="M5" s="13">
        <v>15146</v>
      </c>
      <c r="N5" s="13">
        <v>733</v>
      </c>
      <c r="O5" s="13">
        <v>965</v>
      </c>
      <c r="P5" s="4"/>
    </row>
    <row r="6" spans="1:16" ht="54.75" customHeight="1" x14ac:dyDescent="0.25">
      <c r="A6" s="17">
        <v>2</v>
      </c>
      <c r="B6" s="14" t="s">
        <v>4</v>
      </c>
      <c r="C6" s="15">
        <v>222420</v>
      </c>
      <c r="D6" s="13">
        <v>197275</v>
      </c>
      <c r="E6" s="10">
        <f t="shared" si="2"/>
        <v>0.88694811617660285</v>
      </c>
      <c r="F6" s="13">
        <v>233307</v>
      </c>
      <c r="G6" s="13">
        <f>224194-2086</f>
        <v>222108</v>
      </c>
      <c r="H6" s="16">
        <f t="shared" si="3"/>
        <v>0.95199886844372439</v>
      </c>
      <c r="I6" s="13">
        <v>215582</v>
      </c>
      <c r="J6" s="13">
        <v>206987</v>
      </c>
      <c r="K6" s="12">
        <f t="shared" si="4"/>
        <v>0.96013117978309881</v>
      </c>
      <c r="L6" s="13">
        <v>9113</v>
      </c>
      <c r="M6" s="13">
        <v>8595</v>
      </c>
      <c r="N6" s="13">
        <v>229</v>
      </c>
      <c r="O6" s="13">
        <v>617</v>
      </c>
      <c r="P6" s="4"/>
    </row>
    <row r="7" spans="1:16" ht="54.75" customHeight="1" x14ac:dyDescent="0.25">
      <c r="A7" s="17">
        <v>3</v>
      </c>
      <c r="B7" s="14" t="s">
        <v>5</v>
      </c>
      <c r="C7" s="15">
        <v>29055</v>
      </c>
      <c r="D7" s="13">
        <v>25713</v>
      </c>
      <c r="E7" s="10">
        <f t="shared" si="2"/>
        <v>0.88497676819824467</v>
      </c>
      <c r="F7" s="13">
        <v>36947</v>
      </c>
      <c r="G7" s="13">
        <v>36557</v>
      </c>
      <c r="H7" s="16">
        <f t="shared" si="3"/>
        <v>0.98944433918856745</v>
      </c>
      <c r="I7" s="13">
        <v>32024</v>
      </c>
      <c r="J7" s="13">
        <v>31256</v>
      </c>
      <c r="K7" s="12">
        <f t="shared" si="4"/>
        <v>0.9760179865101174</v>
      </c>
      <c r="L7" s="13">
        <v>390</v>
      </c>
      <c r="M7" s="13">
        <v>768</v>
      </c>
      <c r="N7" s="13">
        <v>100</v>
      </c>
      <c r="O7" s="13">
        <v>289</v>
      </c>
      <c r="P7" s="4"/>
    </row>
    <row r="8" spans="1:16" ht="54.75" customHeight="1" x14ac:dyDescent="0.25">
      <c r="A8" s="17">
        <v>4</v>
      </c>
      <c r="B8" s="18" t="s">
        <v>6</v>
      </c>
      <c r="C8" s="15">
        <v>8825</v>
      </c>
      <c r="D8" s="13">
        <v>6834</v>
      </c>
      <c r="E8" s="10">
        <f t="shared" si="2"/>
        <v>0.77439093484419264</v>
      </c>
      <c r="F8" s="13">
        <v>6981</v>
      </c>
      <c r="G8" s="13">
        <v>6395</v>
      </c>
      <c r="H8" s="16">
        <f t="shared" si="3"/>
        <v>0.91605787136513395</v>
      </c>
      <c r="I8" s="13">
        <v>6581</v>
      </c>
      <c r="J8" s="13">
        <v>5734</v>
      </c>
      <c r="K8" s="12">
        <f t="shared" si="4"/>
        <v>0.87129615559945295</v>
      </c>
      <c r="L8" s="13">
        <v>586</v>
      </c>
      <c r="M8" s="13">
        <v>847</v>
      </c>
      <c r="N8" s="13">
        <v>17</v>
      </c>
      <c r="O8" s="13">
        <v>0</v>
      </c>
      <c r="P8" s="4"/>
    </row>
    <row r="9" spans="1:16" ht="54.75" customHeight="1" x14ac:dyDescent="0.25">
      <c r="A9" s="17">
        <v>5</v>
      </c>
      <c r="B9" s="19" t="s">
        <v>7</v>
      </c>
      <c r="C9" s="15">
        <v>32205</v>
      </c>
      <c r="D9" s="13">
        <v>30593</v>
      </c>
      <c r="E9" s="10">
        <f t="shared" si="2"/>
        <v>0.94994566061170627</v>
      </c>
      <c r="F9" s="13">
        <v>52291</v>
      </c>
      <c r="G9" s="13">
        <v>52761</v>
      </c>
      <c r="H9" s="16">
        <f t="shared" si="3"/>
        <v>1.0089881623988832</v>
      </c>
      <c r="I9" s="13">
        <v>51086</v>
      </c>
      <c r="J9" s="13">
        <v>45197</v>
      </c>
      <c r="K9" s="12">
        <f t="shared" si="4"/>
        <v>0.88472379908389776</v>
      </c>
      <c r="L9" s="13">
        <v>-470</v>
      </c>
      <c r="M9" s="13">
        <v>5889</v>
      </c>
      <c r="N9" s="13">
        <v>2</v>
      </c>
      <c r="O9" s="13">
        <v>659</v>
      </c>
      <c r="P9" s="4"/>
    </row>
    <row r="10" spans="1:16" ht="54.75" customHeight="1" x14ac:dyDescent="0.25">
      <c r="A10" s="17">
        <v>6</v>
      </c>
      <c r="B10" s="19" t="s">
        <v>8</v>
      </c>
      <c r="C10" s="15">
        <v>10315</v>
      </c>
      <c r="D10" s="13">
        <v>9464</v>
      </c>
      <c r="E10" s="10">
        <f t="shared" si="2"/>
        <v>0.91749878817256425</v>
      </c>
      <c r="F10" s="13">
        <v>8133</v>
      </c>
      <c r="G10" s="13">
        <v>7524</v>
      </c>
      <c r="H10" s="16">
        <f t="shared" si="3"/>
        <v>0.92511988196237549</v>
      </c>
      <c r="I10" s="13">
        <v>8133</v>
      </c>
      <c r="J10" s="13">
        <v>7079</v>
      </c>
      <c r="K10" s="12">
        <f t="shared" si="4"/>
        <v>0.87040452477560559</v>
      </c>
      <c r="L10" s="13">
        <v>609</v>
      </c>
      <c r="M10" s="13">
        <v>1054</v>
      </c>
      <c r="N10" s="13">
        <v>59</v>
      </c>
      <c r="O10" s="13">
        <v>43</v>
      </c>
      <c r="P10" s="4"/>
    </row>
    <row r="11" spans="1:16" ht="54.75" customHeight="1" x14ac:dyDescent="0.25">
      <c r="A11" s="17">
        <v>7</v>
      </c>
      <c r="B11" s="19" t="s">
        <v>9</v>
      </c>
      <c r="C11" s="15">
        <v>46615</v>
      </c>
      <c r="D11" s="13">
        <v>42720</v>
      </c>
      <c r="E11" s="10">
        <f t="shared" si="2"/>
        <v>0.91644320497693876</v>
      </c>
      <c r="F11" s="13">
        <v>44179</v>
      </c>
      <c r="G11" s="13">
        <v>43346</v>
      </c>
      <c r="H11" s="16">
        <f t="shared" si="3"/>
        <v>0.9811448878426402</v>
      </c>
      <c r="I11" s="13">
        <f>40954+3000</f>
        <v>43954</v>
      </c>
      <c r="J11" s="13">
        <v>40915</v>
      </c>
      <c r="K11" s="12">
        <f t="shared" si="4"/>
        <v>0.93085953496837603</v>
      </c>
      <c r="L11" s="13">
        <v>833</v>
      </c>
      <c r="M11" s="13">
        <v>3039</v>
      </c>
      <c r="N11" s="13">
        <v>0</v>
      </c>
      <c r="O11" s="13">
        <v>104</v>
      </c>
      <c r="P11" s="4"/>
    </row>
    <row r="12" spans="1:16" ht="54.75" customHeight="1" x14ac:dyDescent="0.25">
      <c r="A12" s="17">
        <v>8</v>
      </c>
      <c r="B12" s="19" t="s">
        <v>10</v>
      </c>
      <c r="C12" s="15">
        <v>16190</v>
      </c>
      <c r="D12" s="13">
        <v>14697</v>
      </c>
      <c r="E12" s="10">
        <f t="shared" si="2"/>
        <v>0.90778258184064242</v>
      </c>
      <c r="F12" s="13">
        <v>12685</v>
      </c>
      <c r="G12" s="13">
        <v>12184</v>
      </c>
      <c r="H12" s="16">
        <f t="shared" si="3"/>
        <v>0.96050453291288929</v>
      </c>
      <c r="I12" s="13">
        <v>12673</v>
      </c>
      <c r="J12" s="13">
        <v>11946</v>
      </c>
      <c r="K12" s="12">
        <f t="shared" si="4"/>
        <v>0.94263394618480234</v>
      </c>
      <c r="L12" s="13">
        <v>501</v>
      </c>
      <c r="M12" s="13">
        <v>727</v>
      </c>
      <c r="N12" s="13">
        <v>0</v>
      </c>
      <c r="O12" s="13">
        <v>70</v>
      </c>
      <c r="P12" s="4"/>
    </row>
    <row r="13" spans="1:16" ht="54.75" customHeight="1" x14ac:dyDescent="0.25">
      <c r="A13" s="17">
        <v>9</v>
      </c>
      <c r="B13" s="19" t="s">
        <v>11</v>
      </c>
      <c r="C13" s="15">
        <v>21105</v>
      </c>
      <c r="D13" s="13">
        <v>18221</v>
      </c>
      <c r="E13" s="10">
        <f t="shared" si="2"/>
        <v>0.86334991708126041</v>
      </c>
      <c r="F13" s="13">
        <v>21067</v>
      </c>
      <c r="G13" s="13">
        <f>19748+2086</f>
        <v>21834</v>
      </c>
      <c r="H13" s="16">
        <f t="shared" si="3"/>
        <v>1.0364076517776617</v>
      </c>
      <c r="I13" s="13">
        <v>20587</v>
      </c>
      <c r="J13" s="13">
        <v>17172</v>
      </c>
      <c r="K13" s="12">
        <f t="shared" si="4"/>
        <v>0.83411861854568414</v>
      </c>
      <c r="L13" s="13">
        <v>1319</v>
      </c>
      <c r="M13" s="13">
        <v>3415</v>
      </c>
      <c r="N13" s="13">
        <v>120</v>
      </c>
      <c r="O13" s="13">
        <v>350</v>
      </c>
      <c r="P13" s="4"/>
    </row>
    <row r="14" spans="1:16" ht="54.75" customHeight="1" x14ac:dyDescent="0.25">
      <c r="A14" s="17">
        <v>10</v>
      </c>
      <c r="B14" s="19" t="s">
        <v>12</v>
      </c>
      <c r="C14" s="15">
        <v>28610</v>
      </c>
      <c r="D14" s="13">
        <v>26735</v>
      </c>
      <c r="E14" s="10">
        <f t="shared" si="2"/>
        <v>0.93446347430968191</v>
      </c>
      <c r="F14" s="13">
        <v>31346</v>
      </c>
      <c r="G14" s="13">
        <v>30688</v>
      </c>
      <c r="H14" s="16">
        <f t="shared" si="3"/>
        <v>0.97900848593121925</v>
      </c>
      <c r="I14" s="13">
        <v>30911</v>
      </c>
      <c r="J14" s="13">
        <v>26450</v>
      </c>
      <c r="K14" s="12">
        <f t="shared" si="4"/>
        <v>0.85568244314321762</v>
      </c>
      <c r="L14" s="13">
        <v>658</v>
      </c>
      <c r="M14" s="13">
        <v>4461</v>
      </c>
      <c r="N14" s="13">
        <v>417</v>
      </c>
      <c r="O14" s="13">
        <v>81</v>
      </c>
      <c r="P14" s="4"/>
    </row>
    <row r="15" spans="1:16" ht="54.75" customHeight="1" x14ac:dyDescent="0.25">
      <c r="A15" s="17">
        <v>11</v>
      </c>
      <c r="B15" s="19" t="s">
        <v>13</v>
      </c>
      <c r="C15" s="15">
        <v>27595</v>
      </c>
      <c r="D15" s="13">
        <v>25721</v>
      </c>
      <c r="E15" s="10">
        <f t="shared" si="2"/>
        <v>0.93208914658452613</v>
      </c>
      <c r="F15" s="13">
        <v>26067</v>
      </c>
      <c r="G15" s="13">
        <v>25445</v>
      </c>
      <c r="H15" s="16">
        <f t="shared" si="3"/>
        <v>0.97613841255226919</v>
      </c>
      <c r="I15" s="13">
        <v>25657</v>
      </c>
      <c r="J15" s="13">
        <v>23458</v>
      </c>
      <c r="K15" s="12">
        <f t="shared" si="4"/>
        <v>0.9142923958373933</v>
      </c>
      <c r="L15" s="13">
        <v>622</v>
      </c>
      <c r="M15" s="13">
        <v>2199</v>
      </c>
      <c r="N15" s="13">
        <v>82</v>
      </c>
      <c r="O15" s="13">
        <v>258</v>
      </c>
      <c r="P15" s="4"/>
    </row>
    <row r="16" spans="1:16" ht="54.75" customHeight="1" x14ac:dyDescent="0.25">
      <c r="A16" s="17">
        <v>12</v>
      </c>
      <c r="B16" s="19" t="s">
        <v>14</v>
      </c>
      <c r="C16" s="15">
        <v>26970</v>
      </c>
      <c r="D16" s="13">
        <v>26156</v>
      </c>
      <c r="E16" s="10">
        <f t="shared" si="2"/>
        <v>0.96981831664812757</v>
      </c>
      <c r="F16" s="13">
        <v>23422</v>
      </c>
      <c r="G16" s="13">
        <v>23608</v>
      </c>
      <c r="H16" s="16">
        <f t="shared" si="3"/>
        <v>1.0079412518145334</v>
      </c>
      <c r="I16" s="13">
        <v>23442</v>
      </c>
      <c r="J16" s="13">
        <v>22006</v>
      </c>
      <c r="K16" s="12">
        <f t="shared" si="4"/>
        <v>0.93874242812046749</v>
      </c>
      <c r="L16" s="13">
        <v>-186</v>
      </c>
      <c r="M16" s="13">
        <v>1436</v>
      </c>
      <c r="N16" s="13">
        <v>15</v>
      </c>
      <c r="O16" s="13">
        <v>19</v>
      </c>
      <c r="P16" s="4"/>
    </row>
    <row r="17" spans="1:16" ht="54.75" customHeight="1" x14ac:dyDescent="0.25">
      <c r="A17" s="17">
        <v>13</v>
      </c>
      <c r="B17" s="19" t="s">
        <v>15</v>
      </c>
      <c r="C17" s="15">
        <v>14700</v>
      </c>
      <c r="D17" s="13">
        <v>13728</v>
      </c>
      <c r="E17" s="10">
        <f t="shared" si="2"/>
        <v>0.93387755102040815</v>
      </c>
      <c r="F17" s="13">
        <v>16154</v>
      </c>
      <c r="G17" s="13">
        <v>16207</v>
      </c>
      <c r="H17" s="16">
        <f t="shared" si="3"/>
        <v>1.0032809211340845</v>
      </c>
      <c r="I17" s="13">
        <v>15629</v>
      </c>
      <c r="J17" s="13">
        <v>13212</v>
      </c>
      <c r="K17" s="12">
        <f t="shared" si="4"/>
        <v>0.84535158999296178</v>
      </c>
      <c r="L17" s="13">
        <v>-53</v>
      </c>
      <c r="M17" s="13">
        <v>2417</v>
      </c>
      <c r="N17" s="13">
        <v>0</v>
      </c>
      <c r="O17" s="13">
        <v>40</v>
      </c>
      <c r="P17" s="4"/>
    </row>
    <row r="18" spans="1:16" ht="55.15" customHeight="1" x14ac:dyDescent="0.25">
      <c r="A18" s="17">
        <v>14</v>
      </c>
      <c r="B18" s="19" t="s">
        <v>16</v>
      </c>
      <c r="C18" s="15">
        <v>16230</v>
      </c>
      <c r="D18" s="13">
        <v>15584</v>
      </c>
      <c r="E18" s="10">
        <f t="shared" si="2"/>
        <v>0.96019716574245229</v>
      </c>
      <c r="F18" s="13">
        <v>18704</v>
      </c>
      <c r="G18" s="13">
        <v>18229</v>
      </c>
      <c r="H18" s="16">
        <f t="shared" si="3"/>
        <v>0.97460436270316508</v>
      </c>
      <c r="I18" s="13">
        <v>18169</v>
      </c>
      <c r="J18" s="13">
        <v>16346</v>
      </c>
      <c r="K18" s="12">
        <f t="shared" si="4"/>
        <v>0.89966426330563043</v>
      </c>
      <c r="L18" s="13">
        <v>475</v>
      </c>
      <c r="M18" s="13">
        <v>1823</v>
      </c>
      <c r="N18" s="13">
        <v>0</v>
      </c>
      <c r="O18" s="13">
        <v>74</v>
      </c>
      <c r="P18" s="4"/>
    </row>
    <row r="19" spans="1:16" ht="54.75" customHeight="1" x14ac:dyDescent="0.25">
      <c r="A19" s="17">
        <v>15</v>
      </c>
      <c r="B19" s="19" t="s">
        <v>17</v>
      </c>
      <c r="C19" s="15">
        <v>14670</v>
      </c>
      <c r="D19" s="13">
        <v>12887</v>
      </c>
      <c r="E19" s="10">
        <f t="shared" si="2"/>
        <v>0.87845944103612816</v>
      </c>
      <c r="F19" s="13">
        <v>17872</v>
      </c>
      <c r="G19" s="13">
        <v>15834</v>
      </c>
      <c r="H19" s="16">
        <f t="shared" si="3"/>
        <v>0.88596687555953446</v>
      </c>
      <c r="I19" s="13">
        <v>17162</v>
      </c>
      <c r="J19" s="13">
        <v>14544</v>
      </c>
      <c r="K19" s="12">
        <f t="shared" si="4"/>
        <v>0.84745367672765415</v>
      </c>
      <c r="L19" s="13">
        <v>2038</v>
      </c>
      <c r="M19" s="13">
        <v>2618</v>
      </c>
      <c r="N19" s="13">
        <v>0</v>
      </c>
      <c r="O19" s="13">
        <v>16</v>
      </c>
      <c r="P19" s="4"/>
    </row>
    <row r="20" spans="1:16" ht="54.75" customHeight="1" x14ac:dyDescent="0.25">
      <c r="A20" s="17">
        <v>16</v>
      </c>
      <c r="B20" s="19" t="s">
        <v>18</v>
      </c>
      <c r="C20" s="15">
        <v>18440</v>
      </c>
      <c r="D20" s="13">
        <v>16754</v>
      </c>
      <c r="E20" s="10">
        <f t="shared" si="2"/>
        <v>0.90856832971800439</v>
      </c>
      <c r="F20" s="13">
        <v>25524</v>
      </c>
      <c r="G20" s="13">
        <v>23505</v>
      </c>
      <c r="H20" s="16">
        <f t="shared" si="3"/>
        <v>0.92089797837329568</v>
      </c>
      <c r="I20" s="13">
        <v>25554</v>
      </c>
      <c r="J20" s="13">
        <v>21849</v>
      </c>
      <c r="K20" s="12">
        <f t="shared" si="4"/>
        <v>0.85501291382953748</v>
      </c>
      <c r="L20" s="13">
        <v>2019</v>
      </c>
      <c r="M20" s="13">
        <v>3705</v>
      </c>
      <c r="N20" s="13">
        <v>12</v>
      </c>
      <c r="O20" s="13">
        <v>14</v>
      </c>
      <c r="P20" s="4"/>
    </row>
    <row r="21" spans="1:16" ht="54.75" customHeight="1" x14ac:dyDescent="0.25">
      <c r="A21" s="17">
        <v>17</v>
      </c>
      <c r="B21" s="19" t="s">
        <v>19</v>
      </c>
      <c r="C21" s="15">
        <v>19555</v>
      </c>
      <c r="D21" s="13">
        <v>16730</v>
      </c>
      <c r="E21" s="10">
        <f t="shared" si="2"/>
        <v>0.85553566862694963</v>
      </c>
      <c r="F21" s="13">
        <v>20420</v>
      </c>
      <c r="G21" s="13">
        <v>19294</v>
      </c>
      <c r="H21" s="16">
        <f t="shared" si="3"/>
        <v>0.94485798237022522</v>
      </c>
      <c r="I21" s="13">
        <v>19285</v>
      </c>
      <c r="J21" s="13">
        <v>16430</v>
      </c>
      <c r="K21" s="12">
        <f t="shared" si="4"/>
        <v>0.85195747990666326</v>
      </c>
      <c r="L21" s="13">
        <v>1126</v>
      </c>
      <c r="M21" s="13">
        <v>2855</v>
      </c>
      <c r="N21" s="13">
        <v>128</v>
      </c>
      <c r="O21" s="13">
        <v>148</v>
      </c>
      <c r="P21" s="4"/>
    </row>
    <row r="22" spans="1:16" ht="54.75" customHeight="1" x14ac:dyDescent="0.25">
      <c r="A22" s="17">
        <v>18</v>
      </c>
      <c r="B22" s="19" t="s">
        <v>20</v>
      </c>
      <c r="C22" s="15">
        <v>45975</v>
      </c>
      <c r="D22" s="13">
        <v>42087</v>
      </c>
      <c r="E22" s="10">
        <f t="shared" si="2"/>
        <v>0.91543230016313215</v>
      </c>
      <c r="F22" s="13">
        <v>47452</v>
      </c>
      <c r="G22" s="13">
        <v>45815</v>
      </c>
      <c r="H22" s="16">
        <f t="shared" si="3"/>
        <v>0.96550198094916972</v>
      </c>
      <c r="I22" s="13">
        <f>44157+3000</f>
        <v>47157</v>
      </c>
      <c r="J22" s="13">
        <v>44552</v>
      </c>
      <c r="K22" s="12">
        <f t="shared" si="4"/>
        <v>0.94475899654346118</v>
      </c>
      <c r="L22" s="13">
        <v>1637</v>
      </c>
      <c r="M22" s="13">
        <v>2605</v>
      </c>
      <c r="N22" s="13">
        <v>44</v>
      </c>
      <c r="O22" s="13">
        <v>49</v>
      </c>
      <c r="P22" s="4"/>
    </row>
    <row r="23" spans="1:16" ht="54.75" customHeight="1" x14ac:dyDescent="0.25">
      <c r="A23" s="17">
        <v>19</v>
      </c>
      <c r="B23" s="19" t="s">
        <v>21</v>
      </c>
      <c r="C23" s="15">
        <v>26425</v>
      </c>
      <c r="D23" s="13">
        <v>23497</v>
      </c>
      <c r="E23" s="10">
        <f t="shared" si="2"/>
        <v>0.88919583727530749</v>
      </c>
      <c r="F23" s="13">
        <v>30462</v>
      </c>
      <c r="G23" s="13">
        <v>28720</v>
      </c>
      <c r="H23" s="16">
        <f t="shared" si="3"/>
        <v>0.94281399776771058</v>
      </c>
      <c r="I23" s="13">
        <v>28647</v>
      </c>
      <c r="J23" s="13">
        <v>21810</v>
      </c>
      <c r="K23" s="12">
        <f t="shared" si="4"/>
        <v>0.76133626557754741</v>
      </c>
      <c r="L23" s="13">
        <v>1742</v>
      </c>
      <c r="M23" s="13">
        <v>6837</v>
      </c>
      <c r="N23" s="13">
        <v>371</v>
      </c>
      <c r="O23" s="13">
        <v>179</v>
      </c>
      <c r="P23" s="4"/>
    </row>
    <row r="25" spans="1:16" ht="18.75" x14ac:dyDescent="0.25">
      <c r="G25" s="20"/>
      <c r="J25" s="20"/>
      <c r="L25" s="6"/>
      <c r="N25" s="6"/>
      <c r="O25" s="7"/>
    </row>
    <row r="27" spans="1:16" ht="15.75" x14ac:dyDescent="0.25">
      <c r="N27" s="6"/>
    </row>
    <row r="28" spans="1:16" x14ac:dyDescent="0.25">
      <c r="J28" s="5"/>
    </row>
  </sheetData>
  <mergeCells count="8">
    <mergeCell ref="A1:O1"/>
    <mergeCell ref="A2:A3"/>
    <mergeCell ref="B2:B3"/>
    <mergeCell ref="C2:E2"/>
    <mergeCell ref="F2:H2"/>
    <mergeCell ref="I2:K2"/>
    <mergeCell ref="L2:M2"/>
    <mergeCell ref="N2:O2"/>
  </mergeCells>
  <conditionalFormatting sqref="K4:K2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4:E2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4:H23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7:H23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04.08 (2)</vt:lpstr>
      <vt:lpstr>'04.08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2021-11-02T04:59:35Z</dcterms:modified>
</cp:coreProperties>
</file>