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ЭтаКнига"/>
  <xr:revisionPtr revIDLastSave="0" documentId="13_ncr:1_{17F049D8-E058-442D-9216-2BAF148A7D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00" l="1"/>
  <c r="I22" i="100"/>
  <c r="I21" i="100"/>
  <c r="I20" i="100"/>
  <c r="I19" i="100"/>
  <c r="I18" i="100"/>
  <c r="I16" i="100"/>
  <c r="I14" i="100"/>
  <c r="I13" i="100"/>
  <c r="I12" i="100"/>
  <c r="I9" i="100"/>
  <c r="I8" i="100"/>
  <c r="I6" i="100"/>
  <c r="I5" i="100"/>
  <c r="J4" i="100"/>
  <c r="I4" i="100"/>
  <c r="F23" i="100"/>
  <c r="F22" i="100"/>
  <c r="F21" i="100"/>
  <c r="F20" i="100"/>
  <c r="F19" i="100"/>
  <c r="F18" i="100"/>
  <c r="F16" i="100"/>
  <c r="F14" i="100"/>
  <c r="F13" i="100"/>
  <c r="F12" i="100"/>
  <c r="F9" i="100"/>
  <c r="F8" i="100"/>
  <c r="F6" i="100"/>
  <c r="F5" i="100"/>
  <c r="G4" i="100"/>
  <c r="F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<sst xmlns="http://schemas.openxmlformats.org/spreadsheetml/2006/main" count="41" uniqueCount="34">
  <si>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</si>
  <si>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</si>
  <si>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</si>
  <si>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</si>
  <si>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</si>
  <si>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</si>
  <si>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</si>
  <si>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</si>
  <si>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</si>
  <si>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</si>
  <si>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</si>
  <si>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</si>
  <si>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</si>
  <si>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</si>
  <si>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</si>
  <si>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</si>
  <si>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</si>
  <si>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</si>
  <si>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</si>
  <si>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</si>
  <si>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</si>
  <si>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</si>
  <si>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</si>
  <si>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</si>
  <si>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</si>
  <si>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</si>
  <si>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</si>
  <si>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</si>
  <si>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</si>
  <si>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</si>
  <si>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</si>
  <si>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</si>
  <si>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06.10.2021 года</t>
  </si>
  <si>
    <t>Привито за 06.10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</si>
</sst>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70" zoomScaleNormal="40" zoomScaleSheetLayoutView="70" workbookViewId="0">
      <selection activeCell="E5" sqref="E5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1564617</v>
      </c>
      <c r="D4" s="8">
        <f t="shared" ref="D4" si="1">G4+J4</f>
        <v>1401722</v>
      </c>
      <c r="E4" s="11">
        <f>D4/C4</f>
        <v>0.89588825891576018</v>
      </c>
      <c r="F4" s="8">
        <f>SUM(F5:F23)</f>
        <v>800727</v>
      </c>
      <c r="G4" s="8">
        <f>SUM(G5:G23)</f>
        <v>775029</v>
      </c>
      <c r="H4" s="10">
        <f>G4/F4</f>
        <v>0.96790666481834631</v>
      </c>
      <c r="I4" s="8">
        <f>SUM(I5:I23)</f>
        <v>763890</v>
      </c>
      <c r="J4" s="8">
        <f>SUM(J5:J23)</f>
        <v>626693</v>
      </c>
      <c r="K4" s="10">
        <f>J4/I4</f>
        <v>0.82039691578630436</v>
      </c>
      <c r="L4" s="8">
        <v>25698</v>
      </c>
      <c r="M4" s="8">
        <v>137197</v>
      </c>
      <c r="N4" s="8">
        <v>7438</v>
      </c>
      <c r="O4" s="8">
        <v>6724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f>214966-2000-500-1500-1000-1500-1000-500-500</f>
        <v>206466</v>
      </c>
      <c r="G5" s="13">
        <v>197404</v>
      </c>
      <c r="H5" s="16">
        <f t="shared" ref="H5:H23" si="3">G5/F5</f>
        <v>0.95610899615433054</v>
      </c>
      <c r="I5" s="13">
        <f>204021-2000-500-1500-1000-1500-1000-500-500</f>
        <v>195521</v>
      </c>
      <c r="J5" s="13">
        <v>159592</v>
      </c>
      <c r="K5" s="12">
        <f t="shared" ref="K5:K23" si="4">J5/I5</f>
        <v>0.81623968780847067</v>
      </c>
      <c r="L5" s="13">
        <v>9062</v>
      </c>
      <c r="M5" s="13">
        <v>35929</v>
      </c>
      <c r="N5" s="13">
        <v>2393</v>
      </c>
      <c r="O5" s="13">
        <v>1018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f>204006-700-500-1500+6000</f>
        <v>207306</v>
      </c>
      <c r="G6" s="13">
        <v>204142</v>
      </c>
      <c r="H6" s="16">
        <f t="shared" si="3"/>
        <v>0.98473753774613371</v>
      </c>
      <c r="I6" s="13">
        <f>193281-700-500-1500+6000</f>
        <v>196581</v>
      </c>
      <c r="J6" s="13">
        <v>157706</v>
      </c>
      <c r="K6" s="12">
        <f t="shared" si="4"/>
        <v>0.80224436746175876</v>
      </c>
      <c r="L6" s="13">
        <v>3164</v>
      </c>
      <c r="M6" s="13">
        <v>38875</v>
      </c>
      <c r="N6" s="13">
        <v>1651</v>
      </c>
      <c r="O6" s="13">
        <v>2763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31294</v>
      </c>
      <c r="G7" s="13">
        <v>30084</v>
      </c>
      <c r="H7" s="16">
        <f t="shared" si="3"/>
        <v>0.96133444110692146</v>
      </c>
      <c r="I7" s="13">
        <v>27322</v>
      </c>
      <c r="J7" s="13">
        <v>24574</v>
      </c>
      <c r="K7" s="12">
        <f t="shared" si="4"/>
        <v>0.89942171144132932</v>
      </c>
      <c r="L7" s="13">
        <v>1210</v>
      </c>
      <c r="M7" s="13">
        <v>2748</v>
      </c>
      <c r="N7" s="13">
        <v>451</v>
      </c>
      <c r="O7" s="13">
        <v>312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f>5280+700</f>
        <v>5980</v>
      </c>
      <c r="G8" s="13">
        <v>5690</v>
      </c>
      <c r="H8" s="16">
        <f t="shared" si="3"/>
        <v>0.95150501672240806</v>
      </c>
      <c r="I8" s="13">
        <f>4880+700</f>
        <v>5580</v>
      </c>
      <c r="J8" s="13">
        <v>4821</v>
      </c>
      <c r="K8" s="12">
        <f t="shared" si="4"/>
        <v>0.86397849462365595</v>
      </c>
      <c r="L8" s="13">
        <v>290</v>
      </c>
      <c r="M8" s="13">
        <v>759</v>
      </c>
      <c r="N8" s="13">
        <v>9</v>
      </c>
      <c r="O8" s="13">
        <v>85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f>37392+2000+1500+1500+500+500+1000</f>
        <v>44392</v>
      </c>
      <c r="G9" s="13">
        <v>43814</v>
      </c>
      <c r="H9" s="16">
        <f t="shared" si="3"/>
        <v>0.98697963597044513</v>
      </c>
      <c r="I9" s="13">
        <f>37187+2000+1500+1500+500+500+1000</f>
        <v>44187</v>
      </c>
      <c r="J9" s="13">
        <v>31179</v>
      </c>
      <c r="K9" s="12">
        <f t="shared" si="4"/>
        <v>0.7056147735759386</v>
      </c>
      <c r="L9" s="13">
        <v>578</v>
      </c>
      <c r="M9" s="13">
        <v>13008</v>
      </c>
      <c r="N9" s="13">
        <v>637</v>
      </c>
      <c r="O9" s="13">
        <v>676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7632</v>
      </c>
      <c r="G10" s="13">
        <v>7026</v>
      </c>
      <c r="H10" s="16">
        <f t="shared" si="3"/>
        <v>0.92059748427672961</v>
      </c>
      <c r="I10" s="13">
        <v>7632</v>
      </c>
      <c r="J10" s="13">
        <v>6428</v>
      </c>
      <c r="K10" s="12">
        <f t="shared" si="4"/>
        <v>0.84224318658280928</v>
      </c>
      <c r="L10" s="13">
        <v>606</v>
      </c>
      <c r="M10" s="13">
        <v>1204</v>
      </c>
      <c r="N10" s="13">
        <v>13</v>
      </c>
      <c r="O10" s="13">
        <v>29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41679</v>
      </c>
      <c r="G11" s="13">
        <v>40986</v>
      </c>
      <c r="H11" s="16">
        <f t="shared" si="3"/>
        <v>0.98337292161520184</v>
      </c>
      <c r="I11" s="13">
        <v>38454</v>
      </c>
      <c r="J11" s="13">
        <v>35182</v>
      </c>
      <c r="K11" s="12">
        <f t="shared" si="4"/>
        <v>0.91491132261923336</v>
      </c>
      <c r="L11" s="13">
        <v>693</v>
      </c>
      <c r="M11" s="13">
        <v>3272</v>
      </c>
      <c r="N11" s="13">
        <v>280</v>
      </c>
      <c r="O11" s="13">
        <v>225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f>11482+500</f>
        <v>11982</v>
      </c>
      <c r="G12" s="13">
        <v>11688</v>
      </c>
      <c r="H12" s="16">
        <f t="shared" si="3"/>
        <v>0.97546319479218824</v>
      </c>
      <c r="I12" s="13">
        <f>11472+500</f>
        <v>11972</v>
      </c>
      <c r="J12" s="13">
        <v>10567</v>
      </c>
      <c r="K12" s="12">
        <f t="shared" si="4"/>
        <v>0.88264283327764781</v>
      </c>
      <c r="L12" s="13">
        <v>294</v>
      </c>
      <c r="M12" s="13">
        <v>1405</v>
      </c>
      <c r="N12" s="13">
        <v>57</v>
      </c>
      <c r="O12" s="13">
        <v>43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f>19571-2000</f>
        <v>17571</v>
      </c>
      <c r="G13" s="13">
        <v>16766</v>
      </c>
      <c r="H13" s="16">
        <f t="shared" si="3"/>
        <v>0.95418587445222236</v>
      </c>
      <c r="I13" s="13">
        <f>19091-2000</f>
        <v>17091</v>
      </c>
      <c r="J13" s="13">
        <v>13694</v>
      </c>
      <c r="K13" s="12">
        <f t="shared" si="4"/>
        <v>0.80124041893394182</v>
      </c>
      <c r="L13" s="13">
        <v>805</v>
      </c>
      <c r="M13" s="13">
        <v>3397</v>
      </c>
      <c r="N13" s="13">
        <v>141</v>
      </c>
      <c r="O13" s="13">
        <v>92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f>30912-2000</f>
        <v>28912</v>
      </c>
      <c r="G14" s="13">
        <v>26417</v>
      </c>
      <c r="H14" s="16">
        <f t="shared" si="3"/>
        <v>0.91370365246264529</v>
      </c>
      <c r="I14" s="13">
        <f>30912-2000</f>
        <v>28912</v>
      </c>
      <c r="J14" s="13">
        <v>21765</v>
      </c>
      <c r="K14" s="12">
        <f t="shared" si="4"/>
        <v>0.75280160486995018</v>
      </c>
      <c r="L14" s="13">
        <v>2495</v>
      </c>
      <c r="M14" s="13">
        <v>7147</v>
      </c>
      <c r="N14" s="13">
        <v>131</v>
      </c>
      <c r="O14" s="13">
        <v>122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23566</v>
      </c>
      <c r="G15" s="13">
        <v>22957</v>
      </c>
      <c r="H15" s="16">
        <f t="shared" si="3"/>
        <v>0.97415768480013576</v>
      </c>
      <c r="I15" s="13">
        <v>23156</v>
      </c>
      <c r="J15" s="13">
        <v>19785</v>
      </c>
      <c r="K15" s="12">
        <f t="shared" si="4"/>
        <v>0.85442217999654513</v>
      </c>
      <c r="L15" s="13">
        <v>609</v>
      </c>
      <c r="M15" s="13">
        <v>3371</v>
      </c>
      <c r="N15" s="13">
        <v>181</v>
      </c>
      <c r="O15" s="13">
        <v>103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f>21272+500</f>
        <v>21772</v>
      </c>
      <c r="G16" s="13">
        <v>21317</v>
      </c>
      <c r="H16" s="16">
        <f t="shared" si="3"/>
        <v>0.97910159838324451</v>
      </c>
      <c r="I16" s="13">
        <f>21792+500</f>
        <v>22292</v>
      </c>
      <c r="J16" s="13">
        <v>18452</v>
      </c>
      <c r="K16" s="12">
        <f t="shared" si="4"/>
        <v>0.82774089359411451</v>
      </c>
      <c r="L16" s="13">
        <v>455</v>
      </c>
      <c r="M16" s="13">
        <v>3840</v>
      </c>
      <c r="N16" s="13">
        <v>152</v>
      </c>
      <c r="O16" s="13">
        <v>230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13354</v>
      </c>
      <c r="G17" s="13">
        <v>12965</v>
      </c>
      <c r="H17" s="16">
        <f t="shared" si="3"/>
        <v>0.97087015126553844</v>
      </c>
      <c r="I17" s="13">
        <v>12829</v>
      </c>
      <c r="J17" s="13">
        <v>10659</v>
      </c>
      <c r="K17" s="12">
        <f t="shared" si="4"/>
        <v>0.83085197599189342</v>
      </c>
      <c r="L17" s="13">
        <v>389</v>
      </c>
      <c r="M17" s="13">
        <v>2170</v>
      </c>
      <c r="N17" s="13">
        <v>182</v>
      </c>
      <c r="O17" s="13">
        <v>119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f>15403+1000</f>
        <v>16403</v>
      </c>
      <c r="G18" s="13">
        <v>16008</v>
      </c>
      <c r="H18" s="16">
        <f t="shared" si="3"/>
        <v>0.97591903920014633</v>
      </c>
      <c r="I18" s="13">
        <f>14868+1000</f>
        <v>15868</v>
      </c>
      <c r="J18" s="13">
        <v>13162</v>
      </c>
      <c r="K18" s="12">
        <f t="shared" si="4"/>
        <v>0.82946811192336778</v>
      </c>
      <c r="L18" s="13">
        <v>395</v>
      </c>
      <c r="M18" s="13">
        <v>2706</v>
      </c>
      <c r="N18" s="13">
        <v>124</v>
      </c>
      <c r="O18" s="13">
        <v>216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f>13872+500</f>
        <v>14372</v>
      </c>
      <c r="G19" s="13">
        <v>13814</v>
      </c>
      <c r="H19" s="16">
        <f t="shared" si="3"/>
        <v>0.96117450598385745</v>
      </c>
      <c r="I19" s="13">
        <f>13162+500</f>
        <v>13662</v>
      </c>
      <c r="J19" s="13">
        <v>11774</v>
      </c>
      <c r="K19" s="12">
        <f t="shared" si="4"/>
        <v>0.86180647050212267</v>
      </c>
      <c r="L19" s="13">
        <v>558</v>
      </c>
      <c r="M19" s="13">
        <v>1888</v>
      </c>
      <c r="N19" s="13">
        <v>130</v>
      </c>
      <c r="O19" s="13">
        <v>55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f>21522+500</f>
        <v>22022</v>
      </c>
      <c r="G20" s="13">
        <v>21753</v>
      </c>
      <c r="H20" s="16">
        <f t="shared" si="3"/>
        <v>0.98778494233039693</v>
      </c>
      <c r="I20" s="13">
        <f>21552+500</f>
        <v>22052</v>
      </c>
      <c r="J20" s="13">
        <v>19334</v>
      </c>
      <c r="K20" s="12">
        <f t="shared" si="4"/>
        <v>0.87674587339016874</v>
      </c>
      <c r="L20" s="13">
        <v>269</v>
      </c>
      <c r="M20" s="13">
        <v>2718</v>
      </c>
      <c r="N20" s="13">
        <v>102</v>
      </c>
      <c r="O20" s="13">
        <v>149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f>19418-2000</f>
        <v>17418</v>
      </c>
      <c r="G21" s="13">
        <v>16005</v>
      </c>
      <c r="H21" s="16">
        <f t="shared" si="3"/>
        <v>0.91887702376851532</v>
      </c>
      <c r="I21" s="13">
        <f>18283-2000</f>
        <v>16283</v>
      </c>
      <c r="J21" s="13">
        <v>13453</v>
      </c>
      <c r="K21" s="12">
        <f t="shared" si="4"/>
        <v>0.82619910335933178</v>
      </c>
      <c r="L21" s="13">
        <v>1413</v>
      </c>
      <c r="M21" s="13">
        <v>2830</v>
      </c>
      <c r="N21" s="13">
        <v>279</v>
      </c>
      <c r="O21" s="13">
        <v>97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f>42646+1500</f>
        <v>44146</v>
      </c>
      <c r="G22" s="13">
        <v>43452</v>
      </c>
      <c r="H22" s="16">
        <f t="shared" si="3"/>
        <v>0.98427943641553028</v>
      </c>
      <c r="I22" s="13">
        <f>39351+1500</f>
        <v>40851</v>
      </c>
      <c r="J22" s="13">
        <v>36150</v>
      </c>
      <c r="K22" s="12">
        <f t="shared" si="4"/>
        <v>0.88492325769259017</v>
      </c>
      <c r="L22" s="13">
        <v>694</v>
      </c>
      <c r="M22" s="13">
        <v>4701</v>
      </c>
      <c r="N22" s="13">
        <v>303</v>
      </c>
      <c r="O22" s="13">
        <v>348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f>25460-1000</f>
        <v>24460</v>
      </c>
      <c r="G23" s="13">
        <v>22741</v>
      </c>
      <c r="H23" s="16">
        <f t="shared" si="3"/>
        <v>0.92972199509403108</v>
      </c>
      <c r="I23" s="13">
        <f>24645-1000</f>
        <v>23645</v>
      </c>
      <c r="J23" s="13">
        <v>18416</v>
      </c>
      <c r="K23" s="12">
        <f t="shared" si="4"/>
        <v>0.77885388031296254</v>
      </c>
      <c r="L23" s="13">
        <v>1719</v>
      </c>
      <c r="M23" s="13">
        <v>5229</v>
      </c>
      <c r="N23" s="13">
        <v>222</v>
      </c>
      <c r="O23" s="13">
        <v>42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2021-10-07T05:36:51Z</dcterms:modified>
</cp:coreProperties>
</file>