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5" yWindow="90" windowWidth="14760" windowHeight="9825"/>
  </bookViews>
  <sheets>
    <sheet name="рус" sheetId="17" r:id="rId1"/>
    <sheet name="каз" sheetId="18" r:id="rId2"/>
  </sheets>
  <definedNames>
    <definedName name="_xlnm._FilterDatabase" localSheetId="0" hidden="1">рус!$I$5:$K$6</definedName>
    <definedName name="_xlnm.Print_Titles" localSheetId="0">рус!$4:$4</definedName>
    <definedName name="_xlnm.Print_Area" localSheetId="0">рус!$A$1:$N$282</definedName>
  </definedNames>
  <calcPr calcId="152511"/>
</workbook>
</file>

<file path=xl/calcChain.xml><?xml version="1.0" encoding="utf-8"?>
<calcChain xmlns="http://schemas.openxmlformats.org/spreadsheetml/2006/main">
  <c r="F250" i="17" l="1"/>
  <c r="F249" i="17"/>
  <c r="F225" i="17" l="1"/>
  <c r="F224" i="17"/>
  <c r="F194" i="17"/>
  <c r="F193" i="17"/>
  <c r="F165" i="17"/>
  <c r="F167" i="17"/>
  <c r="F166" i="17"/>
  <c r="F90" i="17"/>
  <c r="F89" i="17"/>
  <c r="F49" i="17"/>
  <c r="F16" i="17"/>
  <c r="Z121" i="17" l="1"/>
  <c r="F248" i="17" l="1"/>
  <c r="F272" i="17" l="1"/>
  <c r="F223" i="17"/>
  <c r="F202" i="17"/>
  <c r="F105" i="17"/>
  <c r="F88" i="17"/>
  <c r="F37" i="17"/>
  <c r="F24" i="17"/>
  <c r="F17" i="17"/>
  <c r="F137" i="17"/>
</calcChain>
</file>

<file path=xl/sharedStrings.xml><?xml version="1.0" encoding="utf-8"?>
<sst xmlns="http://schemas.openxmlformats.org/spreadsheetml/2006/main" count="1339" uniqueCount="539">
  <si>
    <t>Наименование мероприятия</t>
  </si>
  <si>
    <t>Стоимость мероприятий тыс.тенге</t>
  </si>
  <si>
    <t>Вид собственности</t>
  </si>
  <si>
    <t>Источник финансирования (РБ, МБ)</t>
  </si>
  <si>
    <t>Начало реализации</t>
  </si>
  <si>
    <t>Завершение реализации</t>
  </si>
  <si>
    <t>№ мероприятия</t>
  </si>
  <si>
    <t>Ответственный исполнитель</t>
  </si>
  <si>
    <t>Год реализации</t>
  </si>
  <si>
    <t>Разработка ПСД (с госэкспертизой)</t>
  </si>
  <si>
    <t xml:space="preserve">Протокола Республиканских бюджетных комиссий и Решения маслихатов </t>
  </si>
  <si>
    <t>Наименования защищаемых населенных пунктов</t>
  </si>
  <si>
    <t>"2021-2025 жылдарға су тасқыны іс-шараларының жол картасы"</t>
  </si>
  <si>
    <t>Іс-шараның №</t>
  </si>
  <si>
    <t>Іс-шараның атауы</t>
  </si>
  <si>
    <t>Қорғалатын елді мекендердің атаулары</t>
  </si>
  <si>
    <t>Меншік түрі</t>
  </si>
  <si>
    <t>Қаржыландыру көзі (РБ, ЖБ)</t>
  </si>
  <si>
    <t>Іс-шаралардың бағасы (мың теңге)</t>
  </si>
  <si>
    <t>Жауапты орындаушы</t>
  </si>
  <si>
    <t xml:space="preserve"> Республикалық  бюджеттен қаржыландырылатын іс-шаралар бойынша бағдарламаның әкімшісі  </t>
  </si>
  <si>
    <t xml:space="preserve"> Іске асыру жылдары </t>
  </si>
  <si>
    <t>ЖСҚ әзірлеу (мемсараптамамен)</t>
  </si>
  <si>
    <t>Іске асырудың басталуы</t>
  </si>
  <si>
    <t>Іске асыруды аяқтау</t>
  </si>
  <si>
    <t xml:space="preserve">Республикалық бюджет комиссиялардың хаттамалары және Маслихаттардың шешімдері </t>
  </si>
  <si>
    <t xml:space="preserve">Предусмотрено в утвержденных государственных и региональных программах и планах </t>
  </si>
  <si>
    <t>г. Нур-Султан</t>
  </si>
  <si>
    <t>г. Алматы</t>
  </si>
  <si>
    <t>г. Шымкент</t>
  </si>
  <si>
    <t>Акмолинская область</t>
  </si>
  <si>
    <t>Актюбинская область</t>
  </si>
  <si>
    <t>Алматинская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</si>
  <si>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</si>
  <si>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</si>
  <si>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</si>
  <si>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</si>
  <si>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</si>
  <si>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</si>
  <si>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Павлодарская область</t>
  </si>
  <si>
    <t>Северо-Казахстанская область</t>
  </si>
  <si>
    <t>Туркестанская область</t>
  </si>
  <si>
    <t>МБ</t>
  </si>
  <si>
    <t>Текущий ремонт Баканаского головного водозабора Балхашского района</t>
  </si>
  <si>
    <t>Текущии ремонт Тасмурунского головного водозабора Балхашского района</t>
  </si>
  <si>
    <t>Текущий ремонт водохранилища "К-1" Илииского района</t>
  </si>
  <si>
    <t xml:space="preserve">Капитальный ремонт водохранилища "Октябрь-1" Карасайского района </t>
  </si>
  <si>
    <t xml:space="preserve">Капитальный ремонт водохранилища "К-25" Карасайского района   </t>
  </si>
  <si>
    <t xml:space="preserve">Капитальный ремонт  магистрального канала "Жанкулюк"  Карасайского района  </t>
  </si>
  <si>
    <t>Текущий ремонт межхозяйственного канала "Карла Маркса" Талгарского района</t>
  </si>
  <si>
    <t xml:space="preserve">МБ </t>
  </si>
  <si>
    <t>г. Уральск</t>
  </si>
  <si>
    <t>РБ</t>
  </si>
  <si>
    <t xml:space="preserve"> с. Жарсуат</t>
  </si>
  <si>
    <t>коммунальное</t>
  </si>
  <si>
    <t xml:space="preserve">коммунальная </t>
  </si>
  <si>
    <t>коммунальная</t>
  </si>
  <si>
    <t>"Дорожная карта противопаводковых мероприятий на 2021-2023 годы"</t>
  </si>
  <si>
    <t>МБ/РБ</t>
  </si>
  <si>
    <t>Развитие системы ливневой канализации</t>
  </si>
  <si>
    <t>2021 г.</t>
  </si>
  <si>
    <t>2022 г.</t>
  </si>
  <si>
    <t>2023 г.</t>
  </si>
  <si>
    <t>Акимат города              Нур-Султан</t>
  </si>
  <si>
    <t>Акимат города Алматы</t>
  </si>
  <si>
    <t>Капитальный ремонт водохранилища Акжар с установлением сирены оповещения</t>
  </si>
  <si>
    <t>Капитальный ремонт канала Бозарык с начало водазабора Мартобе</t>
  </si>
  <si>
    <t>Акимат города Шымкент</t>
  </si>
  <si>
    <t>г. Атбасар</t>
  </si>
  <si>
    <t>Министерство экологии, геологии и природных ресурсов Республики Казахстан</t>
  </si>
  <si>
    <t>п. Балкашино п.Сандыктау</t>
  </si>
  <si>
    <t>с.Старый Колутон, ст.Колутон</t>
  </si>
  <si>
    <t>с.Чаглинка</t>
  </si>
  <si>
    <t>с.Оразак</t>
  </si>
  <si>
    <t>с.Борисовка</t>
  </si>
  <si>
    <t>с.Мариновка</t>
  </si>
  <si>
    <t>с.Садовое</t>
  </si>
  <si>
    <t>г. Актобе</t>
  </si>
  <si>
    <t>Акимат Актюбинской области</t>
  </si>
  <si>
    <t>г.Актобе</t>
  </si>
  <si>
    <t>с.Айке</t>
  </si>
  <si>
    <t>с.Талдысай</t>
  </si>
  <si>
    <t>с.Есет-батыра</t>
  </si>
  <si>
    <t>п.Құйылыс</t>
  </si>
  <si>
    <t>п.Мамыр</t>
  </si>
  <si>
    <t>п.Жайсанбай</t>
  </si>
  <si>
    <t>п.Кобда</t>
  </si>
  <si>
    <t>п.Когалы</t>
  </si>
  <si>
    <t>п.Канай</t>
  </si>
  <si>
    <t>п.Жарык</t>
  </si>
  <si>
    <t>с.Казанка</t>
  </si>
  <si>
    <t>п.Саржансай</t>
  </si>
  <si>
    <t>Строительство ливневой канализации  в с.Мартук Мартукского района</t>
  </si>
  <si>
    <t>с.Мартук</t>
  </si>
  <si>
    <t>Строительство ливневой канализации  в с.Сарыжар Мартукского района</t>
  </si>
  <si>
    <t>с.Сарыжар</t>
  </si>
  <si>
    <t>п.Копа</t>
  </si>
  <si>
    <t>п.Кумсай</t>
  </si>
  <si>
    <t>п.Шубарши</t>
  </si>
  <si>
    <t>п.Шитубек</t>
  </si>
  <si>
    <t>п.Каратал</t>
  </si>
  <si>
    <t>п.Екпетал</t>
  </si>
  <si>
    <t>г.Шалкар</t>
  </si>
  <si>
    <t xml:space="preserve">Акимат Алматинской области </t>
  </si>
  <si>
    <t xml:space="preserve">Акимат Атырауской области </t>
  </si>
  <si>
    <t xml:space="preserve">Акимат Атырауской области    </t>
  </si>
  <si>
    <t>с.Бегень</t>
  </si>
  <si>
    <t>комунальная</t>
  </si>
  <si>
    <t>Акимат Восточно-Казахстанской области</t>
  </si>
  <si>
    <t>Очистка русла р. Жеменей протяженностью 1800 м. и берегоукрепительные работы г.Зайсан Зайсанского района</t>
  </si>
  <si>
    <t>г.Зайсан</t>
  </si>
  <si>
    <t>Берегоукрепительные работы протяженностью 500 м. на р. Бухтарма вблизи с. Коробиха Катон-Карагайского района</t>
  </si>
  <si>
    <t xml:space="preserve"> с.Коробиха</t>
  </si>
  <si>
    <t>с. Кызыл - Кесик</t>
  </si>
  <si>
    <t>Текущий ремонт защитной дамбы протяженностью 3000 метров в с. Манырак Тарбагатайского района ВКО</t>
  </si>
  <si>
    <t>с. Манырак</t>
  </si>
  <si>
    <t>с. Путинцево</t>
  </si>
  <si>
    <t>с. Тургусун</t>
  </si>
  <si>
    <t xml:space="preserve"> с.Мамырсу</t>
  </si>
  <si>
    <t>с.Бирлик</t>
  </si>
  <si>
    <t>с.Карабас</t>
  </si>
  <si>
    <t xml:space="preserve"> с. Сенное</t>
  </si>
  <si>
    <t>с Жетиарал</t>
  </si>
  <si>
    <t>с.Кокжыра</t>
  </si>
  <si>
    <t xml:space="preserve">Ремонт защитной дамбы протяженностью 450 метров  вдоль берега озера Куликовское Бескарагайского района </t>
  </si>
  <si>
    <t>с.Бескарагай</t>
  </si>
  <si>
    <t>Ремонт защитной дамбы протяженностью 450 метров вдоль берега озера Доманское Бескарагайского района</t>
  </si>
  <si>
    <t>с.Дайыр</t>
  </si>
  <si>
    <t>Текущий ремонт дамбы длиной 2000 м. в  с. Уан Тарбагатайского района</t>
  </si>
  <si>
    <t>Акимат Жамбылской области</t>
  </si>
  <si>
    <t>ПСД разработана, заключение государственной экспертизы №19-0213/17; 01.07.2017 года</t>
  </si>
  <si>
    <t xml:space="preserve">с. Чирово </t>
  </si>
  <si>
    <t>Акимат Западно-Казахстанской области</t>
  </si>
  <si>
    <t>с. Павлово</t>
  </si>
  <si>
    <t>с.Жаскайрат</t>
  </si>
  <si>
    <t>с.Муратсай</t>
  </si>
  <si>
    <t>с.Таскала</t>
  </si>
  <si>
    <t>с. Покатиловка</t>
  </si>
  <si>
    <t>с. Тонкерис</t>
  </si>
  <si>
    <t xml:space="preserve">с.Новая Жизнь </t>
  </si>
  <si>
    <t>с.Ветелка</t>
  </si>
  <si>
    <t>Капитальный ремонт плотины Северной части с.Акбулак Бурлинского района</t>
  </si>
  <si>
    <t xml:space="preserve">с.Акбулак </t>
  </si>
  <si>
    <t>с.Достык</t>
  </si>
  <si>
    <t>с. Кызылтал</t>
  </si>
  <si>
    <t>п.Деркул</t>
  </si>
  <si>
    <t xml:space="preserve">с. Подстепное </t>
  </si>
  <si>
    <t>с. Новопаловка</t>
  </si>
  <si>
    <t>г.Караганда</t>
  </si>
  <si>
    <t>п.Юбилейное, п.Коксун Абайского района</t>
  </si>
  <si>
    <t>Решение XXXIV сессии Карагандинского областного маслихата от 12 декабря 2019 года</t>
  </si>
  <si>
    <t>с.Чкалово, с.Садовое Бухар-Жырауского района, г.Темиртау, с.Майоровка, с.Тассуат Нуринского района</t>
  </si>
  <si>
    <t>Министерство экологии, гелогии и природных ресурсов Республики Казахстан</t>
  </si>
  <si>
    <t>Реконструкция  моста через реку Нура на автомобильной дороге областного значения  "Новодолинка-Шахан-Молодецкое" км 32+580 Бухар-Жырауского района</t>
  </si>
  <si>
    <t>п.Новодолинка,п.Шахан, п.Молодецкое</t>
  </si>
  <si>
    <t>Заключение ГЭ от 28.05.2019 ж. № 01-0183/19</t>
  </si>
  <si>
    <t>Постановление Правительства Республики Казахстан от 6 декабря 2019 года № 908 "О реализации Закона Республики Казахстан "О республиканском бюджете на 2020-2022 годы"</t>
  </si>
  <si>
    <t>В рамках государственной программы "Нұрлы жол" на 2020-2025гг.</t>
  </si>
  <si>
    <t>Заключение ГЭ от 28.05.2019 ж. № 01-0185/19</t>
  </si>
  <si>
    <t>п.Осакаровка, с.Литвиносвское,с.Телмановское, п.Молодежное</t>
  </si>
  <si>
    <t>Заключение ГЭ от 24.10.2019г. № 12-0253/19</t>
  </si>
  <si>
    <t>Решение XXXIV сессии Карагандинского областного маслихата от 12 декабря 2019 года №475 «Об областном бюджете на 2020-2022 годы»</t>
  </si>
  <si>
    <t>г.Сарань, г.Шахтинск</t>
  </si>
  <si>
    <t>Заключение ГЭ от 04.11.2019 ж. № 01-0448/19</t>
  </si>
  <si>
    <t>п.Осакаровка</t>
  </si>
  <si>
    <t>с.Коллективное</t>
  </si>
  <si>
    <t>с.Колхозное</t>
  </si>
  <si>
    <t>с.Карагайлы</t>
  </si>
  <si>
    <t>Программа развития территорий</t>
  </si>
  <si>
    <t>с.Трудовое, с.Мирное, с.Родниковское, с.Аманконыр</t>
  </si>
  <si>
    <t>Акимат Кызылординской области</t>
  </si>
  <si>
    <t>Имеется ПСД, заключение госэкспертизы №14-0059/18 от 28.03.2018г</t>
  </si>
  <si>
    <t>г. Кызылорда</t>
  </si>
  <si>
    <t>Имеется ПСД, заключение госэкспертизы №14-0253/17 от 27.12.2017г.</t>
  </si>
  <si>
    <t>В 2020 году из РБ было выделено 350 млн. тг.</t>
  </si>
  <si>
    <t xml:space="preserve">Для оповещения и защиты населения Кызылординской области </t>
  </si>
  <si>
    <t>Имеется ПСД, заключение госэкспертизы №14-0001/18 от 27.03.2018г</t>
  </si>
  <si>
    <t>Имеется ПСД, заключение госэкспертизы №19-0327/19 от 09.10.2019г</t>
  </si>
  <si>
    <t xml:space="preserve">г.Кызылорда </t>
  </si>
  <si>
    <t>ГЭ от 14.09.2018 г. №01-0358/18</t>
  </si>
  <si>
    <t xml:space="preserve">В соответствии с постановлением Правительства РК от 27 ноября 2017 года № 779  в 2017 году на начало реализации выделено 293,3 млн.тенге и в соответствии с постановлением Правительства РК от 13 марта №  595-Д//120  в 2018 году  2 656,8 млн.тенге  </t>
  </si>
  <si>
    <t>Укрепление защитной насыпи г.Аксу габионами</t>
  </si>
  <si>
    <t>г.Аксу</t>
  </si>
  <si>
    <t>Укрепление защитной насыпи п.Аксу габионами</t>
  </si>
  <si>
    <t>п.Аксу</t>
  </si>
  <si>
    <t>п.Ленинский</t>
  </si>
  <si>
    <t>с.Кенжеколь</t>
  </si>
  <si>
    <t>с.Шолаксор</t>
  </si>
  <si>
    <t>МБ, РБ</t>
  </si>
  <si>
    <t>Кап. ремонт от 101 до 105 км. дороги "Калкаман-Баянаул-Умуткер-Ульяновский"с установкой 2-х мостов</t>
  </si>
  <si>
    <t>Капитальный ремонт автомобильной дороги областного значения КСТ-19 "Покровка - Ильинка - Мектеп" км. 17-27 (в реализуемом проекте предусматривается установка водопропускных тюбингов)</t>
  </si>
  <si>
    <t>Ремонт дамбы по ул. Ущева</t>
  </si>
  <si>
    <t>п. Подгора</t>
  </si>
  <si>
    <t>Реконструкция участка автомобильной дороги республиканского значения Р-49 "Обход Петропавловска"</t>
  </si>
  <si>
    <t>г. Петропавловск</t>
  </si>
  <si>
    <t>Разработка проектно-сметной документации для проведение капитального ремонта аварийного моста через реку Есиль на 769 км. и аварийной водопропускной трубы на 793 км. автодороги республиканского значения М-36 «Екатеринбург - Алматы».</t>
  </si>
  <si>
    <t>Предусмотреть выделение финансовых средств на разработку ПСД по устройству ливневых стоков и арычной системы районов «МЖК» и Юго-Восток с. Бесколь.</t>
  </si>
  <si>
    <t>Министерство индустрии и инфраструктурного развития</t>
  </si>
  <si>
    <t>г.Костанай</t>
  </si>
  <si>
    <t>с.Федоровка</t>
  </si>
  <si>
    <t>с. Степное</t>
  </si>
  <si>
    <t>с. Октябрьское</t>
  </si>
  <si>
    <t>г.Тобол</t>
  </si>
  <si>
    <t xml:space="preserve"> Комплексный план по развитию жилых массивов города Нур-Султан на 2020 - 2022 годы,               проект Плана мероприятий по реализации Программы развития города на 2021-2025 годы</t>
  </si>
  <si>
    <t>Комплексный план по развитию жилых массивов города Нур-Султан на 2020 - 2022 годы, проект Плана мероприятий по реализации Программы развития города на 2021-2025 годы</t>
  </si>
  <si>
    <t>Строительство ливневой канализации  в с.Бадамша Каргалинского  района</t>
  </si>
  <si>
    <t xml:space="preserve">Атырауская область </t>
  </si>
  <si>
    <t>Текущий ремонт межхозяйственного  канала "Интернациональный" Талгарского района</t>
  </si>
  <si>
    <t>Текущий ремонт межхозяйственного  канала "Мельничный" Талгарского района</t>
  </si>
  <si>
    <t xml:space="preserve">Акимат Карагандинской области </t>
  </si>
  <si>
    <t xml:space="preserve">Всего по Кызылординской области:18   РБ:    МБ: </t>
  </si>
  <si>
    <t xml:space="preserve">Акимат Павлодарской области </t>
  </si>
  <si>
    <t>Акимат Туркестанской области</t>
  </si>
  <si>
    <t>МИИР</t>
  </si>
  <si>
    <t xml:space="preserve">Противоэрозионные и противопаводковые мероприятия на р.Арысь нижнего бьефа Караспанского гидроузла Ордабасинского района </t>
  </si>
  <si>
    <t>Акимат Акмолинской области</t>
  </si>
  <si>
    <t xml:space="preserve">Акимат Северо-Казахстанской  области </t>
  </si>
  <si>
    <t xml:space="preserve">Всего по Восточно-Казахстанской области: 24   </t>
  </si>
  <si>
    <t>не требуется</t>
  </si>
  <si>
    <t>п.Ботакара</t>
  </si>
  <si>
    <t>протокол районной бюджетной комиссии от 06.11.2020г. №9</t>
  </si>
  <si>
    <t>с. Кызылжар</t>
  </si>
  <si>
    <t>протокол районной бюджетной комиссии от 06.11.2020г. №10</t>
  </si>
  <si>
    <t>п.Г.Мустафина</t>
  </si>
  <si>
    <t>протокол районной бюджетной комиссии от 06.11.2020г. №11</t>
  </si>
  <si>
    <t xml:space="preserve"> </t>
  </si>
  <si>
    <t>с. Чапаево</t>
  </si>
  <si>
    <t xml:space="preserve">Всего по Министерству индустрии и инфраструктурного развития: 1   РБ:  </t>
  </si>
  <si>
    <t>Дорожная карта занятости на 2020-2021 годы</t>
  </si>
  <si>
    <t>ПСД разработана в 2018 году. Заключение ГЭ №04-0038/20 от 14.02.2020 г.</t>
  </si>
  <si>
    <t>ПСД разработана в 2018 году. Заключение ГЭ №04-0097/19 от 27.06.2019 г.</t>
  </si>
  <si>
    <t xml:space="preserve">Постановление Акимата Актюбинской области от 18 декабря 2019 года №498  "О реализации решения областнгого маслихата "Об областном бюджете на 2020-2020 годы" </t>
  </si>
  <si>
    <t>Решение маслихата №290 от 22.05.2018 года</t>
  </si>
  <si>
    <t>ПСД разработана в 2018 году. Заключение ГЭ №04-0102/19 от 10.07.2019 г.</t>
  </si>
  <si>
    <t>ПСД разработана в 2018 году. Заключение ГЭ №04-0099/19 от 01.07.2019 г.</t>
  </si>
  <si>
    <t>ПСД разработана в 2018 году. Заключение ГЭ №04-0096/19 от 27.06.2019 г.</t>
  </si>
  <si>
    <t>ПСД разработана в 2019 году. Заключение ГЭ №01-0277/20 от 17.06.2020 г.</t>
  </si>
  <si>
    <t>п.Кудуксай</t>
  </si>
  <si>
    <t>г. Алга</t>
  </si>
  <si>
    <t xml:space="preserve">Министерство экологии, геологии и природных ресурсов Республики Казахстан </t>
  </si>
  <si>
    <t xml:space="preserve">Программа развития территории Жамбылской области на 2016 - 2020 г.г. </t>
  </si>
  <si>
    <t xml:space="preserve">Министерство по чрезвычайным ситуациям Республики Казахстан </t>
  </si>
  <si>
    <t xml:space="preserve">Министерство по чрезвычайным ситуациям Республики Казахстан  </t>
  </si>
  <si>
    <t xml:space="preserve"> Министерство индустрии и инфраструктурного развития Республики Казахстан </t>
  </si>
  <si>
    <t>Хозяйственным способом</t>
  </si>
  <si>
    <t xml:space="preserve">Министерство индустрии и инфраструктурного развития Республики Казахстан </t>
  </si>
  <si>
    <t xml:space="preserve">Администратор программы по мероприятиям финансируемых из республиканского бюджета </t>
  </si>
  <si>
    <t>с.Бадамша</t>
  </si>
  <si>
    <t>с. Черемшанка</t>
  </si>
  <si>
    <t>с. Тарханка</t>
  </si>
  <si>
    <t xml:space="preserve">Расчистка, дноуглубление и берегоукрепительные работы русла р.Селеты в границах Актогайского района </t>
  </si>
  <si>
    <t xml:space="preserve">с. Каратерек </t>
  </si>
  <si>
    <t>Реконструкция русла ручья Сарыбулак с благоустройством прибрежной полосы и установлением водоохранных зон и полос   (от пр.Тлендиева до ж/д дороги)</t>
  </si>
  <si>
    <t>с. Р.Кошкарбаева</t>
  </si>
  <si>
    <t>Министерства экологии, геологии и природных ресурсов Республики Казахстан</t>
  </si>
  <si>
    <t xml:space="preserve"> c.Кокарна,  с.Жумыскер, с.Геолог, с.Аксай, с.Акжар, с.Жанаталап, с.Курмангазы, с.Еркинкала, с.Талгайран, с.Бесикти,  с.Дамбы, с.Амангелди, с.Таскала, с Алгабас и  город Атырау</t>
  </si>
  <si>
    <t>с. Карасу</t>
  </si>
  <si>
    <t>с.Жарлы</t>
  </si>
  <si>
    <t xml:space="preserve"> с.Тегисшилдик</t>
  </si>
  <si>
    <t>с.Ынталы</t>
  </si>
  <si>
    <t xml:space="preserve">  с.Акшокы</t>
  </si>
  <si>
    <t>с. Жарлы</t>
  </si>
  <si>
    <t>с.Коктас</t>
  </si>
  <si>
    <t>н.п. Абай, Оркендеу, Бегарыстан би, Бирлик</t>
  </si>
  <si>
    <t>н.п. Абыла</t>
  </si>
  <si>
    <t>н.п. Дуронгар</t>
  </si>
  <si>
    <t>п. Жалагаш, н.п. М.Шаменов, Аксу, Далдабай, Тан</t>
  </si>
  <si>
    <t>н.п. М.Шаменов, Аксу</t>
  </si>
  <si>
    <t>п. Жосалы</t>
  </si>
  <si>
    <t xml:space="preserve">Текущий ремонт защитной дамбы (грунтовая) правая сторона р.Сырдарья между ПК-00-ПК-17,0 в пос. "Жосалы", Кармакшинского района  </t>
  </si>
  <si>
    <t>п. Теренузяк</t>
  </si>
  <si>
    <t>Текущий ремонт защитной дамбы (каменная наброска) правая сторона р.Сырдарья между ПК-157-ПК-160 в г.Кызылорда</t>
  </si>
  <si>
    <t>Текущий ремонт защитной дамбы (каменная наброска) правая сторона р.Сырдарья между ПК-17,5-ПК-20,5 в пос. Жосалы</t>
  </si>
  <si>
    <t>п.Жосалы</t>
  </si>
  <si>
    <t>Текущий ремонт шлюз-регулятора на канале "Жасулан" в районе а/о "Аманоткел", Аральского района</t>
  </si>
  <si>
    <t xml:space="preserve">н.п. Караспан </t>
  </si>
  <si>
    <t xml:space="preserve"> н.п. Дархан </t>
  </si>
  <si>
    <t xml:space="preserve">н.п. Кобек (М.Горький)  </t>
  </si>
  <si>
    <t>Спрямление русла и берегоукрепительные работы на реке Келес н.п. Кобек (М.Горький) и н.п. Жуан-тобе с.о. Актобе Келесского района (первый этап)</t>
  </si>
  <si>
    <t xml:space="preserve">н.п. Кобек (М.Горький) </t>
  </si>
  <si>
    <t xml:space="preserve">н.п.Кокбулак </t>
  </si>
  <si>
    <t xml:space="preserve">н.п.Жанадауир </t>
  </si>
  <si>
    <t xml:space="preserve">Спрямление русла и берегоукрепительные работы на реке Келес н.п. Жуан-тобе с.о. Актобе Келесского района </t>
  </si>
  <si>
    <t xml:space="preserve">н.п.Жуан-тобе </t>
  </si>
  <si>
    <t>н.п.Ушкын</t>
  </si>
  <si>
    <t xml:space="preserve">Механическая очистка сбросного коллектора н.п. Коралас с.о. Ушкын Келесского района </t>
  </si>
  <si>
    <t xml:space="preserve">н.п.Коралас </t>
  </si>
  <si>
    <t>Механическая очистка сбросного коллектора н.п. Абай Келесского района</t>
  </si>
  <si>
    <t xml:space="preserve">сбросной коллектор н.п. Абай </t>
  </si>
  <si>
    <t>н.п. Абай</t>
  </si>
  <si>
    <t>н.п. Дербисек</t>
  </si>
  <si>
    <t>н.п. Махташы</t>
  </si>
  <si>
    <t xml:space="preserve">Берегоукрепительные работы в подмостовой части  н.п. "28 Гвардия" с/о Бирлесу Келесского района </t>
  </si>
  <si>
    <t xml:space="preserve">н.п. "28 Гвардия" </t>
  </si>
  <si>
    <t xml:space="preserve">Бетонирование канала "Акбай-Карасу" в с.о. Карасу Сайрамского района </t>
  </si>
  <si>
    <t xml:space="preserve">Бетонирование магистрального канала "Аламан" в с.о. Акбулак Сайрамского района </t>
  </si>
  <si>
    <t>н.п.Аксукент</t>
  </si>
  <si>
    <t xml:space="preserve"> н.п. Тогус города Шымкент </t>
  </si>
  <si>
    <t xml:space="preserve">н.п. Игилик города Шымкент </t>
  </si>
  <si>
    <t xml:space="preserve">н.п. 20-лет Независимости  города Шымкент </t>
  </si>
  <si>
    <t xml:space="preserve">н.п. Кызыл жар города Шымкент </t>
  </si>
  <si>
    <t xml:space="preserve">н.п. Жылан Бузган города Шымкент </t>
  </si>
  <si>
    <t xml:space="preserve">н.п.Маятас города Шымкент </t>
  </si>
  <si>
    <t>н.п. Ш. Калдаякова</t>
  </si>
  <si>
    <t>н.п. Петропавловка</t>
  </si>
  <si>
    <t>с.Кумкол, н.п. Кызыл Жулдыз</t>
  </si>
  <si>
    <t>Очистка русла р. Тебиске протяженностью 4500 м. в с.о. Кумкол Тарбагатайского района</t>
  </si>
  <si>
    <t>н.п. Уан</t>
  </si>
  <si>
    <t>канал "Акбай-Карасу"</t>
  </si>
  <si>
    <t>Берегеукрепительные, дноуглубительные работы  и корчевка деревьев по трассе реки Акбастау</t>
  </si>
  <si>
    <t>с. Жамбыл</t>
  </si>
  <si>
    <t>с.Т.Жургенова</t>
  </si>
  <si>
    <t xml:space="preserve">н.п. Акбулак  </t>
  </si>
  <si>
    <t>с. Дауит, с.Лениноградское</t>
  </si>
  <si>
    <t>с.Ильинка, с.Александровка</t>
  </si>
  <si>
    <t>с. Ялты</t>
  </si>
  <si>
    <t xml:space="preserve">с. Старобелка, с.Березовка </t>
  </si>
  <si>
    <t xml:space="preserve">с. Тепличное,                    с. Прибрежное </t>
  </si>
  <si>
    <t>с. Бесколь</t>
  </si>
  <si>
    <t>с. Бирлик</t>
  </si>
  <si>
    <t>Проведение русловыпрямительных работ р. Нура с. Оразак Целиноградского района *</t>
  </si>
  <si>
    <t>Строительство защитной дамбы с. Борисовка Атбасарского района *</t>
  </si>
  <si>
    <t>Строительство защитной дамбы с. Мариновка Атбасарского района *</t>
  </si>
  <si>
    <t>Строительство защитной дамбы с. Садовое Атбасарского района *</t>
  </si>
  <si>
    <t>Капитальный ремонт плотины Теренсай в с.Айке Айтекебийского района *</t>
  </si>
  <si>
    <t>Строительство защитной дамбы вдоль р. Большая Кобда в п.Кобда Кобдинского района *</t>
  </si>
  <si>
    <t>Капитальный ремонт  ГТС на р. Большая Кобда, п. Жарык Кобдинскогго района *</t>
  </si>
  <si>
    <t>Строительство защитной дамбы вдоль р. Илек  п. Саржансай Мартукского района *</t>
  </si>
  <si>
    <t>Строительство защитной дамбы в       п. Каратал Уилского района *</t>
  </si>
  <si>
    <t>с. Акмектеп, с. Аймаутова, с. Лекер, с.Торайгыр</t>
  </si>
  <si>
    <t xml:space="preserve">с.Жанажол, с. Иирколь </t>
  </si>
  <si>
    <t>п. Теренузяк, н.п. Узтоп, Шаган</t>
  </si>
  <si>
    <t>н.п. Озгент</t>
  </si>
  <si>
    <t xml:space="preserve">н.п. Аманоткел </t>
  </si>
  <si>
    <t>г. Казалинск</t>
  </si>
  <si>
    <t>Капитальный ремонт защитных дамб вдоль реки Жайык и Каспийского моря в пригородных селах и города Атырау *</t>
  </si>
  <si>
    <t>Берегоукрепительные работы реки Жайык в ауле Алга Махамбетского района *</t>
  </si>
  <si>
    <t>Противопаводковые мероприятия на р.Ульба вблизи с.Тарханка Глубоковского района ВКО(2 проекта: 1-выше с.Тарханка, 2- ниже с.Тарханка) *</t>
  </si>
  <si>
    <t xml:space="preserve">Противопаводковые мероприятия на р.Ульба в районе производственной базы ТОО "Кенес и К" в с.Черемшанка Глубоковского района * </t>
  </si>
  <si>
    <t>Капитальный ремонт водохранилища Муратсай с.Муратсай Бокейординского района*</t>
  </si>
  <si>
    <t>Капитальный ремонт водохранилища на р. Солянка Теректинского района *</t>
  </si>
  <si>
    <t>Капитальный ремонт водохранилища на р. Барбастау с.Новая Жизнь Теректинского района *</t>
  </si>
  <si>
    <t>Берегоукрепление р.Урал от ул.Шамсутдинова до пристани г.Уральска *</t>
  </si>
  <si>
    <t>Берегоукрепление р. Урал от ул. Чечерная до ул. Шамсудинова г. Уральска (2-этап) *</t>
  </si>
  <si>
    <t>Берегоукрепительные работы с.Жарсуат Бурлинского района *</t>
  </si>
  <si>
    <t>Берегоукрепление на р. Деркул на участке дороги в Кардиологический центр г. Уральск *</t>
  </si>
  <si>
    <t xml:space="preserve">Строительство водоотводных каналов в  с. Подстепное Теректинского района * </t>
  </si>
  <si>
    <t>Изменение расположения труб  на автодороге районного значения "Пойма-Новопавловка" Теректинского района *</t>
  </si>
  <si>
    <t>Укрепление защитного вала протяженностью 0,55 км в северо-западной части с.Колхозное от разлива р. Каргалы</t>
  </si>
  <si>
    <t>Укрепление защитного вала протяженностью 0,6 км в северной части с. Карагайлы для защиты от талых вод</t>
  </si>
  <si>
    <t>Укрепление защитных валов протяженностью 2,5 км в с.Акшокы для защиты от разлива р.Жарлы</t>
  </si>
  <si>
    <t>Укрепление защитных валов протяженностью 1 км в с.Жарлы для защиты от разлива р.Жарлы</t>
  </si>
  <si>
    <t>Возведение и укрепление  защитного вала протяженностью 5 км в п.Ботакара для защиты от разлива р.Нура</t>
  </si>
  <si>
    <t>Возведение и укрепление  защитного вала протяженностью 2 км в с.Кызылжар для защиты от разлива р.Нура</t>
  </si>
  <si>
    <t xml:space="preserve"> Возведение и укрепление защитного вала протяженностью 3,6 км в п.им.Г.Мустафина для защиты от разлива р.Нура</t>
  </si>
  <si>
    <t>Акимат Костанайской области</t>
  </si>
  <si>
    <t xml:space="preserve">Строительство двух очкового ГТС на канале Тойымбет возле н/п Абла * </t>
  </si>
  <si>
    <t>Спрямление русла Сырдарьи на участках Турумбет и Корганша в Жалагашском районе  *</t>
  </si>
  <si>
    <t>Строительство одноочкового ГТС на озере Озгент  *</t>
  </si>
  <si>
    <t>Создание комплексной системы оповещения населения и органов управления *</t>
  </si>
  <si>
    <t>Спрямление и очистка русла р.Деркул в с.Таскала Таскалинского района *</t>
  </si>
  <si>
    <t>Капитальный ремонт пруда Ветелка с. Ветелка г. Уральска *</t>
  </si>
  <si>
    <t>Примечание: * -  не исполненные мероприятия 2020 года.</t>
  </si>
  <si>
    <t>Берегоукрепительные работы на р.Иргиз вдоль крайних домов по ул.Набережная в н.п. Т.Жургенова Айтекебийского района *</t>
  </si>
  <si>
    <t xml:space="preserve">Строительство противопаводковой дамбы  в п. Құйылыс Иргизского района                            </t>
  </si>
  <si>
    <t xml:space="preserve">Строительство противопаводковой дамбы  в п.  Мамыр Иргизского района                            </t>
  </si>
  <si>
    <t>Берегоукрепительные работы вдоль р. Каргала в н. п. Ш.Калдаякова Каргалинского района *</t>
  </si>
  <si>
    <t>Берегоукрепительные работы вдоль р. Каргала в н.п. Петропавловка Каргалинского района *</t>
  </si>
  <si>
    <t>Капитальный ремонт плотины «Казанка-1» в с. Казанка Мартукского района *</t>
  </si>
  <si>
    <t>Строительство защитной дамбы п.Шитубек Темирского района *</t>
  </si>
  <si>
    <t>Строительство защитной дамбы п. Шубарши  Темирского района *</t>
  </si>
  <si>
    <t>Строительство защитной дамбы п.Кумсай  Темирского района *</t>
  </si>
  <si>
    <t>Строительство защитной дамбы п.Копа  Темирского района *</t>
  </si>
  <si>
    <t>а.Алга</t>
  </si>
  <si>
    <t xml:space="preserve">Текущий ремонт и укрепление предгорной защитной дамбы протяженностью 2000 метров в западной части с. Кызыл - Кесик Тарбагатайского района </t>
  </si>
  <si>
    <t>Очистка русла                     р. Каргыба протяженностью 5000 м, Ойшиликски с.о. Тарбагатайского района</t>
  </si>
  <si>
    <t>с. Тана мырза,                     н.п. Есим</t>
  </si>
  <si>
    <t>Очистка русла                   р. Тасжыра протяженностью 7 000 м, проведение берегоукрепительные работы  длиной 2000 м. в с.Карасу Тарбагатайского района</t>
  </si>
  <si>
    <t>Дноуглубительные работы, расчистка русла р. Березовка района Алтай протяженностью 3500 метров</t>
  </si>
  <si>
    <t>Текущий ремонт дамбы на р. Бухтарма 300 метров</t>
  </si>
  <si>
    <t>Руслорегулирующие работы на р. Аягоз протяженностью 3000 м в с. Мамырсу Аягозского района</t>
  </si>
  <si>
    <t>Берегоукрепительные работы на р. Иртыш протяженностью 1000 метров Бескарагайского района</t>
  </si>
  <si>
    <t>Текущие работы по берегоукреплению длиной 2000 м.             на р. Бухтарма  в с. Сенное Катон-Карагайского района</t>
  </si>
  <si>
    <t>Текущий ремонт дамбы длиной 2500 м. на южной стороне от  с. Жетиарал Тарбагатайского района</t>
  </si>
  <si>
    <t>Очистка русла р. Базар на участке Кокбейт, ЛСП, Алау  длиной 3500 м. с. Кокжыра Тарбагатайского района</t>
  </si>
  <si>
    <t>Ремонт защитной дамбы протяженностью 450 метров вдоль берега озера Камышановка Бескарагайского района</t>
  </si>
  <si>
    <t>Очистка русла р. Жарлы протяженностью 1500 м.      и берегоукрепительные работы в Зайсанском районе</t>
  </si>
  <si>
    <t>Противопаводковые мероприятия на р.Ульба в районе 103-ого км автодороги г.Усть-Каменогорск-г.Риддер *</t>
  </si>
  <si>
    <t>Берегоукрепительные работы  на р. Талас в черте г. Тараз (7 участков) , Байзакском районе (10 участков) и Жамбылском районе (4 участка)  *</t>
  </si>
  <si>
    <t>Укрепление существующей дамбы на р. Малая быковка                      в с. Чирово района Бәйтерек</t>
  </si>
  <si>
    <t>Укрепление существующей дамбы на р. Крутенькая в с.Павлово района Бәйтерек</t>
  </si>
  <si>
    <t>Капитальный ремонт автодороги                               в с. Жаскайрат Жанибекского района</t>
  </si>
  <si>
    <t>Капитальный ремонт водохранилища                 на  р. Барбастау                         с. Покатиловка Теректинского района *</t>
  </si>
  <si>
    <t xml:space="preserve">Строительство берегоукрепления р. Урал поселка Чапаево Акжаикского района </t>
  </si>
  <si>
    <t>Берегеукрепительные, дноуглубительные работы и корчевка деревьев по трассе р. Солонка</t>
  </si>
  <si>
    <t>Берегеукрепительные, дноуглубительные работы и корчевка деревьев по трассе р. Шерубай-Нура *</t>
  </si>
  <si>
    <t>Берегеукрепительные, дноуглубительные работы и корчевка деревьев по трассе р. Нура (вблизи с.Чкалово, с.Садовое Бухар-Жырауского района, вблизи г.Темиртау, с.Майоровка, с.Тассуат Нуринского района) *</t>
  </si>
  <si>
    <t>Реконструкция  моста через р. Сокур на автомобильной дороге областного значения  "Новодолинка-Шахан-Молодецкое" км 23+570 Бухар-Жырауского района</t>
  </si>
  <si>
    <t>Реконструкция моста через р. Ишим на автомобильной дороге областного значения "Осакаровка-Литвиновское-Тельманское-Молодежное"  км 1+100 Осакаровского района</t>
  </si>
  <si>
    <t>Реконструкция моста через р. Шерубай-Нура на автомобильной дороге областного значения  "Караганда-Сарань-Шахтинск" км 26+750 Бухар-Жырауского района</t>
  </si>
  <si>
    <t>Замена водопропусной трубы на автомобильной дороге Осакаровка - Озерное 0-2км</t>
  </si>
  <si>
    <t>Замена водопропусной трубы на автомобильной дороге Карагайлы - Коллективное 500 м. от с.Коллективное</t>
  </si>
  <si>
    <t>Замена водопропусной трубы на автомобильной дороге Крещеновка - Коллективное 3 км. от с.Коллективное</t>
  </si>
  <si>
    <t>Очистка русла  р. Тобол в границах г. Костанай *</t>
  </si>
  <si>
    <t xml:space="preserve">Устройство обводных и водопропускных каналов с устройством пропускных труб Д - 1000 мм в с. Федоровка Федоровского района  *
</t>
  </si>
  <si>
    <t>Восстановления второго порога водохранилище на р. Тюнтюгур в с. Октябрьское Карасуского района *</t>
  </si>
  <si>
    <t>Усиление ограждающей дамбы в г. Тобыл Костанайского района *</t>
  </si>
  <si>
    <t>г.Аркалык                            п. Северный</t>
  </si>
  <si>
    <t>Строительство ливневых канализации в п. Северный                                   г. Аркалыка *</t>
  </si>
  <si>
    <t>Стройтельство и восстановление защитных дамб на р. Сырдарья в Кармакшинском районе *</t>
  </si>
  <si>
    <t>Строительство и восстановление защитных дамб на  р. Сырдарья в Казалинском районе *</t>
  </si>
  <si>
    <t>Восстановление и усиление защитных дамб р. Сырдария на територии Жалагашского района *</t>
  </si>
  <si>
    <t>Строительство и восстановление защитных дамб на р. Сырдарья в Сырдарьинском районе *</t>
  </si>
  <si>
    <t>Очистка русла р. Сырдарья в пределах города Кызылорда в целях предотвращения затопления *</t>
  </si>
  <si>
    <t>Реконструкция канала Отебе с увеличением пропускной способности до 50 м3/сек для отвода воды из р. Сырдарьи в озерные системы с целью предотвращения затопления населенных пунктов Казалинского района</t>
  </si>
  <si>
    <t>Текущий ремонт защитной дамбы (габионы) р.Сырдарья в п. "Тартогай", Шиелийского района</t>
  </si>
  <si>
    <t>п. Тартогай</t>
  </si>
  <si>
    <t xml:space="preserve">Текущий ремонт защитной дамбы (грунтовая) правая сторона р.Сырдарья между ПК-382-ПК-409 в пос. "Теренозек", Сырдарьинского района  </t>
  </si>
  <si>
    <t xml:space="preserve">Укрепление защитной насыпи п.Ленинский г. Павлодара габионами </t>
  </si>
  <si>
    <t xml:space="preserve">Укрепление защитной насыпи с.Кенжеколь г. Павлодар габионами </t>
  </si>
  <si>
    <t>Берегоукрепление и расчитска русла р. Иртыш в районе с. Каратерек Майского района *</t>
  </si>
  <si>
    <t>Предусмотреть выделение финансовых средств на разработку проектно-сметной документации и строительство защитной дамбы в с. Тепличное (д/о«Дельта», «Мичуринец») и по ул. Советской с. Прибрежное</t>
  </si>
  <si>
    <t xml:space="preserve">Разработка проектно-сметной документации на ремонт водопропускных труб по руслу р.Чаглинка вблизи с. Бирлик, на автодороге местного значения КТ-72 "Тайынша-Кантемировец-Котовский" требует дополнительных доработок и выделение финансовых средств (установлено 14 водопропускных труб диаметром 1 м, однако данного количества не достаточно, в связи, с чем возникает перелив через дорожное полотно). </t>
  </si>
  <si>
    <t xml:space="preserve">Спрямление русла и берегоукрепительные работы на р. Келес н.п.Дархан с.о. Куркелес Сарыагашского района </t>
  </si>
  <si>
    <t>Спрямление русла и берегоукрепительные работы на р. Келес н.п Кобек (М.Горький) и н.п. Жуан-тобе с/о Актобе Келесского района   (второй этап)</t>
  </si>
  <si>
    <t>Спрямление русла и берегоукрепительные работы на р. Келес н.п. Кобек (М.Горький) и н.п. Жуан-тобе с/о Актобе Келесского района  (третий этап)</t>
  </si>
  <si>
    <t xml:space="preserve">Берегоукрепительные  работы на  р. Келес н.п. Кокбулак с.о. Актобе Келесского района </t>
  </si>
  <si>
    <t xml:space="preserve">Берегоукрепительные работы на  р. Келес н.п.Жанадауир с.о. Актобе Келесского района </t>
  </si>
  <si>
    <t>Спрямление русла и берегоукрепительные работы на р. Келес н.п. Ушкын с.о. Кошкарата Келесского района (второй этап)</t>
  </si>
  <si>
    <t xml:space="preserve">Возведение правой защитной дамбы на р. Арысь в районе кладбища Бадир Ата у н.п. Ынталы с.о. Кажымукан Ордабасинского района </t>
  </si>
  <si>
    <t xml:space="preserve">н.п. Ынталы </t>
  </si>
  <si>
    <t xml:space="preserve">Русловыпрямительные и берегоукрепительные работы на р. Келес н.п. Абай Келесского района </t>
  </si>
  <si>
    <t xml:space="preserve">Русловыпрямительные и берегоукрепительные работы на р. Келес н.п. Дербисек с.о. Дербисек Сарыагашского района </t>
  </si>
  <si>
    <t>Русловыпрямительные и берегоукрепительные работы на подмостовой части р. Келес н.п.Махташы, Кошкарата Келесского района</t>
  </si>
  <si>
    <t xml:space="preserve">Спрямление русла и берегоукрепительные работы на р. Аксу в районе железнодорожного моста в н.п.Аксукент с.о Аксукент Сайрамского района </t>
  </si>
  <si>
    <t xml:space="preserve">Спрямление русла и берегоукрепительные работы на р. Арысь в районе автодорожного моста в с.о. Кутарыс Сайрамского района </t>
  </si>
  <si>
    <t>Реконструкция русла р. Есиль в г. Нур-Султан                  (6 очередь) *</t>
  </si>
  <si>
    <t>Реконструкция русла р. Есиль в г. Нур-Султан (5 очередь) Водорегулирующая плотина *</t>
  </si>
  <si>
    <t>Реконструкция отдельных участков русел р. Тиксай и Жарбулак в городе Алматы (6,7 км)</t>
  </si>
  <si>
    <t>Реконструкция участка водоохранной полосы и русла р. Есентай, участок от вододелителя   до ул. Жамакаева, Медеуского района г. Алматы (4,2 км)</t>
  </si>
  <si>
    <t xml:space="preserve">Реконструкция участка водоохранной полосы и русла р. Улкен Алматы (5,5 км) от селезащитной плотины до отстойника №1 </t>
  </si>
  <si>
    <t xml:space="preserve">Спрямление и берегоукрепление опасного участка р. Бадам  у н.п. Тогус г. Шымкент </t>
  </si>
  <si>
    <t xml:space="preserve">Спрямление и берегоукрепление русла р. Бадам у н.п. Игилик г. Шымкент </t>
  </si>
  <si>
    <t xml:space="preserve">Спрямление и берегоукрепление русла р. Бадам у н.п. 20-лет Независимости  города Шымкент </t>
  </si>
  <si>
    <t xml:space="preserve">Спрямление  и берегоукрепление русла р. Бадам  у  н.п. Кызыл жар г.Шымкент </t>
  </si>
  <si>
    <t xml:space="preserve">Спрямление русла и берегоукрепительные работы на р. "Бадам" н.п. Жылан Бузган г. Шымкент </t>
  </si>
  <si>
    <t xml:space="preserve">Спрямление русла и берегоукрепительные работы на р. Бадам н.п. Маятас г. Шымкент </t>
  </si>
  <si>
    <t>Капитальный ремонт  канала Аксай Карабастау в п. Забадам г. Шымкент</t>
  </si>
  <si>
    <t>Строительство сбросного канала в 195 квартале п. Забад и Откормсовхоз г. Шымкент</t>
  </si>
  <si>
    <t>Проведение дноуглубительных работ русла р. Жабай в г.Атбасар, от слияния р. Жыландинка и Жабай до впадения р.Жабай в р. Есиль *</t>
  </si>
  <si>
    <t>Проведение берегоукрепительных и дноуглубительных работ по руслу р. Жабай на участках вдоль береговой линии с. Балкашино Сандыктауского района *</t>
  </si>
  <si>
    <t>Проведение берегоукрепительных и дноуглубительных работ по руслу р. Колутон на участках вдоль береговой линии с. Старый Колутон и  ст.Колутон Астраханского района *</t>
  </si>
  <si>
    <t>Проведение дноуглубительных работ русла р. Чаглинка вдоль береговой линии с. Чаглинка *</t>
  </si>
  <si>
    <t>Проведение берегоукрепительных работ в с. Р. Кошкарбаева Целиноградского района *</t>
  </si>
  <si>
    <t>Расчистка, дноуглубление и берегоукрепительные  работы в русле р. Илек от створов Актюбинского водохранилища до п. Курайли г. Актобе *</t>
  </si>
  <si>
    <t>Расчистка, дноуглубление и берегоукрепительные  работы р.Сазда от створов Саздинского водохранилища до моста по ул.Санкибай батыра г. Актобе*</t>
  </si>
  <si>
    <t>Расчистка, дноуглубление и берегоукрепительные работы  в русле р. Каргалы от п.Садовое до впадения  р. Илек  *</t>
  </si>
  <si>
    <t>Расчистка, углубление и берегоукреплительные работы русла р.Женишке по всей длине, начиная от п.Жанаконыс и до впадения ее в р. Илек  *</t>
  </si>
  <si>
    <t>Расчистка, углубление  и берегоукрепительные работы в русле р. Жаман-Каргалы от п. Кызыл жар до р. Каргалы *</t>
  </si>
  <si>
    <t>Расчистка, углубление  и берегоукрепительные работы в русле р. Песчанка от трассы "Актобе-Хромтау" до р. Каргалы *</t>
  </si>
  <si>
    <t>Текущий ремонт защитной дамбы Ярослав с. Жамбыл Айтекебийского района</t>
  </si>
  <si>
    <t>Капитальный ремонт защитной дамбы вдоль                      р. Илек в г. Алга *</t>
  </si>
  <si>
    <t>Текущий ремонт защитной дамбы вдоль р. Большая Кобда в п.Когалы Кобдинского района *</t>
  </si>
  <si>
    <t>Текущий ремонт защитной дамбы вдоль р. Большая Кобда в п.Канай Кобдинского района *</t>
  </si>
  <si>
    <t>Капитальный ремонт  плотины Казанка-2  в с.Казан Мартукского района</t>
  </si>
  <si>
    <t>Текущий ремонт защитной дамбы в п. Екпетал Уилского района *</t>
  </si>
  <si>
    <t>Реконструкция системы лиманного орошения в п. Кудуксай Хромтауского районас *</t>
  </si>
  <si>
    <t xml:space="preserve">с.Есет-батыра </t>
  </si>
  <si>
    <t xml:space="preserve">Укрепление берега озера на окраине с. Бегень Бескарагайского района  протяженностью 2000 метров </t>
  </si>
  <si>
    <t>Капитальный ремонт автомобильной дороги областного значения КСТ-59  "Казгородок-Горьковское" км 102-114 (в реализуемом проекте предусматривается установка водопропускных тюбингов)</t>
  </si>
  <si>
    <t>Разработка проектно-сметной документации для проведение капитального ремонта моста в  с. Ялты района Г. Мусрепова</t>
  </si>
  <si>
    <t xml:space="preserve">в районе автодорожного моста в с.Кутарыс </t>
  </si>
  <si>
    <t xml:space="preserve">В г. Тараз 7 участков в  дачном массиве "Проектировщик" и жилом массиве "Тектурмас". В Байзаковском районе    10 участков в с. Талас, с. Казпоселок, с.Сарыкемер  и с.Туймекент. В Жамбылском районе 4 участка в с. Жасоркен и с.Кызылкайнар.  
</t>
  </si>
  <si>
    <t>Текущий ремонт водохранилища             "К-3" Илииского района</t>
  </si>
  <si>
    <t xml:space="preserve">Текуший ремонт и мехочистка отстойник на магистральном канале "Большой" Жамбылского района  </t>
  </si>
  <si>
    <t>с. Елтай</t>
  </si>
  <si>
    <t xml:space="preserve">с. Ұмтыл </t>
  </si>
  <si>
    <t xml:space="preserve">с.Елтай </t>
  </si>
  <si>
    <t>Капитальный ремонт                         магистрального канала "Талгарский"</t>
  </si>
  <si>
    <t xml:space="preserve">г.Талгар, п.Кендала </t>
  </si>
  <si>
    <t xml:space="preserve">с. Бақанас,                      с. Ақдала,                      с. Береке </t>
  </si>
  <si>
    <t>с. Миялы,                      с. Бақбақты,                          с. Бірлік</t>
  </si>
  <si>
    <t>дачи Байсеркенского сельского округа"Механизатор", "Геолог","Дружба", "Проектировщик", "Энергетик".  Н.п. ниже водохранилища "К-1"</t>
  </si>
  <si>
    <t>западная часть села Байсерке</t>
  </si>
  <si>
    <t>с. Фабричный</t>
  </si>
  <si>
    <t>г.Талгар</t>
  </si>
  <si>
    <t xml:space="preserve"> п.Туганбай</t>
  </si>
  <si>
    <t xml:space="preserve">п.Туганбай, п.Нура </t>
  </si>
  <si>
    <t>Всего по Костанайской области: 6</t>
  </si>
  <si>
    <t>РБ,МБ</t>
  </si>
  <si>
    <t>5 521 368</t>
  </si>
  <si>
    <t xml:space="preserve">Всего по городу Алматы: 4                                                    </t>
  </si>
  <si>
    <t xml:space="preserve">Всего по городу Шымкент: 10    </t>
  </si>
  <si>
    <t xml:space="preserve">Всего по Акмолинской области: 9      </t>
  </si>
  <si>
    <t xml:space="preserve">Всего по Актюбинской области: 36    </t>
  </si>
  <si>
    <t xml:space="preserve">Всего по Атырауской области: 2   </t>
  </si>
  <si>
    <t xml:space="preserve">Всего по Жамбылской области: 1     </t>
  </si>
  <si>
    <t xml:space="preserve">Всего по Карагандинской области: 23   </t>
  </si>
  <si>
    <t xml:space="preserve">Всего по Павлодарской области: 7   </t>
  </si>
  <si>
    <t xml:space="preserve">Всего по Северо-Казахстанской области: 11  </t>
  </si>
  <si>
    <t xml:space="preserve">Всего по Туркестанской области: 20   </t>
  </si>
  <si>
    <t xml:space="preserve">Всего по городу Нур-Султан: 5                                                                                                                                 </t>
  </si>
  <si>
    <t xml:space="preserve">Всего по Западно-Казахстанской области: 19          </t>
  </si>
  <si>
    <t xml:space="preserve">Строительство обводной
железнодорожной линии Кокпекты-Карагайлы *
</t>
  </si>
  <si>
    <t xml:space="preserve">РБ </t>
  </si>
  <si>
    <t>Реконструкция  русла ручья Ақбұлақ                       (от створов границы города до ж/д полотна)</t>
  </si>
  <si>
    <t>ПСД разработана - 2018 году. Заключение ГЭ №04-0132/20 от 03.06.2020</t>
  </si>
  <si>
    <t>Капитальный ремонт  плотины Косем  Алгинского района</t>
  </si>
  <si>
    <t>Капитальный ремонт  плотины Шолақ  Алгинского района</t>
  </si>
  <si>
    <t>Строительство противопаводковой дамбы  в п. Жайсанбай Иргизском района</t>
  </si>
  <si>
    <t>Строительство защитной дамбы в с.Кызылтал Бурлинского района</t>
  </si>
  <si>
    <t>Реконструкция русла р. Киши Алматы от вододелителя до пр. Достык, в том числе гидротехнических сооружений до ул. Макатаева города Алматы (8,9 км)</t>
  </si>
  <si>
    <r>
      <t xml:space="preserve">Установка локальной системы оповещения в с.Трудовое </t>
    </r>
    <r>
      <rPr>
        <i/>
        <sz val="11"/>
        <color theme="1"/>
        <rFont val="Times New Roman"/>
        <family val="1"/>
        <charset val="204"/>
      </rPr>
      <t>(расположенное вблизи озера Шидерты, канала имени К. Сатпаева и водохранилища № 11)</t>
    </r>
    <r>
      <rPr>
        <sz val="12"/>
        <color theme="1"/>
        <rFont val="Times New Roman"/>
        <family val="1"/>
        <charset val="204"/>
      </rPr>
      <t xml:space="preserve">, с.Мирное </t>
    </r>
    <r>
      <rPr>
        <i/>
        <sz val="11"/>
        <color theme="1"/>
        <rFont val="Times New Roman"/>
        <family val="1"/>
        <charset val="204"/>
      </rPr>
      <t>(расположенное вблизи озера Шидерты и реки Грязнуха)</t>
    </r>
    <r>
      <rPr>
        <sz val="12"/>
        <color theme="1"/>
        <rFont val="Times New Roman"/>
        <family val="1"/>
        <charset val="204"/>
      </rPr>
      <t xml:space="preserve">, с.Родниковское </t>
    </r>
    <r>
      <rPr>
        <i/>
        <sz val="11"/>
        <color theme="1"/>
        <rFont val="Times New Roman"/>
        <family val="1"/>
        <charset val="204"/>
      </rPr>
      <t>(расположенное вблизи канала имени К. Сатпаева)</t>
    </r>
    <r>
      <rPr>
        <sz val="12"/>
        <color theme="1"/>
        <rFont val="Times New Roman"/>
        <family val="1"/>
        <charset val="204"/>
      </rPr>
      <t xml:space="preserve">, с.Аманконыр </t>
    </r>
    <r>
      <rPr>
        <i/>
        <sz val="11"/>
        <color theme="1"/>
        <rFont val="Times New Roman"/>
        <family val="1"/>
        <charset val="204"/>
      </rPr>
      <t>(талые воды )</t>
    </r>
  </si>
  <si>
    <t>Устройство водоотводного канала внутри  с. Карабас протяженностью 3300 метров Бескарагайского района</t>
  </si>
  <si>
    <t xml:space="preserve">с. Междуречинск </t>
  </si>
  <si>
    <t xml:space="preserve">Общие мероприятия </t>
  </si>
  <si>
    <t>Акиматы областей, городов Нур-Султан, Алматы и Шымкент</t>
  </si>
  <si>
    <t>Всего по общим мероприятиям: 2</t>
  </si>
  <si>
    <t>Реконструкция ГТС  в с. Степное  Карасуского района*</t>
  </si>
  <si>
    <t>Спремление русла р. Сырдарьи на участке сельского округа Дуронгар Кармакшинского района *</t>
  </si>
  <si>
    <t xml:space="preserve">Всего по Алматинской области: 13       </t>
  </si>
  <si>
    <t>Капитальный ремонт плотины с.Достык Бурлинского района</t>
  </si>
  <si>
    <t>Произвести проектно-изыскательные работы        (с учетом экологических аспектов) по руслу р. Есиль от гидроузла Серегеевского водохранилища до гидроузла Петропавловского водохранилища</t>
  </si>
  <si>
    <t>Правовая оценка  по переносу производственных объектов и жилых домов, находящихся в пределах водоохранных зон и полос *</t>
  </si>
  <si>
    <t>Перенос производственных объектов и жилых домов за границы водоохранных зон и полос *</t>
  </si>
  <si>
    <t>с. Жалпактал</t>
  </si>
  <si>
    <t>с. Караузень</t>
  </si>
  <si>
    <t>Укрепление существующей дамбы с. Жалпактал на р. Большой Узень Казталовского района *</t>
  </si>
  <si>
    <t>Укрепление существующей дамбы с. Караузень на р. Большой Узень Казталовского района *</t>
  </si>
  <si>
    <t>Дноуглубление озера Шалкар путем очистки дна от ила *</t>
  </si>
  <si>
    <t xml:space="preserve">ИТОГО: 212 мероприятий </t>
  </si>
  <si>
    <t xml:space="preserve">Мероприятие включено в комплексный план социально-экономического развития Кызылординской области на 2019-2022 годы </t>
  </si>
  <si>
    <t>Текущий ремонт защитной дамбы Талдысай с. Талдысай Айтекебийского района*</t>
  </si>
  <si>
    <t xml:space="preserve">Капитальный ремонт водохранилища К-32 Илийского района </t>
  </si>
  <si>
    <t xml:space="preserve">Укрепление и реконструкция берега р.Сырдарья в пределах г.Кызылорда </t>
  </si>
  <si>
    <t>Очистка и углубления русла р. Жарлы 2 км</t>
  </si>
  <si>
    <t>Очистка и углубления русла р. Жарлы 3 км</t>
  </si>
  <si>
    <t>Очистка и углубления русла р. Нура 2 км</t>
  </si>
  <si>
    <t>Очистка и углубление русла р. Жарлы 2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</si>
</sst>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р_._-;\-* #,##0.00\ _р_._-;_-* &quot;-&quot;??\ _р_._-;_-@_-"/>
    <numFmt numFmtId="165" formatCode="#,##0.0"/>
    <numFmt numFmtId="166" formatCode="0.0"/>
    <numFmt numFmtId="167" formatCode="_-* #,##0.0\ _₽_-;\-* #,##0.0\ _₽_-;_-* &quot;-&quot;??\ _₽_-;_-@_-"/>
    <numFmt numFmtId="168" formatCode="#,##0_ ;\-#,##0\ "/>
    <numFmt numFmtId="169" formatCode="_-* #,##0.000_р_._-;\-* #,##0.000_р_._-;_-* &quot;-&quot;??_р_._-;_-@_-"/>
    <numFmt numFmtId="170" formatCode="[$-419]General"/>
  </numFmts>
  <fonts count="24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medium">
        <color rgb="FF000000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0">
    <xf numFmtId="0" fontId="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170" fontId="20" fillId="0" borderId="0" applyBorder="0" applyProtection="0"/>
  </cellStyleXfs>
  <cellXfs count="268">
    <xf numFmtId="0" fontId="0" fillId="0" borderId="0" xfId="0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2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center" vertical="top"/>
    </xf>
    <xf numFmtId="4" fontId="19" fillId="0" borderId="7" xfId="0" applyNumberFormat="1" applyFont="1" applyBorder="1" applyAlignment="1">
      <alignment horizontal="center" vertical="top"/>
    </xf>
    <xf numFmtId="0" fontId="19" fillId="0" borderId="7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4" fontId="19" fillId="0" borderId="0" xfId="0" applyNumberFormat="1" applyFont="1" applyAlignment="1">
      <alignment horizontal="center" vertical="top"/>
    </xf>
    <xf numFmtId="0" fontId="19" fillId="0" borderId="17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19" fillId="4" borderId="0" xfId="0" applyFont="1" applyFill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4" borderId="2" xfId="0" applyFont="1" applyFill="1" applyBorder="1" applyAlignment="1">
      <alignment horizontal="center" vertical="top"/>
    </xf>
    <xf numFmtId="0" fontId="15" fillId="4" borderId="2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 wrapText="1"/>
    </xf>
    <xf numFmtId="3" fontId="19" fillId="0" borderId="2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0" fontId="19" fillId="0" borderId="16" xfId="0" applyFont="1" applyBorder="1" applyAlignment="1">
      <alignment horizontal="center" vertical="top" wrapText="1"/>
    </xf>
    <xf numFmtId="0" fontId="19" fillId="3" borderId="4" xfId="0" applyFont="1" applyFill="1" applyBorder="1" applyAlignment="1">
      <alignment horizontal="center" vertical="top"/>
    </xf>
    <xf numFmtId="0" fontId="16" fillId="5" borderId="1" xfId="0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 wrapText="1"/>
    </xf>
    <xf numFmtId="4" fontId="16" fillId="5" borderId="1" xfId="0" applyNumberFormat="1" applyFont="1" applyFill="1" applyBorder="1" applyAlignment="1">
      <alignment horizontal="center" vertical="top"/>
    </xf>
    <xf numFmtId="0" fontId="16" fillId="5" borderId="4" xfId="0" applyFont="1" applyFill="1" applyBorder="1" applyAlignment="1">
      <alignment horizontal="center" vertical="top" wrapText="1"/>
    </xf>
    <xf numFmtId="0" fontId="19" fillId="5" borderId="1" xfId="0" applyFont="1" applyFill="1" applyBorder="1" applyAlignment="1">
      <alignment horizontal="center" vertical="top"/>
    </xf>
    <xf numFmtId="0" fontId="16" fillId="5" borderId="1" xfId="0" applyFont="1" applyFill="1" applyBorder="1" applyAlignment="1">
      <alignment horizontal="center" vertical="top"/>
    </xf>
    <xf numFmtId="4" fontId="16" fillId="5" borderId="1" xfId="435" applyNumberFormat="1" applyFont="1" applyFill="1" applyBorder="1" applyAlignment="1">
      <alignment horizontal="center" vertical="top" wrapText="1"/>
    </xf>
    <xf numFmtId="4" fontId="16" fillId="5" borderId="1" xfId="0" applyNumberFormat="1" applyFont="1" applyFill="1" applyBorder="1" applyAlignment="1">
      <alignment horizontal="center" vertical="top" wrapText="1"/>
    </xf>
    <xf numFmtId="1" fontId="19" fillId="5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center" vertical="top"/>
    </xf>
    <xf numFmtId="0" fontId="18" fillId="5" borderId="1" xfId="0" applyFont="1" applyFill="1" applyBorder="1" applyAlignment="1">
      <alignment horizontal="center" vertical="top" wrapText="1"/>
    </xf>
    <xf numFmtId="4" fontId="19" fillId="5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4" fontId="16" fillId="0" borderId="1" xfId="0" applyNumberFormat="1" applyFont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/>
    </xf>
    <xf numFmtId="165" fontId="16" fillId="0" borderId="1" xfId="0" applyNumberFormat="1" applyFont="1" applyBorder="1" applyAlignment="1">
      <alignment horizontal="center" vertical="top"/>
    </xf>
    <xf numFmtId="166" fontId="16" fillId="0" borderId="1" xfId="0" applyNumberFormat="1" applyFont="1" applyBorder="1" applyAlignment="1">
      <alignment horizontal="center" vertical="top"/>
    </xf>
    <xf numFmtId="0" fontId="19" fillId="5" borderId="1" xfId="0" applyNumberFormat="1" applyFont="1" applyFill="1" applyBorder="1" applyAlignment="1">
      <alignment horizontal="center" vertical="top" wrapText="1"/>
    </xf>
    <xf numFmtId="0" fontId="19" fillId="5" borderId="1" xfId="1" applyFont="1" applyFill="1" applyBorder="1" applyAlignment="1">
      <alignment horizontal="center" vertical="top" wrapText="1"/>
    </xf>
    <xf numFmtId="0" fontId="16" fillId="5" borderId="1" xfId="1" applyFont="1" applyFill="1" applyBorder="1" applyAlignment="1">
      <alignment horizontal="center" vertical="top" wrapText="1"/>
    </xf>
    <xf numFmtId="0" fontId="19" fillId="5" borderId="1" xfId="0" applyNumberFormat="1" applyFont="1" applyFill="1" applyBorder="1" applyAlignment="1">
      <alignment horizontal="center" vertical="top"/>
    </xf>
    <xf numFmtId="165" fontId="19" fillId="0" borderId="1" xfId="0" applyNumberFormat="1" applyFont="1" applyFill="1" applyBorder="1" applyAlignment="1">
      <alignment horizontal="center" vertical="top" wrapText="1"/>
    </xf>
    <xf numFmtId="165" fontId="16" fillId="0" borderId="1" xfId="0" applyNumberFormat="1" applyFont="1" applyFill="1" applyBorder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3" fontId="19" fillId="5" borderId="1" xfId="0" applyNumberFormat="1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169" fontId="19" fillId="0" borderId="1" xfId="435" applyNumberFormat="1" applyFont="1" applyBorder="1" applyAlignment="1">
      <alignment horizontal="center" vertical="top" wrapText="1"/>
    </xf>
    <xf numFmtId="0" fontId="19" fillId="0" borderId="1" xfId="438" applyFont="1" applyFill="1" applyBorder="1" applyAlignment="1">
      <alignment horizontal="center" vertical="top" wrapText="1"/>
    </xf>
    <xf numFmtId="3" fontId="19" fillId="0" borderId="1" xfId="0" applyNumberFormat="1" applyFont="1" applyFill="1" applyBorder="1" applyAlignment="1">
      <alignment horizontal="center" vertical="top" wrapText="1"/>
    </xf>
    <xf numFmtId="3" fontId="19" fillId="5" borderId="1" xfId="0" applyNumberFormat="1" applyFont="1" applyFill="1" applyBorder="1" applyAlignment="1">
      <alignment horizontal="center" vertical="top" wrapText="1"/>
    </xf>
    <xf numFmtId="167" fontId="16" fillId="5" borderId="1" xfId="435" applyNumberFormat="1" applyFont="1" applyFill="1" applyBorder="1" applyAlignment="1">
      <alignment horizontal="center" vertical="top" wrapText="1"/>
    </xf>
    <xf numFmtId="0" fontId="16" fillId="5" borderId="2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9" xfId="0" applyFont="1" applyBorder="1" applyAlignment="1">
      <alignment horizontal="center" vertical="top"/>
    </xf>
    <xf numFmtId="4" fontId="19" fillId="0" borderId="16" xfId="0" applyNumberFormat="1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9" fillId="5" borderId="1" xfId="1" applyFont="1" applyFill="1" applyBorder="1" applyAlignment="1">
      <alignment horizontal="left" vertical="top" wrapText="1"/>
    </xf>
    <xf numFmtId="0" fontId="19" fillId="0" borderId="1" xfId="438" applyFont="1" applyFill="1" applyBorder="1" applyAlignment="1">
      <alignment horizontal="left" vertical="top" wrapText="1"/>
    </xf>
    <xf numFmtId="0" fontId="18" fillId="5" borderId="1" xfId="436" applyFont="1" applyFill="1" applyBorder="1" applyAlignment="1">
      <alignment horizontal="left" vertical="top" wrapText="1"/>
    </xf>
    <xf numFmtId="0" fontId="19" fillId="6" borderId="0" xfId="0" applyFont="1" applyFill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19" fillId="6" borderId="2" xfId="0" applyFont="1" applyFill="1" applyBorder="1" applyAlignment="1">
      <alignment horizontal="center" vertical="top"/>
    </xf>
    <xf numFmtId="0" fontId="19" fillId="0" borderId="9" xfId="0" applyFont="1" applyFill="1" applyBorder="1" applyAlignment="1">
      <alignment horizontal="center" vertical="top" wrapText="1"/>
    </xf>
    <xf numFmtId="0" fontId="19" fillId="7" borderId="1" xfId="0" applyFont="1" applyFill="1" applyBorder="1" applyAlignment="1">
      <alignment horizontal="center" vertical="top"/>
    </xf>
    <xf numFmtId="0" fontId="15" fillId="7" borderId="1" xfId="0" applyFont="1" applyFill="1" applyBorder="1" applyAlignment="1">
      <alignment horizontal="center" vertical="top"/>
    </xf>
    <xf numFmtId="0" fontId="19" fillId="7" borderId="1" xfId="0" applyFont="1" applyFill="1" applyBorder="1" applyAlignment="1">
      <alignment horizontal="center" vertical="top" wrapText="1"/>
    </xf>
    <xf numFmtId="165" fontId="15" fillId="7" borderId="1" xfId="0" applyNumberFormat="1" applyFont="1" applyFill="1" applyBorder="1" applyAlignment="1">
      <alignment horizontal="center" vertical="top"/>
    </xf>
    <xf numFmtId="0" fontId="16" fillId="7" borderId="1" xfId="0" applyFont="1" applyFill="1" applyBorder="1" applyAlignment="1">
      <alignment horizontal="center" vertical="top" wrapText="1"/>
    </xf>
    <xf numFmtId="3" fontId="15" fillId="7" borderId="1" xfId="0" applyNumberFormat="1" applyFont="1" applyFill="1" applyBorder="1" applyAlignment="1">
      <alignment horizontal="center" vertical="top"/>
    </xf>
    <xf numFmtId="0" fontId="19" fillId="5" borderId="2" xfId="0" applyFont="1" applyFill="1" applyBorder="1" applyAlignment="1">
      <alignment horizontal="center" vertical="top" wrapText="1"/>
    </xf>
    <xf numFmtId="3" fontId="19" fillId="5" borderId="2" xfId="0" applyNumberFormat="1" applyFont="1" applyFill="1" applyBorder="1" applyAlignment="1">
      <alignment horizontal="center" vertical="top" wrapText="1"/>
    </xf>
    <xf numFmtId="0" fontId="19" fillId="0" borderId="2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3" fontId="15" fillId="7" borderId="1" xfId="0" applyNumberFormat="1" applyFont="1" applyFill="1" applyBorder="1" applyAlignment="1">
      <alignment horizontal="center" vertical="top" wrapText="1"/>
    </xf>
    <xf numFmtId="167" fontId="15" fillId="7" borderId="1" xfId="0" applyNumberFormat="1" applyFont="1" applyFill="1" applyBorder="1" applyAlignment="1">
      <alignment horizontal="center" vertical="top"/>
    </xf>
    <xf numFmtId="0" fontId="16" fillId="7" borderId="1" xfId="0" applyFont="1" applyFill="1" applyBorder="1" applyAlignment="1">
      <alignment horizontal="center" vertical="top"/>
    </xf>
    <xf numFmtId="0" fontId="21" fillId="7" borderId="1" xfId="0" applyFont="1" applyFill="1" applyBorder="1" applyAlignment="1">
      <alignment horizontal="center" vertical="top" wrapText="1"/>
    </xf>
    <xf numFmtId="0" fontId="21" fillId="7" borderId="1" xfId="0" applyFont="1" applyFill="1" applyBorder="1" applyAlignment="1">
      <alignment horizontal="center" vertical="top"/>
    </xf>
    <xf numFmtId="0" fontId="19" fillId="7" borderId="2" xfId="0" applyFont="1" applyFill="1" applyBorder="1" applyAlignment="1">
      <alignment horizontal="center" vertical="top"/>
    </xf>
    <xf numFmtId="3" fontId="15" fillId="7" borderId="2" xfId="0" applyNumberFormat="1" applyFont="1" applyFill="1" applyBorder="1" applyAlignment="1">
      <alignment horizontal="center" vertical="top"/>
    </xf>
    <xf numFmtId="0" fontId="16" fillId="0" borderId="4" xfId="0" applyFont="1" applyFill="1" applyBorder="1" applyAlignment="1">
      <alignment horizontal="center" vertical="top" wrapText="1"/>
    </xf>
    <xf numFmtId="1" fontId="19" fillId="0" borderId="1" xfId="0" applyNumberFormat="1" applyFont="1" applyFill="1" applyBorder="1" applyAlignment="1">
      <alignment horizontal="center" vertical="top"/>
    </xf>
    <xf numFmtId="4" fontId="21" fillId="7" borderId="1" xfId="0" applyNumberFormat="1" applyFont="1" applyFill="1" applyBorder="1" applyAlignment="1">
      <alignment horizontal="center" vertical="top" wrapText="1"/>
    </xf>
    <xf numFmtId="4" fontId="15" fillId="7" borderId="1" xfId="0" applyNumberFormat="1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/>
    </xf>
    <xf numFmtId="0" fontId="21" fillId="5" borderId="1" xfId="0" applyFont="1" applyFill="1" applyBorder="1" applyAlignment="1">
      <alignment horizontal="center" vertical="top"/>
    </xf>
    <xf numFmtId="0" fontId="22" fillId="5" borderId="1" xfId="0" applyFont="1" applyFill="1" applyBorder="1"/>
    <xf numFmtId="0" fontId="19" fillId="5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0" fontId="19" fillId="5" borderId="9" xfId="0" applyFont="1" applyFill="1" applyBorder="1" applyAlignment="1">
      <alignment horizontal="center" vertical="top" wrapText="1"/>
    </xf>
    <xf numFmtId="4" fontId="21" fillId="7" borderId="1" xfId="0" applyNumberFormat="1" applyFont="1" applyFill="1" applyBorder="1" applyAlignment="1">
      <alignment horizontal="center" vertical="top"/>
    </xf>
    <xf numFmtId="0" fontId="19" fillId="7" borderId="0" xfId="0" applyFont="1" applyFill="1" applyAlignment="1">
      <alignment horizontal="center" vertical="top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4" fontId="16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center" vertical="top" wrapText="1"/>
    </xf>
    <xf numFmtId="3" fontId="19" fillId="6" borderId="2" xfId="0" applyNumberFormat="1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left" vertical="top" wrapText="1"/>
    </xf>
    <xf numFmtId="0" fontId="19" fillId="6" borderId="16" xfId="0" applyFont="1" applyFill="1" applyBorder="1" applyAlignment="1">
      <alignment horizontal="center" vertical="top"/>
    </xf>
    <xf numFmtId="3" fontId="19" fillId="6" borderId="1" xfId="0" applyNumberFormat="1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 wrapText="1"/>
    </xf>
    <xf numFmtId="4" fontId="19" fillId="6" borderId="1" xfId="0" applyNumberFormat="1" applyFont="1" applyFill="1" applyBorder="1" applyAlignment="1">
      <alignment horizontal="center" vertical="top"/>
    </xf>
    <xf numFmtId="0" fontId="16" fillId="6" borderId="2" xfId="0" applyFont="1" applyFill="1" applyBorder="1" applyAlignment="1">
      <alignment horizontal="left" vertical="top" wrapText="1"/>
    </xf>
    <xf numFmtId="4" fontId="16" fillId="6" borderId="1" xfId="0" applyNumberFormat="1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justify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4" fontId="16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top"/>
    </xf>
    <xf numFmtId="0" fontId="22" fillId="6" borderId="1" xfId="0" applyFont="1" applyFill="1" applyBorder="1"/>
    <xf numFmtId="0" fontId="19" fillId="6" borderId="9" xfId="0" applyFont="1" applyFill="1" applyBorder="1" applyAlignment="1">
      <alignment horizontal="center" vertical="top" wrapText="1"/>
    </xf>
    <xf numFmtId="0" fontId="16" fillId="6" borderId="9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top" wrapText="1"/>
    </xf>
    <xf numFmtId="0" fontId="19" fillId="6" borderId="1" xfId="0" applyFont="1" applyFill="1" applyBorder="1"/>
    <xf numFmtId="0" fontId="19" fillId="0" borderId="0" xfId="0" applyFont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168" fontId="19" fillId="6" borderId="1" xfId="0" applyNumberFormat="1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top"/>
    </xf>
    <xf numFmtId="2" fontId="16" fillId="6" borderId="1" xfId="0" applyNumberFormat="1" applyFont="1" applyFill="1" applyBorder="1" applyAlignment="1">
      <alignment horizontal="center" vertical="top" wrapText="1"/>
    </xf>
    <xf numFmtId="0" fontId="19" fillId="6" borderId="1" xfId="1" applyFont="1" applyFill="1" applyBorder="1" applyAlignment="1">
      <alignment horizontal="left" vertical="top" wrapText="1"/>
    </xf>
    <xf numFmtId="2" fontId="20" fillId="6" borderId="1" xfId="437" applyNumberFormat="1" applyFont="1" applyFill="1" applyBorder="1" applyAlignment="1">
      <alignment horizontal="center" vertical="top" wrapText="1"/>
    </xf>
    <xf numFmtId="0" fontId="19" fillId="6" borderId="0" xfId="0" applyFont="1" applyFill="1" applyAlignment="1">
      <alignment horizontal="center" vertical="top" wrapText="1"/>
    </xf>
    <xf numFmtId="166" fontId="19" fillId="6" borderId="2" xfId="0" applyNumberFormat="1" applyFont="1" applyFill="1" applyBorder="1" applyAlignment="1">
      <alignment horizontal="center" vertical="top"/>
    </xf>
    <xf numFmtId="165" fontId="16" fillId="6" borderId="1" xfId="0" applyNumberFormat="1" applyFont="1" applyFill="1" applyBorder="1" applyAlignment="1">
      <alignment horizontal="center" vertical="top" wrapText="1"/>
    </xf>
    <xf numFmtId="165" fontId="19" fillId="6" borderId="1" xfId="0" applyNumberFormat="1" applyFont="1" applyFill="1" applyBorder="1" applyAlignment="1">
      <alignment horizontal="center" vertical="top" wrapText="1"/>
    </xf>
    <xf numFmtId="166" fontId="19" fillId="6" borderId="1" xfId="0" applyNumberFormat="1" applyFont="1" applyFill="1" applyBorder="1" applyAlignment="1">
      <alignment horizontal="center" vertical="top" wrapText="1"/>
    </xf>
    <xf numFmtId="169" fontId="19" fillId="6" borderId="1" xfId="435" applyNumberFormat="1" applyFont="1" applyFill="1" applyBorder="1" applyAlignment="1">
      <alignment horizontal="center" vertical="top" wrapText="1"/>
    </xf>
    <xf numFmtId="0" fontId="16" fillId="6" borderId="1" xfId="11" applyFont="1" applyFill="1" applyBorder="1" applyAlignment="1">
      <alignment horizontal="left" vertical="top" wrapText="1"/>
    </xf>
    <xf numFmtId="165" fontId="19" fillId="6" borderId="1" xfId="0" applyNumberFormat="1" applyFont="1" applyFill="1" applyBorder="1" applyAlignment="1">
      <alignment horizontal="center" vertical="top"/>
    </xf>
    <xf numFmtId="0" fontId="20" fillId="6" borderId="1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horizontal="left" vertical="top" wrapText="1"/>
    </xf>
    <xf numFmtId="2" fontId="18" fillId="6" borderId="2" xfId="0" applyNumberFormat="1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left" vertical="top" wrapText="1"/>
    </xf>
    <xf numFmtId="2" fontId="18" fillId="6" borderId="1" xfId="0" applyNumberFormat="1" applyFont="1" applyFill="1" applyBorder="1" applyAlignment="1">
      <alignment horizontal="center" vertical="top" wrapText="1"/>
    </xf>
    <xf numFmtId="170" fontId="20" fillId="6" borderId="1" xfId="439" applyFont="1" applyFill="1" applyBorder="1" applyAlignment="1" applyProtection="1">
      <alignment horizontal="center" vertical="top"/>
    </xf>
    <xf numFmtId="166" fontId="19" fillId="6" borderId="1" xfId="12" applyNumberFormat="1" applyFont="1" applyFill="1" applyBorder="1" applyAlignment="1">
      <alignment horizontal="center" vertical="top" wrapText="1"/>
    </xf>
    <xf numFmtId="170" fontId="20" fillId="6" borderId="1" xfId="439" applyFont="1" applyFill="1" applyBorder="1" applyAlignment="1" applyProtection="1">
      <alignment horizontal="center" vertical="top" wrapText="1"/>
    </xf>
    <xf numFmtId="167" fontId="16" fillId="6" borderId="1" xfId="435" applyNumberFormat="1" applyFont="1" applyFill="1" applyBorder="1" applyAlignment="1">
      <alignment horizontal="center" vertical="top" wrapText="1"/>
    </xf>
    <xf numFmtId="0" fontId="18" fillId="6" borderId="1" xfId="436" applyFont="1" applyFill="1" applyBorder="1" applyAlignment="1">
      <alignment horizontal="left" vertical="top" wrapText="1"/>
    </xf>
    <xf numFmtId="0" fontId="16" fillId="6" borderId="2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168" fontId="15" fillId="7" borderId="1" xfId="0" applyNumberFormat="1" applyFont="1" applyFill="1" applyBorder="1" applyAlignment="1">
      <alignment horizontal="center" vertical="top"/>
    </xf>
    <xf numFmtId="0" fontId="15" fillId="7" borderId="4" xfId="0" applyFont="1" applyFill="1" applyBorder="1" applyAlignment="1">
      <alignment horizontal="left" vertical="top" wrapText="1"/>
    </xf>
    <xf numFmtId="0" fontId="15" fillId="7" borderId="5" xfId="0" applyFont="1" applyFill="1" applyBorder="1" applyAlignment="1">
      <alignment horizontal="left" vertical="top" wrapText="1"/>
    </xf>
    <xf numFmtId="0" fontId="15" fillId="7" borderId="4" xfId="0" applyFont="1" applyFill="1" applyBorder="1" applyAlignment="1">
      <alignment horizontal="left" vertical="top"/>
    </xf>
    <xf numFmtId="0" fontId="15" fillId="7" borderId="5" xfId="0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center" vertical="top"/>
    </xf>
    <xf numFmtId="0" fontId="15" fillId="7" borderId="5" xfId="0" applyFont="1" applyFill="1" applyBorder="1" applyAlignment="1">
      <alignment horizontal="center" vertical="top"/>
    </xf>
    <xf numFmtId="0" fontId="15" fillId="7" borderId="6" xfId="0" applyFont="1" applyFill="1" applyBorder="1" applyAlignment="1">
      <alignment horizontal="center" vertical="top"/>
    </xf>
    <xf numFmtId="0" fontId="19" fillId="7" borderId="5" xfId="0" applyFont="1" applyFill="1" applyBorder="1" applyAlignment="1">
      <alignment horizontal="center" vertical="top"/>
    </xf>
    <xf numFmtId="0" fontId="19" fillId="7" borderId="6" xfId="0" applyFont="1" applyFill="1" applyBorder="1" applyAlignment="1">
      <alignment horizontal="center" vertical="top"/>
    </xf>
    <xf numFmtId="0" fontId="19" fillId="7" borderId="5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center" vertical="top" wrapText="1"/>
    </xf>
    <xf numFmtId="0" fontId="19" fillId="7" borderId="4" xfId="0" applyFont="1" applyFill="1" applyBorder="1" applyAlignment="1">
      <alignment horizontal="center" vertical="top"/>
    </xf>
    <xf numFmtId="0" fontId="19" fillId="7" borderId="4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9" fillId="7" borderId="6" xfId="0" applyFont="1" applyFill="1" applyBorder="1" applyAlignment="1">
      <alignment horizontal="center" vertical="top" wrapText="1"/>
    </xf>
    <xf numFmtId="0" fontId="15" fillId="7" borderId="1" xfId="0" applyFont="1" applyFill="1" applyBorder="1" applyAlignment="1">
      <alignment horizontal="center" vertical="top" wrapText="1"/>
    </xf>
    <xf numFmtId="0" fontId="16" fillId="7" borderId="5" xfId="0" applyFont="1" applyFill="1" applyBorder="1" applyAlignment="1">
      <alignment horizontal="center" vertical="top"/>
    </xf>
    <xf numFmtId="0" fontId="16" fillId="7" borderId="5" xfId="0" applyFont="1" applyFill="1" applyBorder="1" applyAlignment="1">
      <alignment horizontal="center" vertical="top" wrapText="1"/>
    </xf>
    <xf numFmtId="0" fontId="15" fillId="7" borderId="23" xfId="0" applyFont="1" applyFill="1" applyBorder="1" applyAlignment="1">
      <alignment horizontal="left" vertical="top" wrapText="1"/>
    </xf>
    <xf numFmtId="0" fontId="15" fillId="7" borderId="21" xfId="0" applyFont="1" applyFill="1" applyBorder="1" applyAlignment="1">
      <alignment horizontal="left" vertical="top" wrapText="1"/>
    </xf>
    <xf numFmtId="0" fontId="19" fillId="7" borderId="2" xfId="0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left" vertical="top"/>
    </xf>
    <xf numFmtId="0" fontId="15" fillId="7" borderId="4" xfId="0" applyFont="1" applyFill="1" applyBorder="1" applyAlignment="1">
      <alignment vertical="top"/>
    </xf>
    <xf numFmtId="0" fontId="15" fillId="7" borderId="5" xfId="0" applyFont="1" applyFill="1" applyBorder="1" applyAlignment="1">
      <alignment vertical="top"/>
    </xf>
    <xf numFmtId="4" fontId="15" fillId="7" borderId="1" xfId="0" applyNumberFormat="1" applyFont="1" applyFill="1" applyBorder="1" applyAlignment="1">
      <alignment horizontal="center" vertical="top" wrapText="1"/>
    </xf>
    <xf numFmtId="0" fontId="21" fillId="7" borderId="5" xfId="0" applyFont="1" applyFill="1" applyBorder="1" applyAlignment="1">
      <alignment horizontal="center" vertical="top" wrapText="1"/>
    </xf>
    <xf numFmtId="0" fontId="21" fillId="7" borderId="5" xfId="0" applyFont="1" applyFill="1" applyBorder="1" applyAlignment="1">
      <alignment horizontal="center" vertical="top"/>
    </xf>
    <xf numFmtId="0" fontId="21" fillId="7" borderId="6" xfId="0" applyFont="1" applyFill="1" applyBorder="1" applyAlignment="1">
      <alignment horizontal="center" vertical="top"/>
    </xf>
    <xf numFmtId="3" fontId="21" fillId="7" borderId="1" xfId="0" applyNumberFormat="1" applyFont="1" applyFill="1" applyBorder="1" applyAlignment="1">
      <alignment horizontal="center" vertical="top"/>
    </xf>
    <xf numFmtId="0" fontId="19" fillId="7" borderId="21" xfId="0" applyFont="1" applyFill="1" applyBorder="1" applyAlignment="1">
      <alignment horizontal="center" vertical="top"/>
    </xf>
    <xf numFmtId="0" fontId="19" fillId="7" borderId="22" xfId="0" applyFont="1" applyFill="1" applyBorder="1" applyAlignment="1">
      <alignment horizontal="center" vertical="top"/>
    </xf>
    <xf numFmtId="0" fontId="19" fillId="7" borderId="21" xfId="0" applyFont="1" applyFill="1" applyBorder="1" applyAlignment="1">
      <alignment horizontal="center" vertical="top" wrapText="1"/>
    </xf>
    <xf numFmtId="0" fontId="19" fillId="7" borderId="22" xfId="0" applyFont="1" applyFill="1" applyBorder="1" applyAlignment="1">
      <alignment horizontal="center" vertical="top" wrapText="1"/>
    </xf>
    <xf numFmtId="0" fontId="19" fillId="7" borderId="23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20" fillId="6" borderId="1" xfId="0" applyFont="1" applyFill="1" applyBorder="1" applyAlignment="1">
      <alignment horizontal="justify" vertical="top" wrapText="1"/>
    </xf>
    <xf numFmtId="0" fontId="15" fillId="6" borderId="1" xfId="0" applyFont="1" applyFill="1" applyBorder="1" applyAlignment="1">
      <alignment horizontal="center" vertical="top" wrapText="1"/>
    </xf>
    <xf numFmtId="0" fontId="20" fillId="6" borderId="1" xfId="0" applyFont="1" applyFill="1" applyBorder="1" applyAlignment="1">
      <alignment horizontal="justify" vertical="center" wrapText="1"/>
    </xf>
    <xf numFmtId="0" fontId="15" fillId="7" borderId="4" xfId="0" applyFont="1" applyFill="1" applyBorder="1" applyAlignment="1">
      <alignment horizontal="left" vertical="top"/>
    </xf>
    <xf numFmtId="0" fontId="15" fillId="7" borderId="5" xfId="0" applyFont="1" applyFill="1" applyBorder="1" applyAlignment="1">
      <alignment horizontal="left" vertical="top"/>
    </xf>
    <xf numFmtId="3" fontId="19" fillId="0" borderId="1" xfId="0" applyNumberFormat="1" applyFont="1" applyFill="1" applyBorder="1" applyAlignment="1">
      <alignment horizontal="center" vertical="top"/>
    </xf>
    <xf numFmtId="4" fontId="19" fillId="0" borderId="0" xfId="0" applyNumberFormat="1" applyFont="1" applyFill="1" applyAlignment="1">
      <alignment horizontal="center" vertical="top"/>
    </xf>
    <xf numFmtId="3" fontId="15" fillId="7" borderId="2" xfId="0" applyNumberFormat="1" applyFont="1" applyFill="1" applyBorder="1" applyAlignment="1">
      <alignment horizontal="center" vertical="top" wrapText="1"/>
    </xf>
    <xf numFmtId="0" fontId="19" fillId="6" borderId="1" xfId="0" applyFont="1" applyFill="1" applyBorder="1" applyAlignment="1">
      <alignment horizontal="justify" vertical="center" wrapText="1"/>
    </xf>
    <xf numFmtId="2" fontId="19" fillId="6" borderId="1" xfId="0" applyNumberFormat="1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/>
    </xf>
    <xf numFmtId="0" fontId="15" fillId="4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9" fillId="7" borderId="4" xfId="0" applyFont="1" applyFill="1" applyBorder="1" applyAlignment="1">
      <alignment horizontal="center" vertical="top"/>
    </xf>
    <xf numFmtId="0" fontId="19" fillId="7" borderId="5" xfId="0" applyFont="1" applyFill="1" applyBorder="1" applyAlignment="1">
      <alignment horizontal="center" vertical="top"/>
    </xf>
    <xf numFmtId="0" fontId="19" fillId="7" borderId="6" xfId="0" applyFont="1" applyFill="1" applyBorder="1" applyAlignment="1">
      <alignment horizontal="center" vertical="top"/>
    </xf>
    <xf numFmtId="0" fontId="15" fillId="7" borderId="5" xfId="0" applyFont="1" applyFill="1" applyBorder="1" applyAlignment="1">
      <alignment horizontal="center" vertical="top" wrapText="1"/>
    </xf>
    <xf numFmtId="0" fontId="15" fillId="7" borderId="6" xfId="0" applyFont="1" applyFill="1" applyBorder="1" applyAlignment="1">
      <alignment horizontal="center" vertical="top" wrapText="1"/>
    </xf>
    <xf numFmtId="0" fontId="15" fillId="7" borderId="4" xfId="0" applyFont="1" applyFill="1" applyBorder="1" applyAlignment="1">
      <alignment horizontal="center" vertical="top"/>
    </xf>
    <xf numFmtId="0" fontId="15" fillId="7" borderId="5" xfId="0" applyFont="1" applyFill="1" applyBorder="1" applyAlignment="1">
      <alignment horizontal="center" vertical="top"/>
    </xf>
    <xf numFmtId="0" fontId="15" fillId="7" borderId="6" xfId="0" applyFont="1" applyFill="1" applyBorder="1" applyAlignment="1">
      <alignment horizontal="center" vertical="top"/>
    </xf>
    <xf numFmtId="0" fontId="15" fillId="7" borderId="4" xfId="0" applyFont="1" applyFill="1" applyBorder="1" applyAlignment="1">
      <alignment horizontal="left" vertical="top"/>
    </xf>
    <xf numFmtId="0" fontId="15" fillId="7" borderId="5" xfId="0" applyFont="1" applyFill="1" applyBorder="1" applyAlignment="1">
      <alignment horizontal="left" vertical="top"/>
    </xf>
    <xf numFmtId="0" fontId="15" fillId="7" borderId="6" xfId="0" applyFont="1" applyFill="1" applyBorder="1" applyAlignment="1">
      <alignment horizontal="left" vertical="top"/>
    </xf>
    <xf numFmtId="0" fontId="15" fillId="7" borderId="4" xfId="0" applyFont="1" applyFill="1" applyBorder="1" applyAlignment="1">
      <alignment horizontal="left" vertical="top" wrapText="1"/>
    </xf>
    <xf numFmtId="0" fontId="15" fillId="7" borderId="5" xfId="0" applyFont="1" applyFill="1" applyBorder="1" applyAlignment="1">
      <alignment horizontal="left" vertical="top" wrapText="1"/>
    </xf>
    <xf numFmtId="0" fontId="15" fillId="7" borderId="6" xfId="0" applyFont="1" applyFill="1" applyBorder="1" applyAlignment="1">
      <alignment horizontal="left" vertical="top" wrapText="1"/>
    </xf>
    <xf numFmtId="0" fontId="15" fillId="3" borderId="4" xfId="0" applyFont="1" applyFill="1" applyBorder="1" applyAlignment="1">
      <alignment horizontal="center" vertical="top"/>
    </xf>
    <xf numFmtId="0" fontId="15" fillId="3" borderId="5" xfId="0" applyFont="1" applyFill="1" applyBorder="1" applyAlignment="1">
      <alignment horizontal="center" vertical="top"/>
    </xf>
    <xf numFmtId="0" fontId="15" fillId="3" borderId="6" xfId="0" applyFont="1" applyFill="1" applyBorder="1" applyAlignment="1">
      <alignment horizontal="center" vertical="top"/>
    </xf>
    <xf numFmtId="0" fontId="19" fillId="3" borderId="5" xfId="0" applyFont="1" applyFill="1" applyBorder="1" applyAlignment="1">
      <alignment horizontal="center" vertical="top"/>
    </xf>
    <xf numFmtId="0" fontId="19" fillId="3" borderId="6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left" vertical="top" wrapText="1"/>
    </xf>
    <xf numFmtId="0" fontId="19" fillId="7" borderId="6" xfId="0" applyFont="1" applyFill="1" applyBorder="1" applyAlignment="1">
      <alignment horizontal="left" vertical="top" wrapText="1"/>
    </xf>
    <xf numFmtId="0" fontId="15" fillId="7" borderId="23" xfId="0" applyFont="1" applyFill="1" applyBorder="1" applyAlignment="1">
      <alignment horizontal="left" vertical="top" wrapText="1"/>
    </xf>
    <xf numFmtId="0" fontId="15" fillId="7" borderId="21" xfId="0" applyFont="1" applyFill="1" applyBorder="1" applyAlignment="1">
      <alignment horizontal="left" vertical="top" wrapText="1"/>
    </xf>
    <xf numFmtId="0" fontId="15" fillId="7" borderId="2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</cellXfs>
  <cellStyles count="440">
    <cellStyle name="Excel Built-in Normal" xfId="439"/>
    <cellStyle name="Обычный" xfId="0" builtinId="0"/>
    <cellStyle name="Обычный 10" xfId="7"/>
    <cellStyle name="Обычный 10 2" xfId="26"/>
    <cellStyle name="Обычный 10 2 2" xfId="62"/>
    <cellStyle name="Обычный 10 2 2 2" xfId="134"/>
    <cellStyle name="Обычный 10 2 2 2 2" xfId="278"/>
    <cellStyle name="Обычный 10 2 2 2 3" xfId="422"/>
    <cellStyle name="Обычный 10 2 2 3" xfId="206"/>
    <cellStyle name="Обычный 10 2 2 4" xfId="350"/>
    <cellStyle name="Обычный 10 2 3" xfId="98"/>
    <cellStyle name="Обычный 10 2 3 2" xfId="242"/>
    <cellStyle name="Обычный 10 2 3 3" xfId="386"/>
    <cellStyle name="Обычный 10 2 4" xfId="170"/>
    <cellStyle name="Обычный 10 2 5" xfId="314"/>
    <cellStyle name="Обычный 10 3" xfId="44"/>
    <cellStyle name="Обычный 10 3 2" xfId="116"/>
    <cellStyle name="Обычный 10 3 2 2" xfId="260"/>
    <cellStyle name="Обычный 10 3 2 3" xfId="404"/>
    <cellStyle name="Обычный 10 3 3" xfId="188"/>
    <cellStyle name="Обычный 10 3 4" xfId="332"/>
    <cellStyle name="Обычный 10 4" xfId="80"/>
    <cellStyle name="Обычный 10 4 2" xfId="224"/>
    <cellStyle name="Обычный 10 4 3" xfId="368"/>
    <cellStyle name="Обычный 10 5" xfId="152"/>
    <cellStyle name="Обычный 10 6" xfId="296"/>
    <cellStyle name="Обычный 11" xfId="8"/>
    <cellStyle name="Обычный 11 2" xfId="27"/>
    <cellStyle name="Обычный 11 2 2" xfId="63"/>
    <cellStyle name="Обычный 11 2 2 2" xfId="135"/>
    <cellStyle name="Обычный 11 2 2 2 2" xfId="279"/>
    <cellStyle name="Обычный 11 2 2 2 3" xfId="423"/>
    <cellStyle name="Обычный 11 2 2 3" xfId="207"/>
    <cellStyle name="Обычный 11 2 2 4" xfId="351"/>
    <cellStyle name="Обычный 11 2 3" xfId="99"/>
    <cellStyle name="Обычный 11 2 3 2" xfId="243"/>
    <cellStyle name="Обычный 11 2 3 3" xfId="387"/>
    <cellStyle name="Обычный 11 2 4" xfId="171"/>
    <cellStyle name="Обычный 11 2 5" xfId="315"/>
    <cellStyle name="Обычный 11 3" xfId="45"/>
    <cellStyle name="Обычный 11 3 2" xfId="117"/>
    <cellStyle name="Обычный 11 3 2 2" xfId="261"/>
    <cellStyle name="Обычный 11 3 2 3" xfId="405"/>
    <cellStyle name="Обычный 11 3 3" xfId="189"/>
    <cellStyle name="Обычный 11 3 4" xfId="333"/>
    <cellStyle name="Обычный 11 4" xfId="81"/>
    <cellStyle name="Обычный 11 4 2" xfId="225"/>
    <cellStyle name="Обычный 11 4 3" xfId="369"/>
    <cellStyle name="Обычный 11 5" xfId="153"/>
    <cellStyle name="Обычный 11 6" xfId="297"/>
    <cellStyle name="Обычный 12" xfId="9"/>
    <cellStyle name="Обычный 12 2" xfId="28"/>
    <cellStyle name="Обычный 12 2 2" xfId="64"/>
    <cellStyle name="Обычный 12 2 2 2" xfId="136"/>
    <cellStyle name="Обычный 12 2 2 2 2" xfId="280"/>
    <cellStyle name="Обычный 12 2 2 2 3" xfId="424"/>
    <cellStyle name="Обычный 12 2 2 3" xfId="208"/>
    <cellStyle name="Обычный 12 2 2 4" xfId="352"/>
    <cellStyle name="Обычный 12 2 3" xfId="100"/>
    <cellStyle name="Обычный 12 2 3 2" xfId="244"/>
    <cellStyle name="Обычный 12 2 3 3" xfId="388"/>
    <cellStyle name="Обычный 12 2 4" xfId="172"/>
    <cellStyle name="Обычный 12 2 5" xfId="316"/>
    <cellStyle name="Обычный 12 3" xfId="46"/>
    <cellStyle name="Обычный 12 3 2" xfId="118"/>
    <cellStyle name="Обычный 12 3 2 2" xfId="262"/>
    <cellStyle name="Обычный 12 3 2 3" xfId="406"/>
    <cellStyle name="Обычный 12 3 3" xfId="190"/>
    <cellStyle name="Обычный 12 3 4" xfId="334"/>
    <cellStyle name="Обычный 12 4" xfId="82"/>
    <cellStyle name="Обычный 12 4 2" xfId="226"/>
    <cellStyle name="Обычный 12 4 3" xfId="370"/>
    <cellStyle name="Обычный 12 5" xfId="154"/>
    <cellStyle name="Обычный 12 6" xfId="298"/>
    <cellStyle name="Обычный 13" xfId="10"/>
    <cellStyle name="Обычный 13 2" xfId="29"/>
    <cellStyle name="Обычный 13 2 2" xfId="65"/>
    <cellStyle name="Обычный 13 2 2 2" xfId="137"/>
    <cellStyle name="Обычный 13 2 2 2 2" xfId="281"/>
    <cellStyle name="Обычный 13 2 2 2 3" xfId="425"/>
    <cellStyle name="Обычный 13 2 2 3" xfId="209"/>
    <cellStyle name="Обычный 13 2 2 4" xfId="353"/>
    <cellStyle name="Обычный 13 2 3" xfId="101"/>
    <cellStyle name="Обычный 13 2 3 2" xfId="245"/>
    <cellStyle name="Обычный 13 2 3 3" xfId="389"/>
    <cellStyle name="Обычный 13 2 4" xfId="173"/>
    <cellStyle name="Обычный 13 2 5" xfId="317"/>
    <cellStyle name="Обычный 13 3" xfId="47"/>
    <cellStyle name="Обычный 13 3 2" xfId="119"/>
    <cellStyle name="Обычный 13 3 2 2" xfId="263"/>
    <cellStyle name="Обычный 13 3 2 3" xfId="407"/>
    <cellStyle name="Обычный 13 3 3" xfId="191"/>
    <cellStyle name="Обычный 13 3 4" xfId="335"/>
    <cellStyle name="Обычный 13 4" xfId="83"/>
    <cellStyle name="Обычный 13 4 2" xfId="227"/>
    <cellStyle name="Обычный 13 4 3" xfId="371"/>
    <cellStyle name="Обычный 13 5" xfId="155"/>
    <cellStyle name="Обычный 13 6" xfId="299"/>
    <cellStyle name="Обычный 14" xfId="17"/>
    <cellStyle name="Обычный 14 2" xfId="36"/>
    <cellStyle name="Обычный 14 2 2" xfId="72"/>
    <cellStyle name="Обычный 14 2 2 2" xfId="144"/>
    <cellStyle name="Обычный 14 2 2 2 2" xfId="288"/>
    <cellStyle name="Обычный 14 2 2 2 3" xfId="432"/>
    <cellStyle name="Обычный 14 2 2 3" xfId="216"/>
    <cellStyle name="Обычный 14 2 2 4" xfId="360"/>
    <cellStyle name="Обычный 14 2 3" xfId="108"/>
    <cellStyle name="Обычный 14 2 3 2" xfId="252"/>
    <cellStyle name="Обычный 14 2 3 3" xfId="396"/>
    <cellStyle name="Обычный 14 2 4" xfId="180"/>
    <cellStyle name="Обычный 14 2 5" xfId="324"/>
    <cellStyle name="Обычный 14 3" xfId="54"/>
    <cellStyle name="Обычный 14 3 2" xfId="126"/>
    <cellStyle name="Обычный 14 3 2 2" xfId="270"/>
    <cellStyle name="Обычный 14 3 2 3" xfId="414"/>
    <cellStyle name="Обычный 14 3 3" xfId="198"/>
    <cellStyle name="Обычный 14 3 4" xfId="342"/>
    <cellStyle name="Обычный 14 4" xfId="90"/>
    <cellStyle name="Обычный 14 4 2" xfId="234"/>
    <cellStyle name="Обычный 14 4 3" xfId="378"/>
    <cellStyle name="Обычный 14 5" xfId="162"/>
    <cellStyle name="Обычный 14 6" xfId="306"/>
    <cellStyle name="Обычный 15" xfId="18"/>
    <cellStyle name="Обычный 15 2" xfId="37"/>
    <cellStyle name="Обычный 15 2 2" xfId="73"/>
    <cellStyle name="Обычный 15 2 2 2" xfId="145"/>
    <cellStyle name="Обычный 15 2 2 2 2" xfId="289"/>
    <cellStyle name="Обычный 15 2 2 2 3" xfId="433"/>
    <cellStyle name="Обычный 15 2 2 3" xfId="217"/>
    <cellStyle name="Обычный 15 2 2 4" xfId="361"/>
    <cellStyle name="Обычный 15 2 3" xfId="109"/>
    <cellStyle name="Обычный 15 2 3 2" xfId="253"/>
    <cellStyle name="Обычный 15 2 3 3" xfId="397"/>
    <cellStyle name="Обычный 15 2 4" xfId="181"/>
    <cellStyle name="Обычный 15 2 5" xfId="325"/>
    <cellStyle name="Обычный 15 3" xfId="55"/>
    <cellStyle name="Обычный 15 3 2" xfId="127"/>
    <cellStyle name="Обычный 15 3 2 2" xfId="271"/>
    <cellStyle name="Обычный 15 3 2 3" xfId="415"/>
    <cellStyle name="Обычный 15 3 3" xfId="199"/>
    <cellStyle name="Обычный 15 3 4" xfId="343"/>
    <cellStyle name="Обычный 15 4" xfId="91"/>
    <cellStyle name="Обычный 15 4 2" xfId="235"/>
    <cellStyle name="Обычный 15 4 3" xfId="379"/>
    <cellStyle name="Обычный 15 5" xfId="163"/>
    <cellStyle name="Обычный 15 6" xfId="307"/>
    <cellStyle name="Обычный 16" xfId="19"/>
    <cellStyle name="Обычный 16 2" xfId="38"/>
    <cellStyle name="Обычный 16 2 2" xfId="74"/>
    <cellStyle name="Обычный 16 2 2 2" xfId="146"/>
    <cellStyle name="Обычный 16 2 2 2 2" xfId="290"/>
    <cellStyle name="Обычный 16 2 2 2 3" xfId="434"/>
    <cellStyle name="Обычный 16 2 2 3" xfId="218"/>
    <cellStyle name="Обычный 16 2 2 4" xfId="362"/>
    <cellStyle name="Обычный 16 2 3" xfId="110"/>
    <cellStyle name="Обычный 16 2 3 2" xfId="254"/>
    <cellStyle name="Обычный 16 2 3 3" xfId="398"/>
    <cellStyle name="Обычный 16 2 4" xfId="182"/>
    <cellStyle name="Обычный 16 2 5" xfId="326"/>
    <cellStyle name="Обычный 16 3" xfId="56"/>
    <cellStyle name="Обычный 16 3 2" xfId="128"/>
    <cellStyle name="Обычный 16 3 2 2" xfId="272"/>
    <cellStyle name="Обычный 16 3 2 3" xfId="416"/>
    <cellStyle name="Обычный 16 3 3" xfId="200"/>
    <cellStyle name="Обычный 16 3 4" xfId="344"/>
    <cellStyle name="Обычный 16 4" xfId="92"/>
    <cellStyle name="Обычный 16 4 2" xfId="236"/>
    <cellStyle name="Обычный 16 4 3" xfId="380"/>
    <cellStyle name="Обычный 16 5" xfId="164"/>
    <cellStyle name="Обычный 16 6" xfId="308"/>
    <cellStyle name="Обычный 17" xfId="13"/>
    <cellStyle name="Обычный 17 2" xfId="32"/>
    <cellStyle name="Обычный 17 2 2" xfId="68"/>
    <cellStyle name="Обычный 17 2 2 2" xfId="140"/>
    <cellStyle name="Обычный 17 2 2 2 2" xfId="284"/>
    <cellStyle name="Обычный 17 2 2 2 3" xfId="428"/>
    <cellStyle name="Обычный 17 2 2 3" xfId="212"/>
    <cellStyle name="Обычный 17 2 2 4" xfId="356"/>
    <cellStyle name="Обычный 17 2 3" xfId="104"/>
    <cellStyle name="Обычный 17 2 3 2" xfId="248"/>
    <cellStyle name="Обычный 17 2 3 3" xfId="392"/>
    <cellStyle name="Обычный 17 2 4" xfId="176"/>
    <cellStyle name="Обычный 17 2 5" xfId="320"/>
    <cellStyle name="Обычный 17 3" xfId="50"/>
    <cellStyle name="Обычный 17 3 2" xfId="122"/>
    <cellStyle name="Обычный 17 3 2 2" xfId="266"/>
    <cellStyle name="Обычный 17 3 2 3" xfId="410"/>
    <cellStyle name="Обычный 17 3 3" xfId="194"/>
    <cellStyle name="Обычный 17 3 4" xfId="338"/>
    <cellStyle name="Обычный 17 4" xfId="86"/>
    <cellStyle name="Обычный 17 4 2" xfId="230"/>
    <cellStyle name="Обычный 17 4 3" xfId="374"/>
    <cellStyle name="Обычный 17 5" xfId="158"/>
    <cellStyle name="Обычный 17 6" xfId="302"/>
    <cellStyle name="Обычный 18" xfId="12"/>
    <cellStyle name="Обычный 18 2" xfId="31"/>
    <cellStyle name="Обычный 18 2 2" xfId="67"/>
    <cellStyle name="Обычный 18 2 2 2" xfId="139"/>
    <cellStyle name="Обычный 18 2 2 2 2" xfId="283"/>
    <cellStyle name="Обычный 18 2 2 2 3" xfId="427"/>
    <cellStyle name="Обычный 18 2 2 3" xfId="211"/>
    <cellStyle name="Обычный 18 2 2 4" xfId="355"/>
    <cellStyle name="Обычный 18 2 3" xfId="103"/>
    <cellStyle name="Обычный 18 2 3 2" xfId="247"/>
    <cellStyle name="Обычный 18 2 3 3" xfId="391"/>
    <cellStyle name="Обычный 18 2 4" xfId="175"/>
    <cellStyle name="Обычный 18 2 5" xfId="319"/>
    <cellStyle name="Обычный 18 3" xfId="49"/>
    <cellStyle name="Обычный 18 3 2" xfId="121"/>
    <cellStyle name="Обычный 18 3 2 2" xfId="265"/>
    <cellStyle name="Обычный 18 3 2 3" xfId="409"/>
    <cellStyle name="Обычный 18 3 3" xfId="193"/>
    <cellStyle name="Обычный 18 3 4" xfId="337"/>
    <cellStyle name="Обычный 18 4" xfId="85"/>
    <cellStyle name="Обычный 18 4 2" xfId="229"/>
    <cellStyle name="Обычный 18 4 3" xfId="373"/>
    <cellStyle name="Обычный 18 5" xfId="157"/>
    <cellStyle name="Обычный 18 6" xfId="301"/>
    <cellStyle name="Обычный 19" xfId="14"/>
    <cellStyle name="Обычный 19 2" xfId="33"/>
    <cellStyle name="Обычный 19 2 2" xfId="69"/>
    <cellStyle name="Обычный 19 2 2 2" xfId="141"/>
    <cellStyle name="Обычный 19 2 2 2 2" xfId="285"/>
    <cellStyle name="Обычный 19 2 2 2 3" xfId="429"/>
    <cellStyle name="Обычный 19 2 2 3" xfId="213"/>
    <cellStyle name="Обычный 19 2 2 4" xfId="357"/>
    <cellStyle name="Обычный 19 2 3" xfId="105"/>
    <cellStyle name="Обычный 19 2 3 2" xfId="249"/>
    <cellStyle name="Обычный 19 2 3 3" xfId="393"/>
    <cellStyle name="Обычный 19 2 4" xfId="177"/>
    <cellStyle name="Обычный 19 2 5" xfId="321"/>
    <cellStyle name="Обычный 19 3" xfId="51"/>
    <cellStyle name="Обычный 19 3 2" xfId="123"/>
    <cellStyle name="Обычный 19 3 2 2" xfId="267"/>
    <cellStyle name="Обычный 19 3 2 3" xfId="411"/>
    <cellStyle name="Обычный 19 3 3" xfId="195"/>
    <cellStyle name="Обычный 19 3 4" xfId="339"/>
    <cellStyle name="Обычный 19 4" xfId="87"/>
    <cellStyle name="Обычный 19 4 2" xfId="231"/>
    <cellStyle name="Обычный 19 4 3" xfId="375"/>
    <cellStyle name="Обычный 19 5" xfId="159"/>
    <cellStyle name="Обычный 19 6" xfId="303"/>
    <cellStyle name="Обычный 2" xfId="2"/>
    <cellStyle name="Обычный 2 2" xfId="21"/>
    <cellStyle name="Обычный 2 2 2" xfId="57"/>
    <cellStyle name="Обычный 2 2 2 2" xfId="129"/>
    <cellStyle name="Обычный 2 2 2 2 2" xfId="273"/>
    <cellStyle name="Обычный 2 2 2 2 3" xfId="417"/>
    <cellStyle name="Обычный 2 2 2 3" xfId="201"/>
    <cellStyle name="Обычный 2 2 2 4" xfId="345"/>
    <cellStyle name="Обычный 2 2 3" xfId="93"/>
    <cellStyle name="Обычный 2 2 3 2" xfId="237"/>
    <cellStyle name="Обычный 2 2 3 3" xfId="381"/>
    <cellStyle name="Обычный 2 2 4" xfId="165"/>
    <cellStyle name="Обычный 2 2 5" xfId="309"/>
    <cellStyle name="Обычный 2 3" xfId="39"/>
    <cellStyle name="Обычный 2 3 2" xfId="111"/>
    <cellStyle name="Обычный 2 3 2 2" xfId="255"/>
    <cellStyle name="Обычный 2 3 2 3" xfId="399"/>
    <cellStyle name="Обычный 2 3 3" xfId="183"/>
    <cellStyle name="Обычный 2 3 4" xfId="327"/>
    <cellStyle name="Обычный 2 4" xfId="75"/>
    <cellStyle name="Обычный 2 4 2" xfId="219"/>
    <cellStyle name="Обычный 2 4 3" xfId="363"/>
    <cellStyle name="Обычный 2 5" xfId="147"/>
    <cellStyle name="Обычный 2 6" xfId="291"/>
    <cellStyle name="Обычный 20" xfId="11"/>
    <cellStyle name="Обычный 20 2" xfId="30"/>
    <cellStyle name="Обычный 20 2 2" xfId="66"/>
    <cellStyle name="Обычный 20 2 2 2" xfId="138"/>
    <cellStyle name="Обычный 20 2 2 2 2" xfId="282"/>
    <cellStyle name="Обычный 20 2 2 2 3" xfId="426"/>
    <cellStyle name="Обычный 20 2 2 3" xfId="210"/>
    <cellStyle name="Обычный 20 2 2 4" xfId="354"/>
    <cellStyle name="Обычный 20 2 3" xfId="102"/>
    <cellStyle name="Обычный 20 2 3 2" xfId="246"/>
    <cellStyle name="Обычный 20 2 3 3" xfId="390"/>
    <cellStyle name="Обычный 20 2 4" xfId="174"/>
    <cellStyle name="Обычный 20 2 5" xfId="318"/>
    <cellStyle name="Обычный 20 3" xfId="48"/>
    <cellStyle name="Обычный 20 3 2" xfId="120"/>
    <cellStyle name="Обычный 20 3 2 2" xfId="264"/>
    <cellStyle name="Обычный 20 3 2 3" xfId="408"/>
    <cellStyle name="Обычный 20 3 3" xfId="192"/>
    <cellStyle name="Обычный 20 3 4" xfId="336"/>
    <cellStyle name="Обычный 20 4" xfId="84"/>
    <cellStyle name="Обычный 20 4 2" xfId="228"/>
    <cellStyle name="Обычный 20 4 3" xfId="372"/>
    <cellStyle name="Обычный 20 5" xfId="156"/>
    <cellStyle name="Обычный 20 6" xfId="300"/>
    <cellStyle name="Обычный 21" xfId="16"/>
    <cellStyle name="Обычный 21 2" xfId="35"/>
    <cellStyle name="Обычный 21 2 2" xfId="71"/>
    <cellStyle name="Обычный 21 2 2 2" xfId="143"/>
    <cellStyle name="Обычный 21 2 2 2 2" xfId="287"/>
    <cellStyle name="Обычный 21 2 2 2 3" xfId="431"/>
    <cellStyle name="Обычный 21 2 2 3" xfId="215"/>
    <cellStyle name="Обычный 21 2 2 4" xfId="359"/>
    <cellStyle name="Обычный 21 2 3" xfId="107"/>
    <cellStyle name="Обычный 21 2 3 2" xfId="251"/>
    <cellStyle name="Обычный 21 2 3 3" xfId="395"/>
    <cellStyle name="Обычный 21 2 4" xfId="179"/>
    <cellStyle name="Обычный 21 2 5" xfId="323"/>
    <cellStyle name="Обычный 21 3" xfId="53"/>
    <cellStyle name="Обычный 21 3 2" xfId="125"/>
    <cellStyle name="Обычный 21 3 2 2" xfId="269"/>
    <cellStyle name="Обычный 21 3 2 3" xfId="413"/>
    <cellStyle name="Обычный 21 3 3" xfId="197"/>
    <cellStyle name="Обычный 21 3 4" xfId="341"/>
    <cellStyle name="Обычный 21 4" xfId="89"/>
    <cellStyle name="Обычный 21 4 2" xfId="233"/>
    <cellStyle name="Обычный 21 4 3" xfId="377"/>
    <cellStyle name="Обычный 21 5" xfId="161"/>
    <cellStyle name="Обычный 21 6" xfId="305"/>
    <cellStyle name="Обычный 3" xfId="1"/>
    <cellStyle name="Обычный 3 2" xfId="436"/>
    <cellStyle name="Обычный 38" xfId="15"/>
    <cellStyle name="Обычный 38 2" xfId="34"/>
    <cellStyle name="Обычный 38 2 2" xfId="70"/>
    <cellStyle name="Обычный 38 2 2 2" xfId="142"/>
    <cellStyle name="Обычный 38 2 2 2 2" xfId="286"/>
    <cellStyle name="Обычный 38 2 2 2 3" xfId="430"/>
    <cellStyle name="Обычный 38 2 2 3" xfId="214"/>
    <cellStyle name="Обычный 38 2 2 4" xfId="358"/>
    <cellStyle name="Обычный 38 2 3" xfId="106"/>
    <cellStyle name="Обычный 38 2 3 2" xfId="250"/>
    <cellStyle name="Обычный 38 2 3 3" xfId="394"/>
    <cellStyle name="Обычный 38 2 4" xfId="178"/>
    <cellStyle name="Обычный 38 2 5" xfId="322"/>
    <cellStyle name="Обычный 38 3" xfId="52"/>
    <cellStyle name="Обычный 38 3 2" xfId="124"/>
    <cellStyle name="Обычный 38 3 2 2" xfId="268"/>
    <cellStyle name="Обычный 38 3 2 3" xfId="412"/>
    <cellStyle name="Обычный 38 3 3" xfId="196"/>
    <cellStyle name="Обычный 38 3 4" xfId="340"/>
    <cellStyle name="Обычный 38 4" xfId="88"/>
    <cellStyle name="Обычный 38 4 2" xfId="232"/>
    <cellStyle name="Обычный 38 4 3" xfId="376"/>
    <cellStyle name="Обычный 38 5" xfId="160"/>
    <cellStyle name="Обычный 38 6" xfId="304"/>
    <cellStyle name="Обычный 4" xfId="3"/>
    <cellStyle name="Обычный 4 2" xfId="22"/>
    <cellStyle name="Обычный 4 2 2" xfId="58"/>
    <cellStyle name="Обычный 4 2 2 2" xfId="130"/>
    <cellStyle name="Обычный 4 2 2 2 2" xfId="274"/>
    <cellStyle name="Обычный 4 2 2 2 2 2" xfId="437"/>
    <cellStyle name="Обычный 4 2 2 2 3" xfId="418"/>
    <cellStyle name="Обычный 4 2 2 3" xfId="202"/>
    <cellStyle name="Обычный 4 2 2 4" xfId="346"/>
    <cellStyle name="Обычный 4 2 3" xfId="94"/>
    <cellStyle name="Обычный 4 2 3 2" xfId="238"/>
    <cellStyle name="Обычный 4 2 3 3" xfId="382"/>
    <cellStyle name="Обычный 4 2 4" xfId="166"/>
    <cellStyle name="Обычный 4 2 5" xfId="310"/>
    <cellStyle name="Обычный 4 3" xfId="40"/>
    <cellStyle name="Обычный 4 3 2" xfId="112"/>
    <cellStyle name="Обычный 4 3 2 2" xfId="256"/>
    <cellStyle name="Обычный 4 3 2 3" xfId="400"/>
    <cellStyle name="Обычный 4 3 3" xfId="184"/>
    <cellStyle name="Обычный 4 3 4" xfId="328"/>
    <cellStyle name="Обычный 4 4" xfId="76"/>
    <cellStyle name="Обычный 4 4 2" xfId="220"/>
    <cellStyle name="Обычный 4 4 3" xfId="364"/>
    <cellStyle name="Обычный 4 5" xfId="148"/>
    <cellStyle name="Обычный 4 6" xfId="292"/>
    <cellStyle name="Обычный 5" xfId="4"/>
    <cellStyle name="Обычный 5 2" xfId="23"/>
    <cellStyle name="Обычный 5 2 2" xfId="59"/>
    <cellStyle name="Обычный 5 2 2 2" xfId="131"/>
    <cellStyle name="Обычный 5 2 2 2 2" xfId="275"/>
    <cellStyle name="Обычный 5 2 2 2 3" xfId="419"/>
    <cellStyle name="Обычный 5 2 2 3" xfId="203"/>
    <cellStyle name="Обычный 5 2 2 4" xfId="347"/>
    <cellStyle name="Обычный 5 2 3" xfId="95"/>
    <cellStyle name="Обычный 5 2 3 2" xfId="239"/>
    <cellStyle name="Обычный 5 2 3 3" xfId="383"/>
    <cellStyle name="Обычный 5 2 4" xfId="167"/>
    <cellStyle name="Обычный 5 2 5" xfId="311"/>
    <cellStyle name="Обычный 5 3" xfId="41"/>
    <cellStyle name="Обычный 5 3 2" xfId="113"/>
    <cellStyle name="Обычный 5 3 2 2" xfId="257"/>
    <cellStyle name="Обычный 5 3 2 3" xfId="401"/>
    <cellStyle name="Обычный 5 3 3" xfId="185"/>
    <cellStyle name="Обычный 5 3 4" xfId="329"/>
    <cellStyle name="Обычный 5 4" xfId="77"/>
    <cellStyle name="Обычный 5 4 2" xfId="221"/>
    <cellStyle name="Обычный 5 4 3" xfId="365"/>
    <cellStyle name="Обычный 5 5" xfId="149"/>
    <cellStyle name="Обычный 5 6" xfId="293"/>
    <cellStyle name="Обычный 6" xfId="20"/>
    <cellStyle name="Обычный 7" xfId="438"/>
    <cellStyle name="Обычный 8" xfId="5"/>
    <cellStyle name="Обычный 8 2" xfId="24"/>
    <cellStyle name="Обычный 8 2 2" xfId="60"/>
    <cellStyle name="Обычный 8 2 2 2" xfId="132"/>
    <cellStyle name="Обычный 8 2 2 2 2" xfId="276"/>
    <cellStyle name="Обычный 8 2 2 2 3" xfId="420"/>
    <cellStyle name="Обычный 8 2 2 3" xfId="204"/>
    <cellStyle name="Обычный 8 2 2 4" xfId="348"/>
    <cellStyle name="Обычный 8 2 3" xfId="96"/>
    <cellStyle name="Обычный 8 2 3 2" xfId="240"/>
    <cellStyle name="Обычный 8 2 3 3" xfId="384"/>
    <cellStyle name="Обычный 8 2 4" xfId="168"/>
    <cellStyle name="Обычный 8 2 5" xfId="312"/>
    <cellStyle name="Обычный 8 3" xfId="42"/>
    <cellStyle name="Обычный 8 3 2" xfId="114"/>
    <cellStyle name="Обычный 8 3 2 2" xfId="258"/>
    <cellStyle name="Обычный 8 3 2 3" xfId="402"/>
    <cellStyle name="Обычный 8 3 3" xfId="186"/>
    <cellStyle name="Обычный 8 3 4" xfId="330"/>
    <cellStyle name="Обычный 8 4" xfId="78"/>
    <cellStyle name="Обычный 8 4 2" xfId="222"/>
    <cellStyle name="Обычный 8 4 3" xfId="366"/>
    <cellStyle name="Обычный 8 5" xfId="150"/>
    <cellStyle name="Обычный 8 6" xfId="294"/>
    <cellStyle name="Обычный 9" xfId="6"/>
    <cellStyle name="Обычный 9 2" xfId="25"/>
    <cellStyle name="Обычный 9 2 2" xfId="61"/>
    <cellStyle name="Обычный 9 2 2 2" xfId="133"/>
    <cellStyle name="Обычный 9 2 2 2 2" xfId="277"/>
    <cellStyle name="Обычный 9 2 2 2 3" xfId="421"/>
    <cellStyle name="Обычный 9 2 2 3" xfId="205"/>
    <cellStyle name="Обычный 9 2 2 4" xfId="349"/>
    <cellStyle name="Обычный 9 2 3" xfId="97"/>
    <cellStyle name="Обычный 9 2 3 2" xfId="241"/>
    <cellStyle name="Обычный 9 2 3 3" xfId="385"/>
    <cellStyle name="Обычный 9 2 4" xfId="169"/>
    <cellStyle name="Обычный 9 2 5" xfId="313"/>
    <cellStyle name="Обычный 9 3" xfId="43"/>
    <cellStyle name="Обычный 9 3 2" xfId="115"/>
    <cellStyle name="Обычный 9 3 2 2" xfId="259"/>
    <cellStyle name="Обычный 9 3 2 3" xfId="403"/>
    <cellStyle name="Обычный 9 3 3" xfId="187"/>
    <cellStyle name="Обычный 9 3 4" xfId="331"/>
    <cellStyle name="Обычный 9 4" xfId="79"/>
    <cellStyle name="Обычный 9 4 2" xfId="223"/>
    <cellStyle name="Обычный 9 4 3" xfId="367"/>
    <cellStyle name="Обычный 9 5" xfId="151"/>
    <cellStyle name="Обычный 9 6" xfId="295"/>
    <cellStyle name="Финансовый" xfId="4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Z281"/>
  <sheetViews>
    <sheetView tabSelected="1" view="pageBreakPreview" zoomScale="77" zoomScaleNormal="64" zoomScaleSheetLayoutView="77" workbookViewId="0">
      <selection activeCell="B247" sqref="B247"/>
    </sheetView>
  </sheetViews>
  <sheetFormatPr defaultColWidth="9" defaultRowHeight="15.75" x14ac:dyDescent="0.25"/>
  <cols>
    <col min="1" max="1" width="7.375" style="29" customWidth="1"/>
    <col min="2" max="2" width="26.25" style="29" customWidth="1"/>
    <col min="3" max="3" width="20.625" style="29" customWidth="1"/>
    <col min="4" max="4" width="16.875" style="29" customWidth="1"/>
    <col min="5" max="5" width="7.875" style="29" customWidth="1"/>
    <col min="6" max="6" width="19.625" style="29" customWidth="1"/>
    <col min="7" max="7" width="15.625" style="29" customWidth="1"/>
    <col min="8" max="8" width="18.125" style="29" customWidth="1"/>
    <col min="9" max="11" width="15.625" style="29" customWidth="1"/>
    <col min="12" max="12" width="25.5" style="29" customWidth="1"/>
    <col min="13" max="13" width="0" style="29" hidden="1" customWidth="1"/>
    <col min="14" max="14" width="17" style="29" customWidth="1"/>
    <col min="15" max="16384" width="9" style="29"/>
  </cols>
  <sheetData>
    <row r="2" spans="1:16" ht="12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28"/>
      <c r="O2" s="28"/>
      <c r="P2" s="28"/>
    </row>
    <row r="3" spans="1:16" x14ac:dyDescent="0.25">
      <c r="A3" s="257" t="s">
        <v>57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7"/>
      <c r="N3" s="28"/>
      <c r="O3" s="28"/>
      <c r="P3" s="28"/>
    </row>
    <row r="4" spans="1:16" s="31" customFormat="1" ht="45.75" customHeight="1" x14ac:dyDescent="0.25">
      <c r="A4" s="258" t="s">
        <v>6</v>
      </c>
      <c r="B4" s="258" t="s">
        <v>0</v>
      </c>
      <c r="C4" s="258" t="s">
        <v>11</v>
      </c>
      <c r="D4" s="258" t="s">
        <v>2</v>
      </c>
      <c r="E4" s="258" t="s">
        <v>3</v>
      </c>
      <c r="F4" s="258" t="s">
        <v>1</v>
      </c>
      <c r="G4" s="258" t="s">
        <v>7</v>
      </c>
      <c r="H4" s="258" t="s">
        <v>246</v>
      </c>
      <c r="I4" s="258" t="s">
        <v>8</v>
      </c>
      <c r="J4" s="258"/>
      <c r="K4" s="258"/>
      <c r="L4" s="258" t="s">
        <v>10</v>
      </c>
      <c r="M4" s="30"/>
      <c r="N4" s="236" t="s">
        <v>26</v>
      </c>
    </row>
    <row r="5" spans="1:16" s="31" customFormat="1" ht="71.25" customHeight="1" x14ac:dyDescent="0.25">
      <c r="A5" s="258"/>
      <c r="B5" s="258"/>
      <c r="C5" s="258"/>
      <c r="D5" s="258"/>
      <c r="E5" s="258"/>
      <c r="F5" s="258"/>
      <c r="G5" s="258"/>
      <c r="H5" s="258"/>
      <c r="I5" s="32" t="s">
        <v>9</v>
      </c>
      <c r="J5" s="32" t="s">
        <v>4</v>
      </c>
      <c r="K5" s="32" t="s">
        <v>5</v>
      </c>
      <c r="L5" s="258"/>
      <c r="M5" s="30"/>
      <c r="N5" s="237"/>
    </row>
    <row r="6" spans="1:16" s="31" customFormat="1" ht="21.75" customHeight="1" x14ac:dyDescent="0.25">
      <c r="A6" s="33">
        <v>1</v>
      </c>
      <c r="B6" s="34">
        <v>2</v>
      </c>
      <c r="C6" s="34">
        <v>3</v>
      </c>
      <c r="D6" s="34">
        <v>4</v>
      </c>
      <c r="E6" s="33">
        <v>5</v>
      </c>
      <c r="F6" s="33">
        <v>6</v>
      </c>
      <c r="G6" s="33">
        <v>7</v>
      </c>
      <c r="H6" s="33">
        <v>8</v>
      </c>
      <c r="I6" s="34">
        <v>9</v>
      </c>
      <c r="J6" s="34">
        <v>10</v>
      </c>
      <c r="K6" s="33">
        <v>11</v>
      </c>
      <c r="L6" s="33">
        <v>12</v>
      </c>
      <c r="M6" s="30"/>
      <c r="N6" s="33">
        <v>13</v>
      </c>
    </row>
    <row r="7" spans="1:16" s="31" customFormat="1" ht="21.75" customHeight="1" x14ac:dyDescent="0.25">
      <c r="A7" s="252" t="s">
        <v>515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4"/>
    </row>
    <row r="8" spans="1:16" s="31" customFormat="1" ht="114" customHeight="1" x14ac:dyDescent="0.25">
      <c r="A8" s="92">
        <v>1</v>
      </c>
      <c r="B8" s="224" t="s">
        <v>523</v>
      </c>
      <c r="C8" s="225"/>
      <c r="D8" s="225"/>
      <c r="E8" s="92" t="s">
        <v>42</v>
      </c>
      <c r="F8" s="92"/>
      <c r="G8" s="141" t="s">
        <v>516</v>
      </c>
      <c r="H8" s="92"/>
      <c r="I8" s="141"/>
      <c r="J8" s="141">
        <v>2021</v>
      </c>
      <c r="K8" s="92">
        <v>2023</v>
      </c>
      <c r="L8" s="162"/>
      <c r="M8" s="92"/>
      <c r="N8" s="162"/>
    </row>
    <row r="9" spans="1:16" s="31" customFormat="1" ht="87" customHeight="1" x14ac:dyDescent="0.25">
      <c r="A9" s="92">
        <v>2</v>
      </c>
      <c r="B9" s="226" t="s">
        <v>524</v>
      </c>
      <c r="C9" s="225"/>
      <c r="D9" s="225"/>
      <c r="E9" s="92" t="s">
        <v>42</v>
      </c>
      <c r="F9" s="92"/>
      <c r="G9" s="141" t="s">
        <v>516</v>
      </c>
      <c r="H9" s="92"/>
      <c r="I9" s="141"/>
      <c r="J9" s="141">
        <v>2021</v>
      </c>
      <c r="K9" s="92">
        <v>2023</v>
      </c>
      <c r="L9" s="162"/>
      <c r="M9" s="92"/>
      <c r="N9" s="162"/>
    </row>
    <row r="10" spans="1:16" s="31" customFormat="1" x14ac:dyDescent="0.25">
      <c r="A10" s="243" t="s">
        <v>517</v>
      </c>
      <c r="B10" s="245"/>
      <c r="C10" s="204"/>
      <c r="D10" s="204"/>
      <c r="E10" s="95"/>
      <c r="F10" s="95"/>
      <c r="G10" s="97"/>
      <c r="H10" s="95"/>
      <c r="I10" s="97"/>
      <c r="J10" s="97"/>
      <c r="K10" s="95"/>
      <c r="L10" s="96"/>
      <c r="M10" s="95"/>
      <c r="N10" s="96"/>
    </row>
    <row r="11" spans="1:16" x14ac:dyDescent="0.25">
      <c r="A11" s="252" t="s">
        <v>27</v>
      </c>
      <c r="B11" s="253"/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4"/>
    </row>
    <row r="12" spans="1:16" ht="237.75" customHeight="1" x14ac:dyDescent="0.25">
      <c r="A12" s="92">
        <v>3</v>
      </c>
      <c r="B12" s="134" t="s">
        <v>436</v>
      </c>
      <c r="C12" s="135" t="s">
        <v>27</v>
      </c>
      <c r="D12" s="135" t="s">
        <v>55</v>
      </c>
      <c r="E12" s="135" t="s">
        <v>58</v>
      </c>
      <c r="F12" s="136">
        <v>3655221</v>
      </c>
      <c r="G12" s="135" t="s">
        <v>63</v>
      </c>
      <c r="H12" s="135"/>
      <c r="I12" s="135">
        <v>2019</v>
      </c>
      <c r="J12" s="135">
        <v>2021</v>
      </c>
      <c r="K12" s="135">
        <v>2022</v>
      </c>
      <c r="L12" s="135"/>
      <c r="M12" s="91"/>
      <c r="N12" s="137" t="s">
        <v>203</v>
      </c>
    </row>
    <row r="13" spans="1:16" ht="238.5" customHeight="1" x14ac:dyDescent="0.25">
      <c r="A13" s="92">
        <v>4</v>
      </c>
      <c r="B13" s="134" t="s">
        <v>437</v>
      </c>
      <c r="C13" s="135" t="s">
        <v>27</v>
      </c>
      <c r="D13" s="135" t="s">
        <v>55</v>
      </c>
      <c r="E13" s="135" t="s">
        <v>58</v>
      </c>
      <c r="F13" s="136">
        <v>578032</v>
      </c>
      <c r="G13" s="135" t="s">
        <v>63</v>
      </c>
      <c r="H13" s="135"/>
      <c r="I13" s="135">
        <v>2018</v>
      </c>
      <c r="J13" s="135">
        <v>2021</v>
      </c>
      <c r="K13" s="135">
        <v>2022</v>
      </c>
      <c r="L13" s="135"/>
      <c r="M13" s="91"/>
      <c r="N13" s="137" t="s">
        <v>204</v>
      </c>
    </row>
    <row r="14" spans="1:16" ht="234.75" customHeight="1" x14ac:dyDescent="0.25">
      <c r="A14" s="69">
        <v>5</v>
      </c>
      <c r="B14" s="78" t="s">
        <v>252</v>
      </c>
      <c r="C14" s="36" t="s">
        <v>27</v>
      </c>
      <c r="D14" s="36" t="s">
        <v>55</v>
      </c>
      <c r="E14" s="36" t="s">
        <v>58</v>
      </c>
      <c r="F14" s="37">
        <v>3497239</v>
      </c>
      <c r="G14" s="36" t="s">
        <v>63</v>
      </c>
      <c r="H14" s="36"/>
      <c r="I14" s="36">
        <v>2021</v>
      </c>
      <c r="J14" s="36">
        <v>2021</v>
      </c>
      <c r="K14" s="36">
        <v>2022</v>
      </c>
      <c r="L14" s="36"/>
      <c r="M14" s="31"/>
      <c r="N14" s="223" t="s">
        <v>204</v>
      </c>
    </row>
    <row r="15" spans="1:16" ht="63" x14ac:dyDescent="0.25">
      <c r="A15" s="35">
        <v>6</v>
      </c>
      <c r="B15" s="79" t="s">
        <v>505</v>
      </c>
      <c r="C15" s="22" t="s">
        <v>27</v>
      </c>
      <c r="D15" s="22" t="s">
        <v>55</v>
      </c>
      <c r="E15" s="22" t="s">
        <v>58</v>
      </c>
      <c r="F15" s="74">
        <v>2800000</v>
      </c>
      <c r="G15" s="22" t="s">
        <v>63</v>
      </c>
      <c r="H15" s="22"/>
      <c r="I15" s="22">
        <v>2021</v>
      </c>
      <c r="J15" s="22">
        <v>2021</v>
      </c>
      <c r="K15" s="22">
        <v>2023</v>
      </c>
      <c r="L15" s="22"/>
      <c r="M15" s="92"/>
      <c r="N15" s="22"/>
    </row>
    <row r="16" spans="1:16" ht="31.5" x14ac:dyDescent="0.25">
      <c r="A16" s="35">
        <v>7</v>
      </c>
      <c r="B16" s="79" t="s">
        <v>59</v>
      </c>
      <c r="C16" s="22" t="s">
        <v>27</v>
      </c>
      <c r="D16" s="22" t="s">
        <v>55</v>
      </c>
      <c r="E16" s="22" t="s">
        <v>58</v>
      </c>
      <c r="F16" s="229">
        <f>SUM(F12:F15)</f>
        <v>10530492</v>
      </c>
      <c r="G16" s="22" t="s">
        <v>63</v>
      </c>
      <c r="H16" s="22"/>
      <c r="I16" s="22">
        <v>2021</v>
      </c>
      <c r="J16" s="22">
        <v>2021</v>
      </c>
      <c r="K16" s="22">
        <v>2023</v>
      </c>
      <c r="L16" s="38"/>
      <c r="M16" s="92"/>
      <c r="N16" s="22"/>
    </row>
    <row r="17" spans="1:14" x14ac:dyDescent="0.25">
      <c r="A17" s="246" t="s">
        <v>501</v>
      </c>
      <c r="B17" s="247"/>
      <c r="C17" s="248"/>
      <c r="D17" s="97"/>
      <c r="E17" s="199"/>
      <c r="F17" s="100">
        <f>SUM(F12:F15)</f>
        <v>10530492</v>
      </c>
      <c r="G17" s="97"/>
      <c r="H17" s="95"/>
      <c r="I17" s="97"/>
      <c r="J17" s="97"/>
      <c r="K17" s="97"/>
      <c r="L17" s="95"/>
      <c r="M17" s="95"/>
      <c r="N17" s="97"/>
    </row>
    <row r="18" spans="1:14" x14ac:dyDescent="0.25">
      <c r="A18" s="191"/>
      <c r="B18" s="192"/>
      <c r="C18" s="244"/>
      <c r="D18" s="245"/>
      <c r="E18" s="204" t="s">
        <v>58</v>
      </c>
      <c r="F18" s="100">
        <v>10530492</v>
      </c>
      <c r="G18" s="201"/>
      <c r="H18" s="196"/>
      <c r="I18" s="202"/>
      <c r="J18" s="202"/>
      <c r="K18" s="202"/>
      <c r="L18" s="196"/>
      <c r="M18" s="196"/>
      <c r="N18" s="203"/>
    </row>
    <row r="19" spans="1:14" x14ac:dyDescent="0.25">
      <c r="A19" s="252" t="s">
        <v>28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6"/>
    </row>
    <row r="20" spans="1:14" ht="126.75" thickBot="1" x14ac:dyDescent="0.3">
      <c r="A20" s="35">
        <v>8</v>
      </c>
      <c r="B20" s="6" t="s">
        <v>511</v>
      </c>
      <c r="C20" s="7" t="s">
        <v>28</v>
      </c>
      <c r="D20" s="7" t="s">
        <v>56</v>
      </c>
      <c r="E20" s="7" t="s">
        <v>42</v>
      </c>
      <c r="F20" s="8">
        <v>1395200</v>
      </c>
      <c r="G20" s="9" t="s">
        <v>64</v>
      </c>
      <c r="H20" s="10"/>
      <c r="I20" s="94">
        <v>2019</v>
      </c>
      <c r="J20" s="11" t="s">
        <v>60</v>
      </c>
      <c r="K20" s="12" t="s">
        <v>60</v>
      </c>
      <c r="L20" s="38"/>
      <c r="M20" s="92"/>
      <c r="N20" s="38"/>
    </row>
    <row r="21" spans="1:14" ht="63" x14ac:dyDescent="0.25">
      <c r="A21" s="35">
        <v>9</v>
      </c>
      <c r="B21" s="83" t="s">
        <v>438</v>
      </c>
      <c r="C21" s="13" t="s">
        <v>28</v>
      </c>
      <c r="D21" s="13" t="s">
        <v>56</v>
      </c>
      <c r="E21" s="14" t="s">
        <v>42</v>
      </c>
      <c r="F21" s="8">
        <v>3665700</v>
      </c>
      <c r="G21" s="9" t="s">
        <v>64</v>
      </c>
      <c r="H21" s="15"/>
      <c r="I21" s="94">
        <v>2019</v>
      </c>
      <c r="J21" s="14" t="s">
        <v>60</v>
      </c>
      <c r="K21" s="16" t="s">
        <v>61</v>
      </c>
      <c r="L21" s="38"/>
      <c r="M21" s="92"/>
      <c r="N21" s="42" t="s">
        <v>228</v>
      </c>
    </row>
    <row r="22" spans="1:14" ht="94.5" x14ac:dyDescent="0.25">
      <c r="A22" s="35">
        <v>10</v>
      </c>
      <c r="B22" s="84" t="s">
        <v>439</v>
      </c>
      <c r="C22" s="17" t="s">
        <v>28</v>
      </c>
      <c r="D22" s="17" t="s">
        <v>56</v>
      </c>
      <c r="E22" s="13" t="s">
        <v>42</v>
      </c>
      <c r="F22" s="18">
        <v>5059800</v>
      </c>
      <c r="G22" s="9" t="s">
        <v>64</v>
      </c>
      <c r="H22" s="19"/>
      <c r="I22" s="94">
        <v>2019</v>
      </c>
      <c r="J22" s="20" t="s">
        <v>60</v>
      </c>
      <c r="K22" s="21" t="s">
        <v>60</v>
      </c>
      <c r="L22" s="38"/>
      <c r="M22" s="92"/>
      <c r="N22" s="42" t="s">
        <v>228</v>
      </c>
    </row>
    <row r="23" spans="1:14" ht="78.75" x14ac:dyDescent="0.25">
      <c r="A23" s="69">
        <v>11</v>
      </c>
      <c r="B23" s="84" t="s">
        <v>440</v>
      </c>
      <c r="C23" s="20" t="s">
        <v>28</v>
      </c>
      <c r="D23" s="20" t="s">
        <v>56</v>
      </c>
      <c r="E23" s="80" t="s">
        <v>42</v>
      </c>
      <c r="F23" s="81">
        <v>5800500</v>
      </c>
      <c r="G23" s="82" t="s">
        <v>64</v>
      </c>
      <c r="H23" s="39"/>
      <c r="I23" s="94">
        <v>2021</v>
      </c>
      <c r="J23" s="20" t="s">
        <v>61</v>
      </c>
      <c r="K23" s="20" t="s">
        <v>62</v>
      </c>
      <c r="L23" s="71"/>
      <c r="M23" s="93"/>
      <c r="N23" s="71"/>
    </row>
    <row r="24" spans="1:14" x14ac:dyDescent="0.25">
      <c r="A24" s="249" t="s">
        <v>491</v>
      </c>
      <c r="B24" s="250"/>
      <c r="C24" s="251"/>
      <c r="D24" s="95"/>
      <c r="E24" s="95"/>
      <c r="F24" s="115">
        <f>SUM(F20:F23)</f>
        <v>15921200</v>
      </c>
      <c r="G24" s="97"/>
      <c r="H24" s="97"/>
      <c r="I24" s="95"/>
      <c r="J24" s="95"/>
      <c r="K24" s="95"/>
      <c r="L24" s="95"/>
      <c r="M24" s="95"/>
      <c r="N24" s="95"/>
    </row>
    <row r="25" spans="1:14" x14ac:dyDescent="0.25">
      <c r="A25" s="189"/>
      <c r="B25" s="190"/>
      <c r="C25" s="241"/>
      <c r="D25" s="242"/>
      <c r="E25" s="96" t="s">
        <v>42</v>
      </c>
      <c r="F25" s="115">
        <v>15921200</v>
      </c>
      <c r="G25" s="201"/>
      <c r="H25" s="202"/>
      <c r="I25" s="196"/>
      <c r="J25" s="196"/>
      <c r="K25" s="196"/>
      <c r="L25" s="196"/>
      <c r="M25" s="196"/>
      <c r="N25" s="197"/>
    </row>
    <row r="26" spans="1:14" x14ac:dyDescent="0.25">
      <c r="A26" s="40"/>
      <c r="B26" s="253" t="s">
        <v>29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4"/>
    </row>
    <row r="27" spans="1:14" ht="63" x14ac:dyDescent="0.25">
      <c r="A27" s="35">
        <v>12</v>
      </c>
      <c r="B27" s="85" t="s">
        <v>441</v>
      </c>
      <c r="C27" s="42" t="s">
        <v>297</v>
      </c>
      <c r="D27" s="20" t="s">
        <v>56</v>
      </c>
      <c r="E27" s="43" t="s">
        <v>42</v>
      </c>
      <c r="F27" s="43">
        <v>108000</v>
      </c>
      <c r="G27" s="44" t="s">
        <v>67</v>
      </c>
      <c r="H27" s="45"/>
      <c r="I27" s="94">
        <v>2020</v>
      </c>
      <c r="J27" s="46">
        <v>2020</v>
      </c>
      <c r="K27" s="46">
        <v>2021</v>
      </c>
      <c r="L27" s="112"/>
      <c r="M27" s="38"/>
      <c r="N27" s="38"/>
    </row>
    <row r="28" spans="1:14" ht="63" x14ac:dyDescent="0.25">
      <c r="A28" s="35">
        <v>13</v>
      </c>
      <c r="B28" s="85" t="s">
        <v>442</v>
      </c>
      <c r="C28" s="42" t="s">
        <v>298</v>
      </c>
      <c r="D28" s="20" t="s">
        <v>56</v>
      </c>
      <c r="E28" s="43" t="s">
        <v>42</v>
      </c>
      <c r="F28" s="47">
        <v>65980</v>
      </c>
      <c r="G28" s="44" t="s">
        <v>67</v>
      </c>
      <c r="H28" s="45"/>
      <c r="I28" s="94">
        <v>2020</v>
      </c>
      <c r="J28" s="46">
        <v>2020</v>
      </c>
      <c r="K28" s="46">
        <v>2021</v>
      </c>
      <c r="L28" s="112"/>
      <c r="M28" s="38"/>
      <c r="N28" s="38"/>
    </row>
    <row r="29" spans="1:14" ht="78.75" x14ac:dyDescent="0.25">
      <c r="A29" s="35">
        <v>14</v>
      </c>
      <c r="B29" s="85" t="s">
        <v>443</v>
      </c>
      <c r="C29" s="42" t="s">
        <v>299</v>
      </c>
      <c r="D29" s="20" t="s">
        <v>56</v>
      </c>
      <c r="E29" s="43" t="s">
        <v>42</v>
      </c>
      <c r="F29" s="47">
        <v>87708</v>
      </c>
      <c r="G29" s="44" t="s">
        <v>67</v>
      </c>
      <c r="H29" s="45"/>
      <c r="I29" s="94">
        <v>2020</v>
      </c>
      <c r="J29" s="46">
        <v>2020</v>
      </c>
      <c r="K29" s="46">
        <v>2021</v>
      </c>
      <c r="L29" s="112"/>
      <c r="M29" s="38"/>
      <c r="N29" s="38"/>
    </row>
    <row r="30" spans="1:14" ht="63" x14ac:dyDescent="0.25">
      <c r="A30" s="35">
        <v>15</v>
      </c>
      <c r="B30" s="85" t="s">
        <v>444</v>
      </c>
      <c r="C30" s="42" t="s">
        <v>300</v>
      </c>
      <c r="D30" s="20" t="s">
        <v>56</v>
      </c>
      <c r="E30" s="43" t="s">
        <v>42</v>
      </c>
      <c r="F30" s="47">
        <v>152810</v>
      </c>
      <c r="G30" s="44" t="s">
        <v>67</v>
      </c>
      <c r="H30" s="45"/>
      <c r="I30" s="94">
        <v>2020</v>
      </c>
      <c r="J30" s="46">
        <v>2020</v>
      </c>
      <c r="K30" s="46">
        <v>2021</v>
      </c>
      <c r="L30" s="112"/>
      <c r="M30" s="38"/>
      <c r="N30" s="38"/>
    </row>
    <row r="31" spans="1:14" ht="63" x14ac:dyDescent="0.25">
      <c r="A31" s="35">
        <v>16</v>
      </c>
      <c r="B31" s="85" t="s">
        <v>445</v>
      </c>
      <c r="C31" s="42" t="s">
        <v>301</v>
      </c>
      <c r="D31" s="20" t="s">
        <v>56</v>
      </c>
      <c r="E31" s="43" t="s">
        <v>42</v>
      </c>
      <c r="F31" s="47">
        <v>83587</v>
      </c>
      <c r="G31" s="44" t="s">
        <v>67</v>
      </c>
      <c r="H31" s="45"/>
      <c r="I31" s="94">
        <v>2020</v>
      </c>
      <c r="J31" s="46">
        <v>2020</v>
      </c>
      <c r="K31" s="46">
        <v>2021</v>
      </c>
      <c r="L31" s="112"/>
      <c r="M31" s="38"/>
      <c r="N31" s="38"/>
    </row>
    <row r="32" spans="1:14" ht="63" x14ac:dyDescent="0.25">
      <c r="A32" s="35">
        <v>17</v>
      </c>
      <c r="B32" s="85" t="s">
        <v>446</v>
      </c>
      <c r="C32" s="42" t="s">
        <v>302</v>
      </c>
      <c r="D32" s="20" t="s">
        <v>56</v>
      </c>
      <c r="E32" s="43" t="s">
        <v>42</v>
      </c>
      <c r="F32" s="48">
        <v>157078</v>
      </c>
      <c r="G32" s="44" t="s">
        <v>67</v>
      </c>
      <c r="H32" s="45"/>
      <c r="I32" s="94">
        <v>2020</v>
      </c>
      <c r="J32" s="46">
        <v>2020</v>
      </c>
      <c r="K32" s="46">
        <v>2021</v>
      </c>
      <c r="L32" s="112"/>
      <c r="M32" s="38"/>
      <c r="N32" s="38"/>
    </row>
    <row r="33" spans="1:14" ht="47.25" x14ac:dyDescent="0.25">
      <c r="A33" s="35">
        <v>18</v>
      </c>
      <c r="B33" s="85" t="s">
        <v>447</v>
      </c>
      <c r="C33" s="45" t="s">
        <v>29</v>
      </c>
      <c r="D33" s="20" t="s">
        <v>56</v>
      </c>
      <c r="E33" s="43" t="s">
        <v>42</v>
      </c>
      <c r="F33" s="48">
        <v>35000</v>
      </c>
      <c r="G33" s="44" t="s">
        <v>67</v>
      </c>
      <c r="H33" s="45"/>
      <c r="I33" s="94">
        <v>2020</v>
      </c>
      <c r="J33" s="46">
        <v>2021</v>
      </c>
      <c r="K33" s="46">
        <v>2022</v>
      </c>
      <c r="L33" s="112"/>
      <c r="M33" s="38"/>
      <c r="N33" s="38"/>
    </row>
    <row r="34" spans="1:14" ht="63" x14ac:dyDescent="0.25">
      <c r="A34" s="35">
        <v>19</v>
      </c>
      <c r="B34" s="85" t="s">
        <v>65</v>
      </c>
      <c r="C34" s="45" t="s">
        <v>29</v>
      </c>
      <c r="D34" s="20" t="s">
        <v>56</v>
      </c>
      <c r="E34" s="43" t="s">
        <v>42</v>
      </c>
      <c r="F34" s="48">
        <v>34064.1</v>
      </c>
      <c r="G34" s="44" t="s">
        <v>67</v>
      </c>
      <c r="H34" s="49"/>
      <c r="I34" s="94">
        <v>2020</v>
      </c>
      <c r="J34" s="46">
        <v>2020</v>
      </c>
      <c r="K34" s="46">
        <v>2022</v>
      </c>
      <c r="L34" s="112"/>
      <c r="M34" s="113"/>
      <c r="N34" s="38"/>
    </row>
    <row r="35" spans="1:14" ht="47.25" x14ac:dyDescent="0.25">
      <c r="A35" s="35">
        <v>20</v>
      </c>
      <c r="B35" s="85" t="s">
        <v>66</v>
      </c>
      <c r="C35" s="45" t="s">
        <v>29</v>
      </c>
      <c r="D35" s="20" t="s">
        <v>56</v>
      </c>
      <c r="E35" s="43" t="s">
        <v>42</v>
      </c>
      <c r="F35" s="50"/>
      <c r="G35" s="44" t="s">
        <v>67</v>
      </c>
      <c r="H35" s="49"/>
      <c r="I35" s="94">
        <v>2021</v>
      </c>
      <c r="J35" s="46">
        <v>2021</v>
      </c>
      <c r="K35" s="46">
        <v>2023</v>
      </c>
      <c r="L35" s="112"/>
      <c r="M35" s="113"/>
      <c r="N35" s="38"/>
    </row>
    <row r="36" spans="1:14" ht="63" x14ac:dyDescent="0.25">
      <c r="A36" s="35">
        <v>21</v>
      </c>
      <c r="B36" s="85" t="s">
        <v>448</v>
      </c>
      <c r="C36" s="45" t="s">
        <v>29</v>
      </c>
      <c r="D36" s="20" t="s">
        <v>56</v>
      </c>
      <c r="E36" s="43" t="s">
        <v>42</v>
      </c>
      <c r="F36" s="230"/>
      <c r="G36" s="44" t="s">
        <v>67</v>
      </c>
      <c r="H36" s="49"/>
      <c r="I36" s="94">
        <v>2021</v>
      </c>
      <c r="J36" s="46">
        <v>2021</v>
      </c>
      <c r="K36" s="46">
        <v>2023</v>
      </c>
      <c r="L36" s="112"/>
      <c r="M36" s="113"/>
      <c r="N36" s="38"/>
    </row>
    <row r="37" spans="1:14" x14ac:dyDescent="0.25">
      <c r="A37" s="246" t="s">
        <v>492</v>
      </c>
      <c r="B37" s="247"/>
      <c r="C37" s="248"/>
      <c r="D37" s="95"/>
      <c r="E37" s="95"/>
      <c r="F37" s="114">
        <f>SUM(F27:F35)</f>
        <v>724227.1</v>
      </c>
      <c r="G37" s="95"/>
      <c r="H37" s="95"/>
      <c r="I37" s="95"/>
      <c r="J37" s="95"/>
      <c r="K37" s="95"/>
      <c r="L37" s="95"/>
      <c r="M37" s="95"/>
      <c r="N37" s="95"/>
    </row>
    <row r="38" spans="1:14" x14ac:dyDescent="0.25">
      <c r="A38" s="243"/>
      <c r="B38" s="244"/>
      <c r="C38" s="244"/>
      <c r="D38" s="245"/>
      <c r="E38" s="96" t="s">
        <v>42</v>
      </c>
      <c r="F38" s="114">
        <v>724227.1</v>
      </c>
      <c r="G38" s="200"/>
      <c r="H38" s="196"/>
      <c r="I38" s="196"/>
      <c r="J38" s="196"/>
      <c r="K38" s="196"/>
      <c r="L38" s="196"/>
      <c r="M38" s="196"/>
      <c r="N38" s="197"/>
    </row>
    <row r="39" spans="1:14" x14ac:dyDescent="0.25">
      <c r="A39" s="252" t="s">
        <v>30</v>
      </c>
      <c r="B39" s="255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6"/>
    </row>
    <row r="40" spans="1:14" ht="94.5" x14ac:dyDescent="0.25">
      <c r="A40" s="92">
        <v>22</v>
      </c>
      <c r="B40" s="138" t="s">
        <v>449</v>
      </c>
      <c r="C40" s="92" t="s">
        <v>68</v>
      </c>
      <c r="D40" s="139" t="s">
        <v>56</v>
      </c>
      <c r="E40" s="92" t="s">
        <v>52</v>
      </c>
      <c r="F40" s="140">
        <v>23393957</v>
      </c>
      <c r="G40" s="141" t="s">
        <v>215</v>
      </c>
      <c r="H40" s="141" t="s">
        <v>69</v>
      </c>
      <c r="I40" s="92">
        <v>2021</v>
      </c>
      <c r="J40" s="92">
        <v>2021</v>
      </c>
      <c r="K40" s="92">
        <v>2023</v>
      </c>
      <c r="L40" s="141"/>
      <c r="M40" s="92"/>
      <c r="N40" s="92"/>
    </row>
    <row r="41" spans="1:14" ht="110.25" x14ac:dyDescent="0.25">
      <c r="A41" s="92">
        <v>23</v>
      </c>
      <c r="B41" s="138" t="s">
        <v>450</v>
      </c>
      <c r="C41" s="141" t="s">
        <v>70</v>
      </c>
      <c r="D41" s="139" t="s">
        <v>56</v>
      </c>
      <c r="E41" s="92" t="s">
        <v>52</v>
      </c>
      <c r="F41" s="142">
        <v>3215460</v>
      </c>
      <c r="G41" s="141" t="s">
        <v>215</v>
      </c>
      <c r="H41" s="141" t="s">
        <v>69</v>
      </c>
      <c r="I41" s="92">
        <v>2021</v>
      </c>
      <c r="J41" s="92">
        <v>2022</v>
      </c>
      <c r="K41" s="92">
        <v>2023</v>
      </c>
      <c r="L41" s="141"/>
      <c r="M41" s="92"/>
      <c r="N41" s="92"/>
    </row>
    <row r="42" spans="1:14" ht="126" x14ac:dyDescent="0.25">
      <c r="A42" s="92">
        <v>24</v>
      </c>
      <c r="B42" s="138" t="s">
        <v>451</v>
      </c>
      <c r="C42" s="141" t="s">
        <v>71</v>
      </c>
      <c r="D42" s="139" t="s">
        <v>56</v>
      </c>
      <c r="E42" s="92" t="s">
        <v>52</v>
      </c>
      <c r="F42" s="140">
        <v>698207</v>
      </c>
      <c r="G42" s="141" t="s">
        <v>215</v>
      </c>
      <c r="H42" s="141" t="s">
        <v>69</v>
      </c>
      <c r="I42" s="92">
        <v>2021</v>
      </c>
      <c r="J42" s="92">
        <v>2022</v>
      </c>
      <c r="K42" s="92">
        <v>2023</v>
      </c>
      <c r="L42" s="141"/>
      <c r="M42" s="92"/>
      <c r="N42" s="92"/>
    </row>
    <row r="43" spans="1:14" ht="94.5" x14ac:dyDescent="0.25">
      <c r="A43" s="92">
        <v>25</v>
      </c>
      <c r="B43" s="138" t="s">
        <v>452</v>
      </c>
      <c r="C43" s="92" t="s">
        <v>72</v>
      </c>
      <c r="D43" s="139" t="s">
        <v>56</v>
      </c>
      <c r="E43" s="92" t="s">
        <v>52</v>
      </c>
      <c r="F43" s="140">
        <v>331300</v>
      </c>
      <c r="G43" s="141" t="s">
        <v>215</v>
      </c>
      <c r="H43" s="141" t="s">
        <v>69</v>
      </c>
      <c r="I43" s="92">
        <v>2021</v>
      </c>
      <c r="J43" s="92">
        <v>2022</v>
      </c>
      <c r="K43" s="92">
        <v>2023</v>
      </c>
      <c r="L43" s="141"/>
      <c r="M43" s="92"/>
      <c r="N43" s="92"/>
    </row>
    <row r="44" spans="1:14" ht="94.5" x14ac:dyDescent="0.25">
      <c r="A44" s="92">
        <v>26</v>
      </c>
      <c r="B44" s="138" t="s">
        <v>453</v>
      </c>
      <c r="C44" s="92" t="s">
        <v>253</v>
      </c>
      <c r="D44" s="139" t="s">
        <v>56</v>
      </c>
      <c r="E44" s="92" t="s">
        <v>52</v>
      </c>
      <c r="F44" s="140">
        <v>502687</v>
      </c>
      <c r="G44" s="141" t="s">
        <v>215</v>
      </c>
      <c r="H44" s="141" t="s">
        <v>69</v>
      </c>
      <c r="I44" s="92">
        <v>2021</v>
      </c>
      <c r="J44" s="92">
        <v>2021</v>
      </c>
      <c r="K44" s="92">
        <v>2022</v>
      </c>
      <c r="L44" s="141"/>
      <c r="M44" s="92"/>
      <c r="N44" s="92"/>
    </row>
    <row r="45" spans="1:14" ht="94.5" x14ac:dyDescent="0.25">
      <c r="A45" s="92">
        <v>27</v>
      </c>
      <c r="B45" s="138" t="s">
        <v>320</v>
      </c>
      <c r="C45" s="92" t="s">
        <v>73</v>
      </c>
      <c r="D45" s="139" t="s">
        <v>56</v>
      </c>
      <c r="E45" s="92" t="s">
        <v>52</v>
      </c>
      <c r="F45" s="92">
        <v>294476</v>
      </c>
      <c r="G45" s="141" t="s">
        <v>215</v>
      </c>
      <c r="H45" s="141" t="s">
        <v>69</v>
      </c>
      <c r="I45" s="92">
        <v>2021</v>
      </c>
      <c r="J45" s="92">
        <v>2021</v>
      </c>
      <c r="K45" s="92">
        <v>2022</v>
      </c>
      <c r="L45" s="141"/>
      <c r="M45" s="92"/>
      <c r="N45" s="92"/>
    </row>
    <row r="46" spans="1:14" ht="94.5" x14ac:dyDescent="0.25">
      <c r="A46" s="92">
        <v>28</v>
      </c>
      <c r="B46" s="138" t="s">
        <v>321</v>
      </c>
      <c r="C46" s="92" t="s">
        <v>74</v>
      </c>
      <c r="D46" s="139" t="s">
        <v>56</v>
      </c>
      <c r="E46" s="92" t="s">
        <v>52</v>
      </c>
      <c r="F46" s="92">
        <v>460583</v>
      </c>
      <c r="G46" s="141" t="s">
        <v>215</v>
      </c>
      <c r="H46" s="141" t="s">
        <v>69</v>
      </c>
      <c r="I46" s="92">
        <v>2021</v>
      </c>
      <c r="J46" s="92">
        <v>2023</v>
      </c>
      <c r="K46" s="92">
        <v>2023</v>
      </c>
      <c r="L46" s="141"/>
      <c r="M46" s="92"/>
      <c r="N46" s="92"/>
    </row>
    <row r="47" spans="1:14" ht="94.5" x14ac:dyDescent="0.25">
      <c r="A47" s="92">
        <v>29</v>
      </c>
      <c r="B47" s="138" t="s">
        <v>322</v>
      </c>
      <c r="C47" s="92" t="s">
        <v>75</v>
      </c>
      <c r="D47" s="139" t="s">
        <v>56</v>
      </c>
      <c r="E47" s="92" t="s">
        <v>52</v>
      </c>
      <c r="F47" s="92">
        <v>960016</v>
      </c>
      <c r="G47" s="141" t="s">
        <v>215</v>
      </c>
      <c r="H47" s="141" t="s">
        <v>69</v>
      </c>
      <c r="I47" s="92">
        <v>2021</v>
      </c>
      <c r="J47" s="92">
        <v>2022</v>
      </c>
      <c r="K47" s="92">
        <v>2023</v>
      </c>
      <c r="L47" s="141"/>
      <c r="M47" s="92"/>
      <c r="N47" s="92"/>
    </row>
    <row r="48" spans="1:14" ht="94.5" x14ac:dyDescent="0.25">
      <c r="A48" s="93">
        <v>30</v>
      </c>
      <c r="B48" s="143" t="s">
        <v>323</v>
      </c>
      <c r="C48" s="93" t="s">
        <v>76</v>
      </c>
      <c r="D48" s="139" t="s">
        <v>56</v>
      </c>
      <c r="E48" s="93" t="s">
        <v>52</v>
      </c>
      <c r="F48" s="93">
        <v>110757</v>
      </c>
      <c r="G48" s="141" t="s">
        <v>215</v>
      </c>
      <c r="H48" s="135" t="s">
        <v>69</v>
      </c>
      <c r="I48" s="93">
        <v>2021</v>
      </c>
      <c r="J48" s="93">
        <v>2022</v>
      </c>
      <c r="K48" s="93">
        <v>2023</v>
      </c>
      <c r="L48" s="93"/>
      <c r="M48" s="93"/>
      <c r="N48" s="93"/>
    </row>
    <row r="49" spans="1:14" x14ac:dyDescent="0.25">
      <c r="A49" s="243" t="s">
        <v>493</v>
      </c>
      <c r="B49" s="244"/>
      <c r="C49" s="245"/>
      <c r="D49" s="95"/>
      <c r="E49" s="95"/>
      <c r="F49" s="100">
        <f>SUM(F40:F48)</f>
        <v>29967443</v>
      </c>
      <c r="G49" s="97"/>
      <c r="H49" s="97"/>
      <c r="I49" s="95"/>
      <c r="J49" s="95"/>
      <c r="K49" s="95"/>
      <c r="L49" s="95"/>
      <c r="M49" s="95"/>
      <c r="N49" s="95"/>
    </row>
    <row r="50" spans="1:14" x14ac:dyDescent="0.25">
      <c r="A50" s="193"/>
      <c r="B50" s="194"/>
      <c r="C50" s="244"/>
      <c r="D50" s="245"/>
      <c r="E50" s="96" t="s">
        <v>52</v>
      </c>
      <c r="F50" s="100">
        <v>29967443</v>
      </c>
      <c r="G50" s="201"/>
      <c r="H50" s="202"/>
      <c r="I50" s="196"/>
      <c r="J50" s="196"/>
      <c r="K50" s="196"/>
      <c r="L50" s="196"/>
      <c r="M50" s="196"/>
      <c r="N50" s="197"/>
    </row>
    <row r="51" spans="1:14" x14ac:dyDescent="0.25">
      <c r="A51" s="252" t="s">
        <v>31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4"/>
    </row>
    <row r="52" spans="1:14" ht="94.5" x14ac:dyDescent="0.25">
      <c r="A52" s="92">
        <v>31</v>
      </c>
      <c r="B52" s="138" t="s">
        <v>454</v>
      </c>
      <c r="C52" s="92" t="s">
        <v>77</v>
      </c>
      <c r="D52" s="139" t="s">
        <v>56</v>
      </c>
      <c r="E52" s="137" t="s">
        <v>52</v>
      </c>
      <c r="F52" s="144">
        <v>2093701.68</v>
      </c>
      <c r="G52" s="141" t="s">
        <v>78</v>
      </c>
      <c r="H52" s="135" t="s">
        <v>69</v>
      </c>
      <c r="I52" s="92">
        <v>2021</v>
      </c>
      <c r="J52" s="92">
        <v>2022</v>
      </c>
      <c r="K52" s="92">
        <v>2022</v>
      </c>
      <c r="L52" s="92"/>
      <c r="M52" s="92"/>
      <c r="N52" s="141"/>
    </row>
    <row r="53" spans="1:14" ht="94.5" x14ac:dyDescent="0.25">
      <c r="A53" s="92">
        <v>32</v>
      </c>
      <c r="B53" s="145" t="s">
        <v>455</v>
      </c>
      <c r="C53" s="92" t="s">
        <v>77</v>
      </c>
      <c r="D53" s="139" t="s">
        <v>56</v>
      </c>
      <c r="E53" s="137" t="s">
        <v>52</v>
      </c>
      <c r="F53" s="144">
        <v>460911.92</v>
      </c>
      <c r="G53" s="141" t="s">
        <v>78</v>
      </c>
      <c r="H53" s="135" t="s">
        <v>69</v>
      </c>
      <c r="I53" s="92">
        <v>2021</v>
      </c>
      <c r="J53" s="92">
        <v>2022</v>
      </c>
      <c r="K53" s="92">
        <v>2022</v>
      </c>
      <c r="L53" s="92"/>
      <c r="M53" s="92"/>
      <c r="N53" s="141"/>
    </row>
    <row r="54" spans="1:14" ht="94.5" x14ac:dyDescent="0.25">
      <c r="A54" s="92">
        <v>33</v>
      </c>
      <c r="B54" s="145" t="s">
        <v>456</v>
      </c>
      <c r="C54" s="92" t="s">
        <v>77</v>
      </c>
      <c r="D54" s="139" t="s">
        <v>56</v>
      </c>
      <c r="E54" s="137" t="s">
        <v>52</v>
      </c>
      <c r="F54" s="144">
        <v>942719.23</v>
      </c>
      <c r="G54" s="141" t="s">
        <v>78</v>
      </c>
      <c r="H54" s="135" t="s">
        <v>69</v>
      </c>
      <c r="I54" s="92">
        <v>2021</v>
      </c>
      <c r="J54" s="92">
        <v>2022</v>
      </c>
      <c r="K54" s="92">
        <v>2022</v>
      </c>
      <c r="L54" s="92"/>
      <c r="M54" s="92"/>
      <c r="N54" s="141"/>
    </row>
    <row r="55" spans="1:14" ht="94.5" x14ac:dyDescent="0.25">
      <c r="A55" s="92">
        <v>34</v>
      </c>
      <c r="B55" s="138" t="s">
        <v>457</v>
      </c>
      <c r="C55" s="92" t="s">
        <v>79</v>
      </c>
      <c r="D55" s="139" t="s">
        <v>56</v>
      </c>
      <c r="E55" s="137" t="s">
        <v>52</v>
      </c>
      <c r="F55" s="144">
        <v>1505430.91</v>
      </c>
      <c r="G55" s="141" t="s">
        <v>78</v>
      </c>
      <c r="H55" s="135" t="s">
        <v>69</v>
      </c>
      <c r="I55" s="92">
        <v>2021</v>
      </c>
      <c r="J55" s="92">
        <v>2022</v>
      </c>
      <c r="K55" s="92">
        <v>2022</v>
      </c>
      <c r="L55" s="92"/>
      <c r="M55" s="92"/>
      <c r="N55" s="141"/>
    </row>
    <row r="56" spans="1:14" ht="94.5" x14ac:dyDescent="0.25">
      <c r="A56" s="92">
        <v>35</v>
      </c>
      <c r="B56" s="138" t="s">
        <v>458</v>
      </c>
      <c r="C56" s="92" t="s">
        <v>79</v>
      </c>
      <c r="D56" s="139" t="s">
        <v>56</v>
      </c>
      <c r="E56" s="137" t="s">
        <v>52</v>
      </c>
      <c r="F56" s="144">
        <v>389380.93</v>
      </c>
      <c r="G56" s="141" t="s">
        <v>78</v>
      </c>
      <c r="H56" s="135" t="s">
        <v>69</v>
      </c>
      <c r="I56" s="92">
        <v>2021</v>
      </c>
      <c r="J56" s="92">
        <v>2022</v>
      </c>
      <c r="K56" s="92">
        <v>2022</v>
      </c>
      <c r="L56" s="92"/>
      <c r="M56" s="92"/>
      <c r="N56" s="141"/>
    </row>
    <row r="57" spans="1:14" ht="94.5" x14ac:dyDescent="0.25">
      <c r="A57" s="92">
        <v>36</v>
      </c>
      <c r="B57" s="138" t="s">
        <v>459</v>
      </c>
      <c r="C57" s="92" t="s">
        <v>79</v>
      </c>
      <c r="D57" s="139" t="s">
        <v>56</v>
      </c>
      <c r="E57" s="137" t="s">
        <v>52</v>
      </c>
      <c r="F57" s="144">
        <v>197467.31</v>
      </c>
      <c r="G57" s="141" t="s">
        <v>78</v>
      </c>
      <c r="H57" s="135" t="s">
        <v>69</v>
      </c>
      <c r="I57" s="92">
        <v>2021</v>
      </c>
      <c r="J57" s="92">
        <v>2022</v>
      </c>
      <c r="K57" s="92">
        <v>2022</v>
      </c>
      <c r="L57" s="92"/>
      <c r="M57" s="92"/>
      <c r="N57" s="141"/>
    </row>
    <row r="58" spans="1:14" ht="47.25" x14ac:dyDescent="0.25">
      <c r="A58" s="92">
        <v>37</v>
      </c>
      <c r="B58" s="138" t="s">
        <v>324</v>
      </c>
      <c r="C58" s="92" t="s">
        <v>80</v>
      </c>
      <c r="D58" s="141" t="s">
        <v>56</v>
      </c>
      <c r="E58" s="137" t="s">
        <v>42</v>
      </c>
      <c r="F58" s="144">
        <v>65000</v>
      </c>
      <c r="G58" s="141" t="s">
        <v>78</v>
      </c>
      <c r="H58" s="92"/>
      <c r="I58" s="92">
        <v>2022</v>
      </c>
      <c r="J58" s="92">
        <v>2023</v>
      </c>
      <c r="K58" s="92">
        <v>2023</v>
      </c>
      <c r="L58" s="92"/>
      <c r="M58" s="92"/>
      <c r="N58" s="141" t="s">
        <v>168</v>
      </c>
    </row>
    <row r="59" spans="1:14" ht="94.5" x14ac:dyDescent="0.25">
      <c r="A59" s="92">
        <v>38</v>
      </c>
      <c r="B59" s="138" t="s">
        <v>363</v>
      </c>
      <c r="C59" s="92" t="s">
        <v>311</v>
      </c>
      <c r="D59" s="141" t="s">
        <v>56</v>
      </c>
      <c r="E59" s="137" t="s">
        <v>42</v>
      </c>
      <c r="F59" s="144">
        <v>110000</v>
      </c>
      <c r="G59" s="141" t="s">
        <v>78</v>
      </c>
      <c r="H59" s="92"/>
      <c r="I59" s="92">
        <v>2021</v>
      </c>
      <c r="J59" s="92">
        <v>2022</v>
      </c>
      <c r="K59" s="92">
        <v>2023</v>
      </c>
      <c r="L59" s="92"/>
      <c r="M59" s="92"/>
      <c r="N59" s="141"/>
    </row>
    <row r="60" spans="1:14" ht="74.25" customHeight="1" x14ac:dyDescent="0.25">
      <c r="A60" s="92">
        <v>39</v>
      </c>
      <c r="B60" s="138" t="s">
        <v>532</v>
      </c>
      <c r="C60" s="92" t="s">
        <v>81</v>
      </c>
      <c r="D60" s="141" t="s">
        <v>56</v>
      </c>
      <c r="E60" s="137" t="s">
        <v>42</v>
      </c>
      <c r="F60" s="144">
        <v>65000</v>
      </c>
      <c r="G60" s="141" t="s">
        <v>78</v>
      </c>
      <c r="H60" s="92"/>
      <c r="I60" s="92">
        <v>2021</v>
      </c>
      <c r="J60" s="92">
        <v>2022</v>
      </c>
      <c r="K60" s="92">
        <v>2023</v>
      </c>
      <c r="L60" s="92"/>
      <c r="M60" s="92"/>
      <c r="N60" s="141" t="s">
        <v>168</v>
      </c>
    </row>
    <row r="61" spans="1:14" ht="47.25" x14ac:dyDescent="0.25">
      <c r="A61" s="35">
        <v>40</v>
      </c>
      <c r="B61" s="132" t="s">
        <v>460</v>
      </c>
      <c r="C61" s="133" t="s">
        <v>310</v>
      </c>
      <c r="D61" s="120" t="s">
        <v>56</v>
      </c>
      <c r="E61" s="127" t="s">
        <v>42</v>
      </c>
      <c r="F61" s="128"/>
      <c r="G61" s="120" t="s">
        <v>78</v>
      </c>
      <c r="H61" s="129"/>
      <c r="I61" s="130">
        <v>2022</v>
      </c>
      <c r="J61" s="130">
        <v>2022</v>
      </c>
      <c r="K61" s="130">
        <v>2023</v>
      </c>
      <c r="L61" s="46"/>
      <c r="M61" s="119"/>
      <c r="N61" s="120"/>
    </row>
    <row r="62" spans="1:14" ht="95.25" customHeight="1" x14ac:dyDescent="0.25">
      <c r="A62" s="92">
        <v>41</v>
      </c>
      <c r="B62" s="146" t="s">
        <v>461</v>
      </c>
      <c r="C62" s="147" t="s">
        <v>238</v>
      </c>
      <c r="D62" s="148" t="s">
        <v>56</v>
      </c>
      <c r="E62" s="149" t="s">
        <v>42</v>
      </c>
      <c r="F62" s="150">
        <v>120000</v>
      </c>
      <c r="G62" s="148" t="s">
        <v>78</v>
      </c>
      <c r="H62" s="151"/>
      <c r="I62" s="148" t="s">
        <v>506</v>
      </c>
      <c r="J62" s="152">
        <v>2021</v>
      </c>
      <c r="K62" s="152">
        <v>2021</v>
      </c>
      <c r="L62" s="153"/>
      <c r="M62" s="154"/>
      <c r="N62" s="148"/>
    </row>
    <row r="63" spans="1:14" ht="47.25" x14ac:dyDescent="0.25">
      <c r="A63" s="35">
        <v>42</v>
      </c>
      <c r="B63" s="132" t="s">
        <v>508</v>
      </c>
      <c r="C63" s="126" t="s">
        <v>82</v>
      </c>
      <c r="D63" s="125" t="s">
        <v>56</v>
      </c>
      <c r="E63" s="127" t="s">
        <v>42</v>
      </c>
      <c r="F63" s="131"/>
      <c r="G63" s="125" t="s">
        <v>78</v>
      </c>
      <c r="H63" s="131"/>
      <c r="I63" s="127">
        <v>2022</v>
      </c>
      <c r="J63" s="127">
        <v>2023</v>
      </c>
      <c r="K63" s="127">
        <v>2023</v>
      </c>
      <c r="L63" s="46"/>
      <c r="M63" s="121"/>
      <c r="N63" s="120"/>
    </row>
    <row r="64" spans="1:14" ht="47.25" x14ac:dyDescent="0.25">
      <c r="A64" s="35">
        <v>43</v>
      </c>
      <c r="B64" s="86" t="s">
        <v>507</v>
      </c>
      <c r="C64" s="185" t="s">
        <v>467</v>
      </c>
      <c r="D64" s="52" t="s">
        <v>56</v>
      </c>
      <c r="E64" s="41" t="s">
        <v>42</v>
      </c>
      <c r="F64" s="35"/>
      <c r="G64" s="52" t="s">
        <v>78</v>
      </c>
      <c r="H64" s="35"/>
      <c r="I64" s="41">
        <v>2022</v>
      </c>
      <c r="J64" s="41">
        <v>2023</v>
      </c>
      <c r="K64" s="41">
        <v>2023</v>
      </c>
      <c r="L64" s="38"/>
      <c r="M64" s="38"/>
      <c r="N64" s="22"/>
    </row>
    <row r="65" spans="1:14" ht="63" x14ac:dyDescent="0.25">
      <c r="A65" s="35">
        <v>44</v>
      </c>
      <c r="B65" s="85" t="s">
        <v>364</v>
      </c>
      <c r="C65" s="41" t="s">
        <v>83</v>
      </c>
      <c r="D65" s="52" t="s">
        <v>56</v>
      </c>
      <c r="E65" s="41" t="s">
        <v>42</v>
      </c>
      <c r="F65" s="45"/>
      <c r="G65" s="52" t="s">
        <v>78</v>
      </c>
      <c r="H65" s="45"/>
      <c r="I65" s="41">
        <v>2022</v>
      </c>
      <c r="J65" s="41">
        <v>2023</v>
      </c>
      <c r="K65" s="41">
        <v>2023</v>
      </c>
      <c r="L65" s="38"/>
      <c r="M65" s="38"/>
      <c r="N65" s="22"/>
    </row>
    <row r="66" spans="1:14" ht="63" x14ac:dyDescent="0.25">
      <c r="A66" s="35">
        <v>45</v>
      </c>
      <c r="B66" s="85" t="s">
        <v>365</v>
      </c>
      <c r="C66" s="41" t="s">
        <v>84</v>
      </c>
      <c r="D66" s="52" t="s">
        <v>56</v>
      </c>
      <c r="E66" s="41" t="s">
        <v>42</v>
      </c>
      <c r="F66" s="45"/>
      <c r="G66" s="52" t="s">
        <v>78</v>
      </c>
      <c r="H66" s="45"/>
      <c r="I66" s="41">
        <v>2022</v>
      </c>
      <c r="J66" s="41">
        <v>2023</v>
      </c>
      <c r="K66" s="41">
        <v>2023</v>
      </c>
      <c r="L66" s="38"/>
      <c r="M66" s="38"/>
      <c r="N66" s="22"/>
    </row>
    <row r="67" spans="1:14" ht="63" x14ac:dyDescent="0.25">
      <c r="A67" s="35">
        <v>46</v>
      </c>
      <c r="B67" s="85" t="s">
        <v>509</v>
      </c>
      <c r="C67" s="41" t="s">
        <v>85</v>
      </c>
      <c r="D67" s="52" t="s">
        <v>56</v>
      </c>
      <c r="E67" s="41" t="s">
        <v>42</v>
      </c>
      <c r="F67" s="45"/>
      <c r="G67" s="52" t="s">
        <v>78</v>
      </c>
      <c r="H67" s="45"/>
      <c r="I67" s="41">
        <v>2022</v>
      </c>
      <c r="J67" s="41">
        <v>2023</v>
      </c>
      <c r="K67" s="41">
        <v>2023</v>
      </c>
      <c r="L67" s="38"/>
      <c r="M67" s="38"/>
      <c r="N67" s="22"/>
    </row>
    <row r="68" spans="1:14" ht="63" x14ac:dyDescent="0.25">
      <c r="A68" s="92">
        <v>47</v>
      </c>
      <c r="B68" s="138" t="s">
        <v>366</v>
      </c>
      <c r="C68" s="92" t="s">
        <v>303</v>
      </c>
      <c r="D68" s="141" t="s">
        <v>56</v>
      </c>
      <c r="E68" s="137" t="s">
        <v>42</v>
      </c>
      <c r="F68" s="144">
        <v>25000</v>
      </c>
      <c r="G68" s="141" t="s">
        <v>78</v>
      </c>
      <c r="H68" s="92"/>
      <c r="I68" s="92">
        <v>2022</v>
      </c>
      <c r="J68" s="92">
        <v>2022</v>
      </c>
      <c r="K68" s="92">
        <v>2023</v>
      </c>
      <c r="L68" s="92"/>
      <c r="M68" s="92"/>
      <c r="N68" s="141" t="s">
        <v>168</v>
      </c>
    </row>
    <row r="69" spans="1:14" ht="63" x14ac:dyDescent="0.25">
      <c r="A69" s="92">
        <v>48</v>
      </c>
      <c r="B69" s="138" t="s">
        <v>367</v>
      </c>
      <c r="C69" s="92" t="s">
        <v>304</v>
      </c>
      <c r="D69" s="141" t="s">
        <v>56</v>
      </c>
      <c r="E69" s="137" t="s">
        <v>42</v>
      </c>
      <c r="F69" s="144">
        <v>20000</v>
      </c>
      <c r="G69" s="141" t="s">
        <v>78</v>
      </c>
      <c r="H69" s="92"/>
      <c r="I69" s="92">
        <v>2022</v>
      </c>
      <c r="J69" s="92">
        <v>2022</v>
      </c>
      <c r="K69" s="92">
        <v>2023</v>
      </c>
      <c r="L69" s="92"/>
      <c r="M69" s="92"/>
      <c r="N69" s="141" t="s">
        <v>168</v>
      </c>
    </row>
    <row r="70" spans="1:14" ht="47.25" x14ac:dyDescent="0.25">
      <c r="A70" s="35">
        <v>49</v>
      </c>
      <c r="B70" s="85" t="s">
        <v>205</v>
      </c>
      <c r="C70" s="51" t="s">
        <v>247</v>
      </c>
      <c r="D70" s="52" t="s">
        <v>56</v>
      </c>
      <c r="E70" s="41" t="s">
        <v>42</v>
      </c>
      <c r="F70" s="35"/>
      <c r="G70" s="52" t="s">
        <v>78</v>
      </c>
      <c r="H70" s="35"/>
      <c r="I70" s="41">
        <v>2021</v>
      </c>
      <c r="J70" s="41">
        <v>2021</v>
      </c>
      <c r="K70" s="41">
        <v>2022</v>
      </c>
      <c r="L70" s="38"/>
      <c r="M70" s="38"/>
      <c r="N70" s="22"/>
    </row>
    <row r="71" spans="1:14" ht="110.25" x14ac:dyDescent="0.25">
      <c r="A71" s="92">
        <v>50</v>
      </c>
      <c r="B71" s="138" t="s">
        <v>325</v>
      </c>
      <c r="C71" s="92" t="s">
        <v>86</v>
      </c>
      <c r="D71" s="141" t="s">
        <v>56</v>
      </c>
      <c r="E71" s="137" t="s">
        <v>42</v>
      </c>
      <c r="F71" s="144">
        <v>114000</v>
      </c>
      <c r="G71" s="141" t="s">
        <v>78</v>
      </c>
      <c r="H71" s="92"/>
      <c r="I71" s="155">
        <v>2021</v>
      </c>
      <c r="J71" s="92">
        <v>2022</v>
      </c>
      <c r="K71" s="92">
        <v>2023</v>
      </c>
      <c r="L71" s="141" t="s">
        <v>231</v>
      </c>
      <c r="M71" s="92"/>
      <c r="N71" s="141"/>
    </row>
    <row r="72" spans="1:14" ht="63" x14ac:dyDescent="0.25">
      <c r="A72" s="92">
        <v>51</v>
      </c>
      <c r="B72" s="138" t="s">
        <v>462</v>
      </c>
      <c r="C72" s="92" t="s">
        <v>87</v>
      </c>
      <c r="D72" s="141" t="s">
        <v>56</v>
      </c>
      <c r="E72" s="137" t="s">
        <v>42</v>
      </c>
      <c r="F72" s="144">
        <v>10000</v>
      </c>
      <c r="G72" s="141" t="s">
        <v>78</v>
      </c>
      <c r="H72" s="92"/>
      <c r="I72" s="92">
        <v>2021</v>
      </c>
      <c r="J72" s="92">
        <v>2023</v>
      </c>
      <c r="K72" s="92">
        <v>2023</v>
      </c>
      <c r="L72" s="92"/>
      <c r="M72" s="92"/>
      <c r="N72" s="141" t="s">
        <v>168</v>
      </c>
    </row>
    <row r="73" spans="1:14" ht="63" x14ac:dyDescent="0.25">
      <c r="A73" s="92">
        <v>52</v>
      </c>
      <c r="B73" s="138" t="s">
        <v>463</v>
      </c>
      <c r="C73" s="92" t="s">
        <v>88</v>
      </c>
      <c r="D73" s="141" t="s">
        <v>56</v>
      </c>
      <c r="E73" s="137" t="s">
        <v>42</v>
      </c>
      <c r="F73" s="144">
        <v>10000</v>
      </c>
      <c r="G73" s="141" t="s">
        <v>78</v>
      </c>
      <c r="H73" s="92"/>
      <c r="I73" s="92">
        <v>2021</v>
      </c>
      <c r="J73" s="92">
        <v>2023</v>
      </c>
      <c r="K73" s="92">
        <v>2023</v>
      </c>
      <c r="L73" s="92"/>
      <c r="M73" s="92"/>
      <c r="N73" s="141" t="s">
        <v>168</v>
      </c>
    </row>
    <row r="74" spans="1:14" ht="94.5" x14ac:dyDescent="0.25">
      <c r="A74" s="92">
        <v>53</v>
      </c>
      <c r="B74" s="138" t="s">
        <v>326</v>
      </c>
      <c r="C74" s="92" t="s">
        <v>89</v>
      </c>
      <c r="D74" s="139" t="s">
        <v>56</v>
      </c>
      <c r="E74" s="137" t="s">
        <v>52</v>
      </c>
      <c r="F74" s="144">
        <v>60000</v>
      </c>
      <c r="G74" s="141" t="s">
        <v>78</v>
      </c>
      <c r="H74" s="141" t="s">
        <v>69</v>
      </c>
      <c r="I74" s="156" t="s">
        <v>229</v>
      </c>
      <c r="J74" s="92">
        <v>2021</v>
      </c>
      <c r="K74" s="92">
        <v>2021</v>
      </c>
      <c r="L74" s="92"/>
      <c r="M74" s="92"/>
      <c r="N74" s="141"/>
    </row>
    <row r="75" spans="1:14" ht="63" x14ac:dyDescent="0.25">
      <c r="A75" s="92">
        <v>54</v>
      </c>
      <c r="B75" s="138" t="s">
        <v>368</v>
      </c>
      <c r="C75" s="157" t="s">
        <v>90</v>
      </c>
      <c r="D75" s="141" t="s">
        <v>56</v>
      </c>
      <c r="E75" s="137" t="s">
        <v>42</v>
      </c>
      <c r="F75" s="144">
        <v>23000</v>
      </c>
      <c r="G75" s="141" t="s">
        <v>78</v>
      </c>
      <c r="H75" s="92"/>
      <c r="I75" s="155">
        <v>2021</v>
      </c>
      <c r="J75" s="92">
        <v>2022</v>
      </c>
      <c r="K75" s="92">
        <v>2022</v>
      </c>
      <c r="L75" s="137" t="s">
        <v>232</v>
      </c>
      <c r="M75" s="92"/>
      <c r="N75" s="141"/>
    </row>
    <row r="76" spans="1:14" ht="63" x14ac:dyDescent="0.25">
      <c r="A76" s="92">
        <v>55</v>
      </c>
      <c r="B76" s="138" t="s">
        <v>327</v>
      </c>
      <c r="C76" s="137" t="s">
        <v>91</v>
      </c>
      <c r="D76" s="141" t="s">
        <v>56</v>
      </c>
      <c r="E76" s="137" t="s">
        <v>42</v>
      </c>
      <c r="F76" s="144">
        <v>200000</v>
      </c>
      <c r="G76" s="141" t="s">
        <v>78</v>
      </c>
      <c r="H76" s="92"/>
      <c r="I76" s="92">
        <v>2022</v>
      </c>
      <c r="J76" s="92">
        <v>2022</v>
      </c>
      <c r="K76" s="92">
        <v>2023</v>
      </c>
      <c r="L76" s="92"/>
      <c r="M76" s="92"/>
      <c r="N76" s="141" t="s">
        <v>168</v>
      </c>
    </row>
    <row r="77" spans="1:14" ht="47.25" x14ac:dyDescent="0.25">
      <c r="A77" s="35">
        <v>56</v>
      </c>
      <c r="B77" s="85" t="s">
        <v>92</v>
      </c>
      <c r="C77" s="41" t="s">
        <v>93</v>
      </c>
      <c r="D77" s="52" t="s">
        <v>56</v>
      </c>
      <c r="E77" s="41" t="s">
        <v>42</v>
      </c>
      <c r="F77" s="53">
        <v>250000</v>
      </c>
      <c r="G77" s="52" t="s">
        <v>78</v>
      </c>
      <c r="H77" s="45"/>
      <c r="I77" s="94">
        <v>2021</v>
      </c>
      <c r="J77" s="41">
        <v>2021</v>
      </c>
      <c r="K77" s="41">
        <v>2023</v>
      </c>
      <c r="L77" s="38"/>
      <c r="M77" s="38"/>
      <c r="N77" s="22"/>
    </row>
    <row r="78" spans="1:14" ht="47.25" x14ac:dyDescent="0.25">
      <c r="A78" s="35">
        <v>57</v>
      </c>
      <c r="B78" s="85" t="s">
        <v>94</v>
      </c>
      <c r="C78" s="41" t="s">
        <v>95</v>
      </c>
      <c r="D78" s="52" t="s">
        <v>56</v>
      </c>
      <c r="E78" s="41" t="s">
        <v>42</v>
      </c>
      <c r="F78" s="53">
        <v>200000</v>
      </c>
      <c r="G78" s="52" t="s">
        <v>78</v>
      </c>
      <c r="H78" s="45"/>
      <c r="I78" s="94">
        <v>2021</v>
      </c>
      <c r="J78" s="41">
        <v>2021</v>
      </c>
      <c r="K78" s="41">
        <v>2023</v>
      </c>
      <c r="L78" s="38"/>
      <c r="M78" s="38"/>
      <c r="N78" s="22"/>
    </row>
    <row r="79" spans="1:14" ht="47.25" x14ac:dyDescent="0.25">
      <c r="A79" s="35">
        <v>58</v>
      </c>
      <c r="B79" s="85" t="s">
        <v>464</v>
      </c>
      <c r="C79" s="48" t="s">
        <v>90</v>
      </c>
      <c r="D79" s="52" t="s">
        <v>56</v>
      </c>
      <c r="E79" s="41" t="s">
        <v>42</v>
      </c>
      <c r="F79" s="35"/>
      <c r="G79" s="52" t="s">
        <v>78</v>
      </c>
      <c r="H79" s="35"/>
      <c r="I79" s="94">
        <v>2022</v>
      </c>
      <c r="J79" s="41">
        <v>2023</v>
      </c>
      <c r="K79" s="41">
        <v>2023</v>
      </c>
      <c r="L79" s="38"/>
      <c r="M79" s="38"/>
      <c r="N79" s="22"/>
    </row>
    <row r="80" spans="1:14" ht="110.25" x14ac:dyDescent="0.25">
      <c r="A80" s="92">
        <v>59</v>
      </c>
      <c r="B80" s="138" t="s">
        <v>372</v>
      </c>
      <c r="C80" s="92" t="s">
        <v>96</v>
      </c>
      <c r="D80" s="141" t="s">
        <v>56</v>
      </c>
      <c r="E80" s="137" t="s">
        <v>42</v>
      </c>
      <c r="F80" s="144">
        <v>80000</v>
      </c>
      <c r="G80" s="141" t="s">
        <v>78</v>
      </c>
      <c r="H80" s="92"/>
      <c r="I80" s="156" t="s">
        <v>230</v>
      </c>
      <c r="J80" s="92">
        <v>2021</v>
      </c>
      <c r="K80" s="92">
        <v>2023</v>
      </c>
      <c r="L80" s="141" t="s">
        <v>231</v>
      </c>
      <c r="M80" s="92"/>
      <c r="N80" s="141" t="s">
        <v>168</v>
      </c>
    </row>
    <row r="81" spans="1:16" ht="110.25" x14ac:dyDescent="0.25">
      <c r="A81" s="92">
        <v>60</v>
      </c>
      <c r="B81" s="138" t="s">
        <v>371</v>
      </c>
      <c r="C81" s="92" t="s">
        <v>97</v>
      </c>
      <c r="D81" s="141" t="s">
        <v>56</v>
      </c>
      <c r="E81" s="137" t="s">
        <v>42</v>
      </c>
      <c r="F81" s="144">
        <v>90000</v>
      </c>
      <c r="G81" s="141" t="s">
        <v>78</v>
      </c>
      <c r="H81" s="92"/>
      <c r="I81" s="156" t="s">
        <v>233</v>
      </c>
      <c r="J81" s="92">
        <v>2021</v>
      </c>
      <c r="K81" s="92">
        <v>2023</v>
      </c>
      <c r="L81" s="141" t="s">
        <v>231</v>
      </c>
      <c r="M81" s="92"/>
      <c r="N81" s="141"/>
    </row>
    <row r="82" spans="1:16" ht="110.25" x14ac:dyDescent="0.25">
      <c r="A82" s="92">
        <v>61</v>
      </c>
      <c r="B82" s="138" t="s">
        <v>370</v>
      </c>
      <c r="C82" s="92" t="s">
        <v>98</v>
      </c>
      <c r="D82" s="141" t="s">
        <v>56</v>
      </c>
      <c r="E82" s="137" t="s">
        <v>42</v>
      </c>
      <c r="F82" s="144">
        <v>60000</v>
      </c>
      <c r="G82" s="141" t="s">
        <v>78</v>
      </c>
      <c r="H82" s="92"/>
      <c r="I82" s="156" t="s">
        <v>234</v>
      </c>
      <c r="J82" s="92">
        <v>2021</v>
      </c>
      <c r="K82" s="92">
        <v>2021</v>
      </c>
      <c r="L82" s="141" t="s">
        <v>231</v>
      </c>
      <c r="M82" s="92"/>
      <c r="N82" s="141" t="s">
        <v>168</v>
      </c>
    </row>
    <row r="83" spans="1:16" ht="110.25" x14ac:dyDescent="0.25">
      <c r="A83" s="92">
        <v>62</v>
      </c>
      <c r="B83" s="138" t="s">
        <v>369</v>
      </c>
      <c r="C83" s="92" t="s">
        <v>99</v>
      </c>
      <c r="D83" s="141" t="s">
        <v>56</v>
      </c>
      <c r="E83" s="137" t="s">
        <v>42</v>
      </c>
      <c r="F83" s="144">
        <v>70000</v>
      </c>
      <c r="G83" s="141" t="s">
        <v>78</v>
      </c>
      <c r="H83" s="92"/>
      <c r="I83" s="156" t="s">
        <v>235</v>
      </c>
      <c r="J83" s="92">
        <v>2021</v>
      </c>
      <c r="K83" s="92">
        <v>2023</v>
      </c>
      <c r="L83" s="141" t="s">
        <v>231</v>
      </c>
      <c r="M83" s="92"/>
      <c r="N83" s="141" t="s">
        <v>168</v>
      </c>
    </row>
    <row r="84" spans="1:16" ht="48" customHeight="1" x14ac:dyDescent="0.25">
      <c r="A84" s="92">
        <v>63</v>
      </c>
      <c r="B84" s="138" t="s">
        <v>328</v>
      </c>
      <c r="C84" s="92" t="s">
        <v>100</v>
      </c>
      <c r="D84" s="141" t="s">
        <v>56</v>
      </c>
      <c r="E84" s="137" t="s">
        <v>42</v>
      </c>
      <c r="F84" s="144">
        <v>33000</v>
      </c>
      <c r="G84" s="141" t="s">
        <v>78</v>
      </c>
      <c r="H84" s="92"/>
      <c r="I84" s="92">
        <v>2022</v>
      </c>
      <c r="J84" s="92">
        <v>2023</v>
      </c>
      <c r="K84" s="92">
        <v>2023</v>
      </c>
      <c r="L84" s="92"/>
      <c r="M84" s="92"/>
      <c r="N84" s="141" t="s">
        <v>168</v>
      </c>
    </row>
    <row r="85" spans="1:16" ht="47.25" x14ac:dyDescent="0.25">
      <c r="A85" s="92">
        <v>64</v>
      </c>
      <c r="B85" s="138" t="s">
        <v>465</v>
      </c>
      <c r="C85" s="92" t="s">
        <v>101</v>
      </c>
      <c r="D85" s="141" t="s">
        <v>56</v>
      </c>
      <c r="E85" s="137" t="s">
        <v>42</v>
      </c>
      <c r="F85" s="144">
        <v>10000</v>
      </c>
      <c r="G85" s="141" t="s">
        <v>78</v>
      </c>
      <c r="H85" s="141"/>
      <c r="I85" s="92">
        <v>2021</v>
      </c>
      <c r="J85" s="92">
        <v>2021</v>
      </c>
      <c r="K85" s="92">
        <v>2023</v>
      </c>
      <c r="L85" s="141"/>
      <c r="M85" s="92"/>
      <c r="N85" s="141" t="s">
        <v>168</v>
      </c>
    </row>
    <row r="86" spans="1:16" ht="94.5" x14ac:dyDescent="0.25">
      <c r="A86" s="92">
        <v>65</v>
      </c>
      <c r="B86" s="146" t="s">
        <v>466</v>
      </c>
      <c r="C86" s="152" t="s">
        <v>237</v>
      </c>
      <c r="D86" s="148" t="s">
        <v>56</v>
      </c>
      <c r="E86" s="149" t="s">
        <v>52</v>
      </c>
      <c r="F86" s="150">
        <v>60000</v>
      </c>
      <c r="G86" s="148" t="s">
        <v>78</v>
      </c>
      <c r="H86" s="141" t="s">
        <v>69</v>
      </c>
      <c r="I86" s="148">
        <v>2021</v>
      </c>
      <c r="J86" s="152">
        <v>2021</v>
      </c>
      <c r="K86" s="152">
        <v>2022</v>
      </c>
      <c r="L86" s="153"/>
      <c r="M86" s="158"/>
      <c r="N86" s="141" t="s">
        <v>168</v>
      </c>
      <c r="P86" s="29" t="s">
        <v>225</v>
      </c>
    </row>
    <row r="87" spans="1:16" ht="123" customHeight="1" x14ac:dyDescent="0.25">
      <c r="A87" s="92">
        <v>66</v>
      </c>
      <c r="B87" s="138" t="s">
        <v>529</v>
      </c>
      <c r="C87" s="92" t="s">
        <v>102</v>
      </c>
      <c r="D87" s="141" t="s">
        <v>56</v>
      </c>
      <c r="E87" s="137" t="s">
        <v>52</v>
      </c>
      <c r="F87" s="144">
        <v>300000</v>
      </c>
      <c r="G87" s="141" t="s">
        <v>78</v>
      </c>
      <c r="H87" s="141" t="s">
        <v>254</v>
      </c>
      <c r="I87" s="156" t="s">
        <v>236</v>
      </c>
      <c r="J87" s="92">
        <v>2021</v>
      </c>
      <c r="K87" s="92">
        <v>2023</v>
      </c>
      <c r="L87" s="141"/>
      <c r="M87" s="92"/>
      <c r="N87" s="141"/>
    </row>
    <row r="88" spans="1:16" x14ac:dyDescent="0.25">
      <c r="A88" s="246" t="s">
        <v>494</v>
      </c>
      <c r="B88" s="247"/>
      <c r="C88" s="248"/>
      <c r="D88" s="95"/>
      <c r="E88" s="95"/>
      <c r="F88" s="115">
        <f>SUM(F52:F87)</f>
        <v>7564611.9799999995</v>
      </c>
      <c r="G88" s="95"/>
      <c r="H88" s="95"/>
      <c r="I88" s="95"/>
      <c r="J88" s="95"/>
      <c r="K88" s="95"/>
      <c r="L88" s="95"/>
      <c r="M88" s="95"/>
      <c r="N88" s="95"/>
    </row>
    <row r="89" spans="1:16" x14ac:dyDescent="0.25">
      <c r="A89" s="211"/>
      <c r="B89" s="212"/>
      <c r="C89" s="212"/>
      <c r="D89" s="212"/>
      <c r="E89" s="96" t="s">
        <v>52</v>
      </c>
      <c r="F89" s="213">
        <f>F52+F53++++F54+F55+F56+F57+F74+F86+F87</f>
        <v>6009611.9799999995</v>
      </c>
      <c r="G89" s="238"/>
      <c r="H89" s="239"/>
      <c r="I89" s="239"/>
      <c r="J89" s="239"/>
      <c r="K89" s="239"/>
      <c r="L89" s="239"/>
      <c r="M89" s="239"/>
      <c r="N89" s="240"/>
    </row>
    <row r="90" spans="1:16" x14ac:dyDescent="0.25">
      <c r="A90" s="211"/>
      <c r="B90" s="212"/>
      <c r="C90" s="212"/>
      <c r="D90" s="212"/>
      <c r="E90" s="96" t="s">
        <v>42</v>
      </c>
      <c r="F90" s="213">
        <f>F58+F59+F60+F61+F62+F63+F64+F65+F66+F67+F68+F69+F71+F72+F73+F75+F76+F77+F78+F79+F80+F81+F82+F83+F84+F85</f>
        <v>1555000</v>
      </c>
      <c r="G90" s="238"/>
      <c r="H90" s="239"/>
      <c r="I90" s="239"/>
      <c r="J90" s="239"/>
      <c r="K90" s="239"/>
      <c r="L90" s="239"/>
      <c r="M90" s="239"/>
      <c r="N90" s="240"/>
    </row>
    <row r="91" spans="1:16" x14ac:dyDescent="0.25">
      <c r="A91" s="252" t="s">
        <v>32</v>
      </c>
      <c r="B91" s="253"/>
      <c r="C91" s="253"/>
      <c r="D91" s="253"/>
      <c r="E91" s="253"/>
      <c r="F91" s="253"/>
      <c r="G91" s="253"/>
      <c r="H91" s="253"/>
      <c r="I91" s="253"/>
      <c r="J91" s="253"/>
      <c r="K91" s="253"/>
      <c r="L91" s="253"/>
      <c r="M91" s="253"/>
      <c r="N91" s="254"/>
    </row>
    <row r="92" spans="1:16" ht="49.5" customHeight="1" x14ac:dyDescent="0.25">
      <c r="A92" s="58">
        <v>67</v>
      </c>
      <c r="B92" s="87" t="s">
        <v>46</v>
      </c>
      <c r="C92" s="55" t="s">
        <v>475</v>
      </c>
      <c r="D92" s="55" t="s">
        <v>55</v>
      </c>
      <c r="E92" s="56" t="s">
        <v>42</v>
      </c>
      <c r="F92" s="57">
        <v>99638.16</v>
      </c>
      <c r="G92" s="55" t="s">
        <v>103</v>
      </c>
      <c r="H92" s="55"/>
      <c r="I92" s="55">
        <v>2019</v>
      </c>
      <c r="J92" s="56">
        <v>2021</v>
      </c>
      <c r="K92" s="46">
        <v>2022</v>
      </c>
      <c r="L92" s="118"/>
      <c r="M92" s="118"/>
      <c r="N92" s="118"/>
    </row>
    <row r="93" spans="1:16" ht="47.25" x14ac:dyDescent="0.25">
      <c r="A93" s="58">
        <v>68</v>
      </c>
      <c r="B93" s="87" t="s">
        <v>47</v>
      </c>
      <c r="C93" s="55" t="s">
        <v>476</v>
      </c>
      <c r="D93" s="55" t="s">
        <v>55</v>
      </c>
      <c r="E93" s="56" t="s">
        <v>42</v>
      </c>
      <c r="F93" s="57"/>
      <c r="G93" s="55" t="s">
        <v>103</v>
      </c>
      <c r="H93" s="55"/>
      <c r="I93" s="55">
        <v>2021</v>
      </c>
      <c r="J93" s="56">
        <v>2023</v>
      </c>
      <c r="K93" s="46">
        <v>2023</v>
      </c>
      <c r="L93" s="118"/>
      <c r="M93" s="118"/>
      <c r="N93" s="118"/>
    </row>
    <row r="94" spans="1:16" ht="63" x14ac:dyDescent="0.25">
      <c r="A94" s="58">
        <v>69</v>
      </c>
      <c r="B94" s="87" t="s">
        <v>48</v>
      </c>
      <c r="C94" s="55" t="s">
        <v>477</v>
      </c>
      <c r="D94" s="55" t="s">
        <v>55</v>
      </c>
      <c r="E94" s="56" t="s">
        <v>42</v>
      </c>
      <c r="F94" s="57">
        <v>117044</v>
      </c>
      <c r="G94" s="55" t="s">
        <v>103</v>
      </c>
      <c r="H94" s="55"/>
      <c r="I94" s="55">
        <v>2018</v>
      </c>
      <c r="J94" s="56">
        <v>2021</v>
      </c>
      <c r="K94" s="46">
        <v>2022</v>
      </c>
      <c r="L94" s="118"/>
      <c r="M94" s="118"/>
      <c r="N94" s="118"/>
    </row>
    <row r="95" spans="1:16" ht="47.25" x14ac:dyDescent="0.25">
      <c r="A95" s="58">
        <v>70</v>
      </c>
      <c r="B95" s="87" t="s">
        <v>478</v>
      </c>
      <c r="C95" s="55" t="s">
        <v>479</v>
      </c>
      <c r="D95" s="55" t="s">
        <v>55</v>
      </c>
      <c r="E95" s="56" t="s">
        <v>42</v>
      </c>
      <c r="F95" s="57">
        <v>1313884.8999999999</v>
      </c>
      <c r="G95" s="55" t="s">
        <v>103</v>
      </c>
      <c r="H95" s="56"/>
      <c r="I95" s="55">
        <v>2019</v>
      </c>
      <c r="J95" s="58">
        <v>2021</v>
      </c>
      <c r="K95" s="46">
        <v>2022</v>
      </c>
      <c r="L95" s="118"/>
      <c r="M95" s="118"/>
      <c r="N95" s="118"/>
    </row>
    <row r="96" spans="1:16" ht="47.25" x14ac:dyDescent="0.25">
      <c r="A96" s="58">
        <v>71</v>
      </c>
      <c r="B96" s="87" t="s">
        <v>43</v>
      </c>
      <c r="C96" s="23" t="s">
        <v>480</v>
      </c>
      <c r="D96" s="55" t="s">
        <v>55</v>
      </c>
      <c r="E96" s="56" t="s">
        <v>42</v>
      </c>
      <c r="F96" s="57">
        <v>9721.9419999999991</v>
      </c>
      <c r="G96" s="55" t="s">
        <v>103</v>
      </c>
      <c r="H96" s="55"/>
      <c r="I96" s="56" t="s">
        <v>218</v>
      </c>
      <c r="J96" s="56">
        <v>2021</v>
      </c>
      <c r="K96" s="56">
        <v>2021</v>
      </c>
      <c r="L96" s="118"/>
      <c r="M96" s="118"/>
      <c r="N96" s="118"/>
    </row>
    <row r="97" spans="1:14" ht="63" x14ac:dyDescent="0.25">
      <c r="A97" s="58">
        <v>72</v>
      </c>
      <c r="B97" s="87" t="s">
        <v>44</v>
      </c>
      <c r="C97" s="23" t="s">
        <v>481</v>
      </c>
      <c r="D97" s="55" t="s">
        <v>56</v>
      </c>
      <c r="E97" s="56" t="s">
        <v>42</v>
      </c>
      <c r="F97" s="57">
        <v>9260.0239999999994</v>
      </c>
      <c r="G97" s="55" t="s">
        <v>103</v>
      </c>
      <c r="H97" s="55"/>
      <c r="I97" s="56" t="s">
        <v>218</v>
      </c>
      <c r="J97" s="56">
        <v>2021</v>
      </c>
      <c r="K97" s="56">
        <v>2021</v>
      </c>
      <c r="L97" s="118"/>
      <c r="M97" s="118"/>
      <c r="N97" s="118"/>
    </row>
    <row r="98" spans="1:14" ht="126" x14ac:dyDescent="0.25">
      <c r="A98" s="58">
        <v>73</v>
      </c>
      <c r="B98" s="87" t="s">
        <v>45</v>
      </c>
      <c r="C98" s="55" t="s">
        <v>482</v>
      </c>
      <c r="D98" s="55" t="s">
        <v>55</v>
      </c>
      <c r="E98" s="56" t="s">
        <v>42</v>
      </c>
      <c r="F98" s="57">
        <v>25071.91</v>
      </c>
      <c r="G98" s="55" t="s">
        <v>103</v>
      </c>
      <c r="H98" s="55"/>
      <c r="I98" s="56" t="s">
        <v>218</v>
      </c>
      <c r="J98" s="56">
        <v>2021</v>
      </c>
      <c r="K98" s="56">
        <v>2021</v>
      </c>
      <c r="L98" s="118"/>
      <c r="M98" s="118"/>
      <c r="N98" s="118"/>
    </row>
    <row r="99" spans="1:14" ht="47.25" x14ac:dyDescent="0.25">
      <c r="A99" s="58">
        <v>74</v>
      </c>
      <c r="B99" s="87" t="s">
        <v>473</v>
      </c>
      <c r="C99" s="23" t="s">
        <v>483</v>
      </c>
      <c r="D99" s="55" t="s">
        <v>55</v>
      </c>
      <c r="E99" s="56" t="s">
        <v>42</v>
      </c>
      <c r="F99" s="57">
        <v>22490.45</v>
      </c>
      <c r="G99" s="55" t="s">
        <v>103</v>
      </c>
      <c r="H99" s="55"/>
      <c r="I99" s="56" t="s">
        <v>218</v>
      </c>
      <c r="J99" s="56">
        <v>2021</v>
      </c>
      <c r="K99" s="56">
        <v>2021</v>
      </c>
      <c r="L99" s="118"/>
      <c r="M99" s="118"/>
      <c r="N99" s="118"/>
    </row>
    <row r="100" spans="1:14" ht="55.5" customHeight="1" x14ac:dyDescent="0.25">
      <c r="A100" s="58">
        <v>75</v>
      </c>
      <c r="B100" s="86" t="s">
        <v>533</v>
      </c>
      <c r="C100" s="223" t="s">
        <v>514</v>
      </c>
      <c r="D100" s="23" t="s">
        <v>55</v>
      </c>
      <c r="E100" s="58" t="s">
        <v>42</v>
      </c>
      <c r="F100" s="234">
        <v>165526.38</v>
      </c>
      <c r="G100" s="23" t="s">
        <v>103</v>
      </c>
      <c r="H100" s="23"/>
      <c r="I100" s="58">
        <v>2020</v>
      </c>
      <c r="J100" s="58">
        <v>2021</v>
      </c>
      <c r="K100" s="58">
        <v>2022</v>
      </c>
      <c r="L100" s="235"/>
      <c r="M100" s="235"/>
      <c r="N100" s="235"/>
    </row>
    <row r="101" spans="1:14" ht="78.75" x14ac:dyDescent="0.25">
      <c r="A101" s="58">
        <v>76</v>
      </c>
      <c r="B101" s="87" t="s">
        <v>474</v>
      </c>
      <c r="C101" s="187" t="s">
        <v>484</v>
      </c>
      <c r="D101" s="55" t="s">
        <v>55</v>
      </c>
      <c r="E101" s="56" t="s">
        <v>42</v>
      </c>
      <c r="F101" s="56">
        <v>4352.2309999999998</v>
      </c>
      <c r="G101" s="55" t="s">
        <v>103</v>
      </c>
      <c r="H101" s="46"/>
      <c r="I101" s="56" t="s">
        <v>218</v>
      </c>
      <c r="J101" s="58">
        <v>2023</v>
      </c>
      <c r="K101" s="56">
        <v>2023</v>
      </c>
      <c r="L101" s="118"/>
      <c r="M101" s="118"/>
      <c r="N101" s="118"/>
    </row>
    <row r="102" spans="1:14" ht="63" x14ac:dyDescent="0.25">
      <c r="A102" s="58">
        <v>77</v>
      </c>
      <c r="B102" s="87" t="s">
        <v>49</v>
      </c>
      <c r="C102" s="55" t="s">
        <v>485</v>
      </c>
      <c r="D102" s="55" t="s">
        <v>55</v>
      </c>
      <c r="E102" s="56" t="s">
        <v>42</v>
      </c>
      <c r="F102" s="59">
        <v>4259.5739999999996</v>
      </c>
      <c r="G102" s="55" t="s">
        <v>103</v>
      </c>
      <c r="H102" s="46"/>
      <c r="I102" s="56" t="s">
        <v>218</v>
      </c>
      <c r="J102" s="58">
        <v>2023</v>
      </c>
      <c r="K102" s="56">
        <v>2023</v>
      </c>
      <c r="L102" s="118"/>
      <c r="M102" s="118"/>
      <c r="N102" s="118"/>
    </row>
    <row r="103" spans="1:14" ht="63" x14ac:dyDescent="0.25">
      <c r="A103" s="58">
        <v>78</v>
      </c>
      <c r="B103" s="87" t="s">
        <v>207</v>
      </c>
      <c r="C103" s="55" t="s">
        <v>486</v>
      </c>
      <c r="D103" s="55" t="s">
        <v>55</v>
      </c>
      <c r="E103" s="56" t="s">
        <v>42</v>
      </c>
      <c r="F103" s="57">
        <v>8642.5300000000007</v>
      </c>
      <c r="G103" s="55" t="s">
        <v>103</v>
      </c>
      <c r="H103" s="46"/>
      <c r="I103" s="56" t="s">
        <v>218</v>
      </c>
      <c r="J103" s="58">
        <v>2023</v>
      </c>
      <c r="K103" s="58">
        <v>2023</v>
      </c>
      <c r="L103" s="118"/>
      <c r="M103" s="118"/>
      <c r="N103" s="118"/>
    </row>
    <row r="104" spans="1:14" ht="63" x14ac:dyDescent="0.25">
      <c r="A104" s="58">
        <v>79</v>
      </c>
      <c r="B104" s="87" t="s">
        <v>208</v>
      </c>
      <c r="C104" s="55" t="s">
        <v>487</v>
      </c>
      <c r="D104" s="55" t="s">
        <v>55</v>
      </c>
      <c r="E104" s="56" t="s">
        <v>50</v>
      </c>
      <c r="F104" s="60">
        <v>15310</v>
      </c>
      <c r="G104" s="55" t="s">
        <v>103</v>
      </c>
      <c r="H104" s="46"/>
      <c r="I104" s="56" t="s">
        <v>218</v>
      </c>
      <c r="J104" s="58">
        <v>2023</v>
      </c>
      <c r="K104" s="58">
        <v>2023</v>
      </c>
      <c r="L104" s="118"/>
      <c r="M104" s="118"/>
      <c r="N104" s="118"/>
    </row>
    <row r="105" spans="1:14" x14ac:dyDescent="0.25">
      <c r="A105" s="243" t="s">
        <v>520</v>
      </c>
      <c r="B105" s="244"/>
      <c r="C105" s="245"/>
      <c r="D105" s="99"/>
      <c r="E105" s="107"/>
      <c r="F105" s="123">
        <f>SUM(F92:F104)</f>
        <v>1795202.1009999998</v>
      </c>
      <c r="G105" s="107"/>
      <c r="H105" s="107"/>
      <c r="I105" s="107"/>
      <c r="J105" s="107"/>
      <c r="K105" s="96"/>
      <c r="L105" s="96"/>
      <c r="M105" s="96"/>
      <c r="N105" s="96"/>
    </row>
    <row r="106" spans="1:14" x14ac:dyDescent="0.25">
      <c r="A106" s="193"/>
      <c r="B106" s="194"/>
      <c r="C106" s="194"/>
      <c r="D106" s="206"/>
      <c r="E106" s="109" t="s">
        <v>50</v>
      </c>
      <c r="F106" s="123">
        <v>1795202.1</v>
      </c>
      <c r="G106" s="205"/>
      <c r="H106" s="205"/>
      <c r="I106" s="205"/>
      <c r="J106" s="205"/>
      <c r="K106" s="194"/>
      <c r="L106" s="194"/>
      <c r="M106" s="194"/>
      <c r="N106" s="195"/>
    </row>
    <row r="107" spans="1:14" x14ac:dyDescent="0.25">
      <c r="A107" s="252" t="s">
        <v>206</v>
      </c>
      <c r="B107" s="253"/>
      <c r="C107" s="253"/>
      <c r="D107" s="253"/>
      <c r="E107" s="253"/>
      <c r="F107" s="253"/>
      <c r="G107" s="253"/>
      <c r="H107" s="253"/>
      <c r="I107" s="253"/>
      <c r="J107" s="253"/>
      <c r="K107" s="253"/>
      <c r="L107" s="253"/>
      <c r="M107" s="253"/>
      <c r="N107" s="254"/>
    </row>
    <row r="108" spans="1:14" ht="173.25" x14ac:dyDescent="0.25">
      <c r="A108" s="92">
        <v>80</v>
      </c>
      <c r="B108" s="145" t="s">
        <v>335</v>
      </c>
      <c r="C108" s="160" t="s">
        <v>255</v>
      </c>
      <c r="D108" s="141" t="s">
        <v>56</v>
      </c>
      <c r="E108" s="92" t="s">
        <v>52</v>
      </c>
      <c r="F108" s="161">
        <v>15906575.619999999</v>
      </c>
      <c r="G108" s="141" t="s">
        <v>104</v>
      </c>
      <c r="H108" s="141"/>
      <c r="I108" s="92">
        <v>2020</v>
      </c>
      <c r="J108" s="92">
        <v>2021</v>
      </c>
      <c r="K108" s="92">
        <v>2023</v>
      </c>
      <c r="L108" s="162"/>
      <c r="M108" s="91"/>
      <c r="N108" s="162"/>
    </row>
    <row r="109" spans="1:14" ht="63" x14ac:dyDescent="0.25">
      <c r="A109" s="92">
        <v>81</v>
      </c>
      <c r="B109" s="145" t="s">
        <v>336</v>
      </c>
      <c r="C109" s="141" t="s">
        <v>373</v>
      </c>
      <c r="D109" s="92" t="s">
        <v>56</v>
      </c>
      <c r="E109" s="92" t="s">
        <v>52</v>
      </c>
      <c r="F109" s="163" t="s">
        <v>490</v>
      </c>
      <c r="G109" s="141" t="s">
        <v>105</v>
      </c>
      <c r="H109" s="141"/>
      <c r="I109" s="141">
        <v>2018</v>
      </c>
      <c r="J109" s="141">
        <v>2021</v>
      </c>
      <c r="K109" s="92">
        <v>2023</v>
      </c>
      <c r="L109" s="162"/>
      <c r="M109" s="91"/>
      <c r="N109" s="162"/>
    </row>
    <row r="110" spans="1:14" x14ac:dyDescent="0.25">
      <c r="A110" s="243" t="s">
        <v>495</v>
      </c>
      <c r="B110" s="244"/>
      <c r="C110" s="245"/>
      <c r="D110" s="96"/>
      <c r="E110" s="96"/>
      <c r="F110" s="188">
        <v>21427944</v>
      </c>
      <c r="G110" s="96"/>
      <c r="H110" s="96"/>
      <c r="I110" s="96"/>
      <c r="J110" s="96"/>
      <c r="K110" s="96"/>
      <c r="L110" s="96"/>
      <c r="M110" s="96"/>
      <c r="N110" s="96"/>
    </row>
    <row r="111" spans="1:14" x14ac:dyDescent="0.25">
      <c r="A111" s="193"/>
      <c r="B111" s="194"/>
      <c r="C111" s="194"/>
      <c r="D111" s="194"/>
      <c r="E111" s="96" t="s">
        <v>504</v>
      </c>
      <c r="F111" s="188">
        <v>21427944</v>
      </c>
      <c r="G111" s="194"/>
      <c r="H111" s="194"/>
      <c r="I111" s="194"/>
      <c r="J111" s="194"/>
      <c r="K111" s="194"/>
      <c r="L111" s="194"/>
      <c r="M111" s="194"/>
      <c r="N111" s="195"/>
    </row>
    <row r="112" spans="1:14" x14ac:dyDescent="0.25">
      <c r="A112" s="252" t="s">
        <v>33</v>
      </c>
      <c r="B112" s="253"/>
      <c r="C112" s="253"/>
      <c r="D112" s="253"/>
      <c r="E112" s="253"/>
      <c r="F112" s="253"/>
      <c r="G112" s="253"/>
      <c r="H112" s="253"/>
      <c r="I112" s="253"/>
      <c r="J112" s="253"/>
      <c r="K112" s="253"/>
      <c r="L112" s="253"/>
      <c r="M112" s="253"/>
      <c r="N112" s="254"/>
    </row>
    <row r="113" spans="1:26" ht="78.75" x14ac:dyDescent="0.25">
      <c r="A113" s="35">
        <v>82</v>
      </c>
      <c r="B113" s="79" t="s">
        <v>468</v>
      </c>
      <c r="C113" s="42" t="s">
        <v>106</v>
      </c>
      <c r="D113" s="45" t="s">
        <v>107</v>
      </c>
      <c r="E113" s="45" t="s">
        <v>42</v>
      </c>
      <c r="F113" s="45">
        <v>11000</v>
      </c>
      <c r="G113" s="42" t="s">
        <v>108</v>
      </c>
      <c r="H113" s="42"/>
      <c r="I113" s="94" t="s">
        <v>218</v>
      </c>
      <c r="J113" s="45">
        <v>2021</v>
      </c>
      <c r="K113" s="45">
        <v>2021</v>
      </c>
      <c r="L113" s="22"/>
      <c r="M113" s="38"/>
      <c r="N113" s="38"/>
    </row>
    <row r="114" spans="1:26" ht="78.75" x14ac:dyDescent="0.25">
      <c r="A114" s="35">
        <v>83</v>
      </c>
      <c r="B114" s="5" t="s">
        <v>109</v>
      </c>
      <c r="C114" s="42" t="s">
        <v>110</v>
      </c>
      <c r="D114" s="45" t="s">
        <v>107</v>
      </c>
      <c r="E114" s="45" t="s">
        <v>42</v>
      </c>
      <c r="F114" s="42">
        <v>3223.3</v>
      </c>
      <c r="G114" s="42" t="s">
        <v>108</v>
      </c>
      <c r="H114" s="42"/>
      <c r="I114" s="94" t="s">
        <v>218</v>
      </c>
      <c r="J114" s="45">
        <v>2021</v>
      </c>
      <c r="K114" s="45">
        <v>2021</v>
      </c>
      <c r="L114" s="38"/>
      <c r="M114" s="38"/>
      <c r="N114" s="38"/>
    </row>
    <row r="115" spans="1:26" ht="78.75" x14ac:dyDescent="0.25">
      <c r="A115" s="35">
        <v>84</v>
      </c>
      <c r="B115" s="5" t="s">
        <v>111</v>
      </c>
      <c r="C115" s="42" t="s">
        <v>112</v>
      </c>
      <c r="D115" s="45" t="s">
        <v>107</v>
      </c>
      <c r="E115" s="45" t="s">
        <v>42</v>
      </c>
      <c r="F115" s="45">
        <v>22862</v>
      </c>
      <c r="G115" s="42" t="s">
        <v>108</v>
      </c>
      <c r="H115" s="42"/>
      <c r="I115" s="94" t="s">
        <v>218</v>
      </c>
      <c r="J115" s="42">
        <v>2021</v>
      </c>
      <c r="K115" s="45">
        <v>2021</v>
      </c>
      <c r="L115" s="22"/>
      <c r="M115" s="38"/>
      <c r="N115" s="38"/>
    </row>
    <row r="116" spans="1:26" ht="110.25" x14ac:dyDescent="0.25">
      <c r="A116" s="35">
        <v>85</v>
      </c>
      <c r="B116" s="5" t="s">
        <v>374</v>
      </c>
      <c r="C116" s="42" t="s">
        <v>113</v>
      </c>
      <c r="D116" s="42" t="s">
        <v>54</v>
      </c>
      <c r="E116" s="42" t="s">
        <v>42</v>
      </c>
      <c r="F116" s="42">
        <v>6000</v>
      </c>
      <c r="G116" s="22" t="s">
        <v>108</v>
      </c>
      <c r="H116" s="42"/>
      <c r="I116" s="94" t="s">
        <v>218</v>
      </c>
      <c r="J116" s="42">
        <v>2021</v>
      </c>
      <c r="K116" s="42">
        <v>2021</v>
      </c>
      <c r="L116" s="38"/>
      <c r="M116" s="38"/>
      <c r="N116" s="38"/>
    </row>
    <row r="117" spans="1:26" ht="63" x14ac:dyDescent="0.25">
      <c r="A117" s="35">
        <v>86</v>
      </c>
      <c r="B117" s="5" t="s">
        <v>306</v>
      </c>
      <c r="C117" s="42" t="s">
        <v>305</v>
      </c>
      <c r="D117" s="42" t="s">
        <v>54</v>
      </c>
      <c r="E117" s="42" t="s">
        <v>42</v>
      </c>
      <c r="F117" s="61">
        <v>11000</v>
      </c>
      <c r="G117" s="42" t="s">
        <v>108</v>
      </c>
      <c r="H117" s="42"/>
      <c r="I117" s="94" t="s">
        <v>218</v>
      </c>
      <c r="J117" s="42">
        <v>2021</v>
      </c>
      <c r="K117" s="42">
        <v>2021</v>
      </c>
      <c r="L117" s="38"/>
      <c r="M117" s="38"/>
      <c r="N117" s="38"/>
    </row>
    <row r="118" spans="1:26" ht="63" x14ac:dyDescent="0.25">
      <c r="A118" s="35">
        <v>87</v>
      </c>
      <c r="B118" s="5" t="s">
        <v>375</v>
      </c>
      <c r="C118" s="42" t="s">
        <v>376</v>
      </c>
      <c r="D118" s="42" t="s">
        <v>54</v>
      </c>
      <c r="E118" s="42" t="s">
        <v>42</v>
      </c>
      <c r="F118" s="61">
        <v>9000</v>
      </c>
      <c r="G118" s="42" t="s">
        <v>108</v>
      </c>
      <c r="H118" s="42"/>
      <c r="I118" s="94" t="s">
        <v>218</v>
      </c>
      <c r="J118" s="42">
        <v>2021</v>
      </c>
      <c r="K118" s="42">
        <v>2021</v>
      </c>
      <c r="L118" s="38"/>
      <c r="M118" s="38"/>
      <c r="N118" s="38"/>
    </row>
    <row r="119" spans="1:26" ht="110.25" x14ac:dyDescent="0.25">
      <c r="A119" s="35">
        <v>88</v>
      </c>
      <c r="B119" s="5" t="s">
        <v>377</v>
      </c>
      <c r="C119" s="42" t="s">
        <v>256</v>
      </c>
      <c r="D119" s="42" t="s">
        <v>54</v>
      </c>
      <c r="E119" s="42" t="s">
        <v>42</v>
      </c>
      <c r="F119" s="61">
        <v>13000</v>
      </c>
      <c r="G119" s="42" t="s">
        <v>108</v>
      </c>
      <c r="H119" s="42"/>
      <c r="I119" s="94" t="s">
        <v>218</v>
      </c>
      <c r="J119" s="42">
        <v>2021</v>
      </c>
      <c r="K119" s="42">
        <v>2021</v>
      </c>
      <c r="L119" s="38"/>
      <c r="M119" s="38"/>
      <c r="N119" s="38"/>
    </row>
    <row r="120" spans="1:26" ht="78.75" x14ac:dyDescent="0.25">
      <c r="A120" s="35">
        <v>89</v>
      </c>
      <c r="B120" s="5" t="s">
        <v>114</v>
      </c>
      <c r="C120" s="42" t="s">
        <v>115</v>
      </c>
      <c r="D120" s="42" t="s">
        <v>54</v>
      </c>
      <c r="E120" s="42" t="s">
        <v>42</v>
      </c>
      <c r="F120" s="42">
        <v>7000</v>
      </c>
      <c r="G120" s="22" t="s">
        <v>108</v>
      </c>
      <c r="H120" s="42"/>
      <c r="I120" s="94" t="s">
        <v>218</v>
      </c>
      <c r="J120" s="42">
        <v>2021</v>
      </c>
      <c r="K120" s="42">
        <v>2021</v>
      </c>
      <c r="L120" s="38"/>
      <c r="M120" s="38"/>
      <c r="N120" s="38"/>
    </row>
    <row r="121" spans="1:26" ht="78.75" x14ac:dyDescent="0.25">
      <c r="A121" s="35">
        <v>90</v>
      </c>
      <c r="B121" s="5" t="s">
        <v>378</v>
      </c>
      <c r="C121" s="45" t="s">
        <v>116</v>
      </c>
      <c r="D121" s="45" t="s">
        <v>56</v>
      </c>
      <c r="E121" s="45" t="s">
        <v>42</v>
      </c>
      <c r="F121" s="45">
        <v>9000</v>
      </c>
      <c r="G121" s="42" t="s">
        <v>108</v>
      </c>
      <c r="H121" s="42"/>
      <c r="I121" s="94" t="s">
        <v>218</v>
      </c>
      <c r="J121" s="45">
        <v>2021</v>
      </c>
      <c r="K121" s="45">
        <v>2021</v>
      </c>
      <c r="L121" s="38"/>
      <c r="M121" s="38"/>
      <c r="N121" s="38"/>
      <c r="Z121" s="29">
        <f>O91</f>
        <v>0</v>
      </c>
    </row>
    <row r="122" spans="1:26" ht="63" x14ac:dyDescent="0.25">
      <c r="A122" s="35">
        <v>91</v>
      </c>
      <c r="B122" s="5" t="s">
        <v>379</v>
      </c>
      <c r="C122" s="45" t="s">
        <v>117</v>
      </c>
      <c r="D122" s="45" t="s">
        <v>56</v>
      </c>
      <c r="E122" s="42" t="s">
        <v>42</v>
      </c>
      <c r="F122" s="42">
        <v>70000</v>
      </c>
      <c r="G122" s="42" t="s">
        <v>108</v>
      </c>
      <c r="H122" s="42"/>
      <c r="I122" s="94" t="s">
        <v>218</v>
      </c>
      <c r="J122" s="45">
        <v>2021</v>
      </c>
      <c r="K122" s="45">
        <v>2021</v>
      </c>
      <c r="L122" s="38"/>
      <c r="M122" s="38"/>
      <c r="N122" s="38"/>
    </row>
    <row r="123" spans="1:26" ht="63" x14ac:dyDescent="0.25">
      <c r="A123" s="35">
        <v>92</v>
      </c>
      <c r="B123" s="88" t="s">
        <v>380</v>
      </c>
      <c r="C123" s="62" t="s">
        <v>118</v>
      </c>
      <c r="D123" s="45" t="s">
        <v>107</v>
      </c>
      <c r="E123" s="63" t="s">
        <v>42</v>
      </c>
      <c r="F123" s="42">
        <v>30000</v>
      </c>
      <c r="G123" s="42" t="s">
        <v>108</v>
      </c>
      <c r="H123" s="42"/>
      <c r="I123" s="94" t="s">
        <v>218</v>
      </c>
      <c r="J123" s="42">
        <v>2022</v>
      </c>
      <c r="K123" s="42">
        <v>2022</v>
      </c>
      <c r="L123" s="22"/>
      <c r="M123" s="38"/>
      <c r="N123" s="38"/>
    </row>
    <row r="124" spans="1:26" ht="78.75" x14ac:dyDescent="0.25">
      <c r="A124" s="35">
        <v>93</v>
      </c>
      <c r="B124" s="5" t="s">
        <v>381</v>
      </c>
      <c r="C124" s="42" t="s">
        <v>119</v>
      </c>
      <c r="D124" s="45" t="s">
        <v>107</v>
      </c>
      <c r="E124" s="45" t="s">
        <v>42</v>
      </c>
      <c r="F124" s="45">
        <v>11000</v>
      </c>
      <c r="G124" s="42" t="s">
        <v>108</v>
      </c>
      <c r="H124" s="42"/>
      <c r="I124" s="94" t="s">
        <v>218</v>
      </c>
      <c r="J124" s="45">
        <v>2022</v>
      </c>
      <c r="K124" s="45">
        <v>2022</v>
      </c>
      <c r="L124" s="38"/>
      <c r="M124" s="38"/>
      <c r="N124" s="38"/>
    </row>
    <row r="125" spans="1:26" ht="78.75" x14ac:dyDescent="0.25">
      <c r="A125" s="35">
        <v>94</v>
      </c>
      <c r="B125" s="5" t="s">
        <v>513</v>
      </c>
      <c r="C125" s="42" t="s">
        <v>120</v>
      </c>
      <c r="D125" s="45" t="s">
        <v>107</v>
      </c>
      <c r="E125" s="45" t="s">
        <v>42</v>
      </c>
      <c r="F125" s="45">
        <v>14870</v>
      </c>
      <c r="G125" s="42" t="s">
        <v>108</v>
      </c>
      <c r="H125" s="42"/>
      <c r="I125" s="94" t="s">
        <v>218</v>
      </c>
      <c r="J125" s="45">
        <v>2022</v>
      </c>
      <c r="K125" s="45">
        <v>2022</v>
      </c>
      <c r="L125" s="38"/>
      <c r="M125" s="38"/>
      <c r="N125" s="38"/>
    </row>
    <row r="126" spans="1:26" ht="78.75" x14ac:dyDescent="0.25">
      <c r="A126" s="35">
        <v>95</v>
      </c>
      <c r="B126" s="5" t="s">
        <v>382</v>
      </c>
      <c r="C126" s="42" t="s">
        <v>121</v>
      </c>
      <c r="D126" s="45" t="s">
        <v>107</v>
      </c>
      <c r="E126" s="45" t="s">
        <v>42</v>
      </c>
      <c r="F126" s="45">
        <v>30120</v>
      </c>
      <c r="G126" s="42" t="s">
        <v>108</v>
      </c>
      <c r="H126" s="42"/>
      <c r="I126" s="94" t="s">
        <v>218</v>
      </c>
      <c r="J126" s="42">
        <v>2022</v>
      </c>
      <c r="K126" s="45">
        <v>2022</v>
      </c>
      <c r="L126" s="22"/>
      <c r="M126" s="38"/>
      <c r="N126" s="38"/>
    </row>
    <row r="127" spans="1:26" ht="63" x14ac:dyDescent="0.25">
      <c r="A127" s="35">
        <v>96</v>
      </c>
      <c r="B127" s="5" t="s">
        <v>383</v>
      </c>
      <c r="C127" s="42" t="s">
        <v>122</v>
      </c>
      <c r="D127" s="42" t="s">
        <v>54</v>
      </c>
      <c r="E127" s="42" t="s">
        <v>42</v>
      </c>
      <c r="F127" s="42">
        <v>7000</v>
      </c>
      <c r="G127" s="42" t="s">
        <v>108</v>
      </c>
      <c r="H127" s="42"/>
      <c r="I127" s="94" t="s">
        <v>218</v>
      </c>
      <c r="J127" s="42">
        <v>2022</v>
      </c>
      <c r="K127" s="42">
        <v>2022</v>
      </c>
      <c r="L127" s="38"/>
      <c r="M127" s="38"/>
      <c r="N127" s="38"/>
    </row>
    <row r="128" spans="1:26" ht="63" x14ac:dyDescent="0.25">
      <c r="A128" s="35">
        <v>97</v>
      </c>
      <c r="B128" s="5" t="s">
        <v>384</v>
      </c>
      <c r="C128" s="42" t="s">
        <v>123</v>
      </c>
      <c r="D128" s="42" t="s">
        <v>54</v>
      </c>
      <c r="E128" s="42" t="s">
        <v>42</v>
      </c>
      <c r="F128" s="42">
        <v>9000</v>
      </c>
      <c r="G128" s="42" t="s">
        <v>108</v>
      </c>
      <c r="H128" s="42"/>
      <c r="I128" s="94" t="s">
        <v>218</v>
      </c>
      <c r="J128" s="42">
        <v>2022</v>
      </c>
      <c r="K128" s="42">
        <v>2022</v>
      </c>
      <c r="L128" s="38"/>
      <c r="M128" s="38"/>
      <c r="N128" s="38"/>
    </row>
    <row r="129" spans="1:14" ht="78.75" x14ac:dyDescent="0.25">
      <c r="A129" s="35">
        <v>98</v>
      </c>
      <c r="B129" s="5" t="s">
        <v>124</v>
      </c>
      <c r="C129" s="42" t="s">
        <v>125</v>
      </c>
      <c r="D129" s="45" t="s">
        <v>107</v>
      </c>
      <c r="E129" s="45" t="s">
        <v>42</v>
      </c>
      <c r="F129" s="45">
        <v>3000</v>
      </c>
      <c r="G129" s="42" t="s">
        <v>108</v>
      </c>
      <c r="H129" s="42"/>
      <c r="I129" s="94" t="s">
        <v>218</v>
      </c>
      <c r="J129" s="45">
        <v>2023</v>
      </c>
      <c r="K129" s="45">
        <v>2023</v>
      </c>
      <c r="L129" s="38"/>
      <c r="M129" s="38"/>
      <c r="N129" s="38"/>
    </row>
    <row r="130" spans="1:14" ht="78.75" x14ac:dyDescent="0.25">
      <c r="A130" s="35">
        <v>99</v>
      </c>
      <c r="B130" s="5" t="s">
        <v>385</v>
      </c>
      <c r="C130" s="42" t="s">
        <v>125</v>
      </c>
      <c r="D130" s="45" t="s">
        <v>107</v>
      </c>
      <c r="E130" s="45" t="s">
        <v>42</v>
      </c>
      <c r="F130" s="45">
        <v>3000</v>
      </c>
      <c r="G130" s="42" t="s">
        <v>108</v>
      </c>
      <c r="H130" s="42"/>
      <c r="I130" s="94" t="s">
        <v>218</v>
      </c>
      <c r="J130" s="45">
        <v>2023</v>
      </c>
      <c r="K130" s="45">
        <v>2023</v>
      </c>
      <c r="L130" s="38"/>
      <c r="M130" s="38"/>
      <c r="N130" s="38"/>
    </row>
    <row r="131" spans="1:14" ht="78.75" x14ac:dyDescent="0.25">
      <c r="A131" s="35">
        <v>100</v>
      </c>
      <c r="B131" s="5" t="s">
        <v>126</v>
      </c>
      <c r="C131" s="42" t="s">
        <v>125</v>
      </c>
      <c r="D131" s="45" t="s">
        <v>107</v>
      </c>
      <c r="E131" s="45" t="s">
        <v>42</v>
      </c>
      <c r="F131" s="45">
        <v>3000</v>
      </c>
      <c r="G131" s="42" t="s">
        <v>108</v>
      </c>
      <c r="H131" s="42"/>
      <c r="I131" s="94" t="s">
        <v>218</v>
      </c>
      <c r="J131" s="45">
        <v>2023</v>
      </c>
      <c r="K131" s="45">
        <v>2023</v>
      </c>
      <c r="L131" s="38"/>
      <c r="M131" s="38"/>
      <c r="N131" s="38"/>
    </row>
    <row r="132" spans="1:14" ht="63" x14ac:dyDescent="0.25">
      <c r="A132" s="35">
        <v>101</v>
      </c>
      <c r="B132" s="5" t="s">
        <v>386</v>
      </c>
      <c r="C132" s="42" t="s">
        <v>127</v>
      </c>
      <c r="D132" s="45" t="s">
        <v>107</v>
      </c>
      <c r="E132" s="45" t="s">
        <v>42</v>
      </c>
      <c r="F132" s="64">
        <v>3567.8</v>
      </c>
      <c r="G132" s="42" t="s">
        <v>108</v>
      </c>
      <c r="H132" s="42"/>
      <c r="I132" s="94" t="s">
        <v>218</v>
      </c>
      <c r="J132" s="45">
        <v>2023</v>
      </c>
      <c r="K132" s="45">
        <v>2023</v>
      </c>
      <c r="L132" s="38"/>
      <c r="M132" s="38"/>
      <c r="N132" s="38"/>
    </row>
    <row r="133" spans="1:14" ht="63" x14ac:dyDescent="0.25">
      <c r="A133" s="35">
        <v>102</v>
      </c>
      <c r="B133" s="5" t="s">
        <v>128</v>
      </c>
      <c r="C133" s="42" t="s">
        <v>307</v>
      </c>
      <c r="D133" s="25" t="s">
        <v>54</v>
      </c>
      <c r="E133" s="42" t="s">
        <v>42</v>
      </c>
      <c r="F133" s="61">
        <v>8000</v>
      </c>
      <c r="G133" s="22" t="s">
        <v>108</v>
      </c>
      <c r="H133" s="42"/>
      <c r="I133" s="94" t="s">
        <v>218</v>
      </c>
      <c r="J133" s="42">
        <v>2023</v>
      </c>
      <c r="K133" s="42">
        <v>2023</v>
      </c>
      <c r="L133" s="38"/>
      <c r="M133" s="38"/>
      <c r="N133" s="38"/>
    </row>
    <row r="134" spans="1:14" ht="114.75" customHeight="1" x14ac:dyDescent="0.25">
      <c r="A134" s="92">
        <v>103</v>
      </c>
      <c r="B134" s="164" t="s">
        <v>337</v>
      </c>
      <c r="C134" s="141" t="s">
        <v>249</v>
      </c>
      <c r="D134" s="141" t="s">
        <v>54</v>
      </c>
      <c r="E134" s="141" t="s">
        <v>42</v>
      </c>
      <c r="F134" s="165">
        <v>36151.4</v>
      </c>
      <c r="G134" s="141" t="s">
        <v>108</v>
      </c>
      <c r="H134" s="141"/>
      <c r="I134" s="155" t="s">
        <v>218</v>
      </c>
      <c r="J134" s="92">
        <v>2023</v>
      </c>
      <c r="K134" s="92">
        <v>2023</v>
      </c>
      <c r="L134" s="92"/>
      <c r="M134" s="92"/>
      <c r="N134" s="92"/>
    </row>
    <row r="135" spans="1:14" ht="86.25" customHeight="1" x14ac:dyDescent="0.25">
      <c r="A135" s="92">
        <v>104</v>
      </c>
      <c r="B135" s="164" t="s">
        <v>387</v>
      </c>
      <c r="C135" s="141" t="s">
        <v>248</v>
      </c>
      <c r="D135" s="141" t="s">
        <v>54</v>
      </c>
      <c r="E135" s="141" t="s">
        <v>42</v>
      </c>
      <c r="F135" s="165">
        <v>14976.4</v>
      </c>
      <c r="G135" s="141" t="s">
        <v>108</v>
      </c>
      <c r="H135" s="141"/>
      <c r="I135" s="155" t="s">
        <v>218</v>
      </c>
      <c r="J135" s="92">
        <v>2023</v>
      </c>
      <c r="K135" s="92">
        <v>2023</v>
      </c>
      <c r="L135" s="92"/>
      <c r="M135" s="92"/>
      <c r="N135" s="92"/>
    </row>
    <row r="136" spans="1:14" ht="115.15" customHeight="1" x14ac:dyDescent="0.25">
      <c r="A136" s="92">
        <v>105</v>
      </c>
      <c r="B136" s="164" t="s">
        <v>338</v>
      </c>
      <c r="C136" s="141" t="s">
        <v>248</v>
      </c>
      <c r="D136" s="141" t="s">
        <v>54</v>
      </c>
      <c r="E136" s="141" t="s">
        <v>42</v>
      </c>
      <c r="F136" s="165">
        <v>10339.1</v>
      </c>
      <c r="G136" s="141" t="s">
        <v>108</v>
      </c>
      <c r="H136" s="141"/>
      <c r="I136" s="155" t="s">
        <v>218</v>
      </c>
      <c r="J136" s="92">
        <v>2023</v>
      </c>
      <c r="K136" s="92">
        <v>2023</v>
      </c>
      <c r="L136" s="92"/>
      <c r="M136" s="92"/>
      <c r="N136" s="92"/>
    </row>
    <row r="137" spans="1:14" ht="18.75" customHeight="1" x14ac:dyDescent="0.25">
      <c r="A137" s="249" t="s">
        <v>217</v>
      </c>
      <c r="B137" s="250"/>
      <c r="C137" s="251"/>
      <c r="D137" s="95"/>
      <c r="E137" s="95"/>
      <c r="F137" s="96">
        <f>SUM(F113:F136)</f>
        <v>346110</v>
      </c>
      <c r="G137" s="97"/>
      <c r="H137" s="97"/>
      <c r="I137" s="95"/>
      <c r="J137" s="95"/>
      <c r="K137" s="95"/>
      <c r="L137" s="95"/>
      <c r="M137" s="95"/>
      <c r="N137" s="95"/>
    </row>
    <row r="138" spans="1:14" ht="18.75" customHeight="1" x14ac:dyDescent="0.25">
      <c r="A138" s="189"/>
      <c r="B138" s="190"/>
      <c r="C138" s="190"/>
      <c r="D138" s="196"/>
      <c r="E138" s="96" t="s">
        <v>42</v>
      </c>
      <c r="F138" s="96">
        <v>346110</v>
      </c>
      <c r="G138" s="202"/>
      <c r="H138" s="202"/>
      <c r="I138" s="196"/>
      <c r="J138" s="196"/>
      <c r="K138" s="196"/>
      <c r="L138" s="196"/>
      <c r="M138" s="196"/>
      <c r="N138" s="197"/>
    </row>
    <row r="139" spans="1:14" x14ac:dyDescent="0.25">
      <c r="A139" s="252" t="s">
        <v>34</v>
      </c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  <c r="L139" s="253"/>
      <c r="M139" s="253"/>
      <c r="N139" s="254"/>
    </row>
    <row r="140" spans="1:14" ht="203.25" customHeight="1" x14ac:dyDescent="0.25">
      <c r="A140" s="92">
        <v>106</v>
      </c>
      <c r="B140" s="138" t="s">
        <v>388</v>
      </c>
      <c r="C140" s="137" t="s">
        <v>472</v>
      </c>
      <c r="D140" s="137" t="s">
        <v>56</v>
      </c>
      <c r="E140" s="153" t="s">
        <v>52</v>
      </c>
      <c r="F140" s="153">
        <v>3410784</v>
      </c>
      <c r="G140" s="137" t="s">
        <v>129</v>
      </c>
      <c r="H140" s="166" t="s">
        <v>239</v>
      </c>
      <c r="I140" s="137" t="s">
        <v>130</v>
      </c>
      <c r="J140" s="137">
        <v>2021</v>
      </c>
      <c r="K140" s="153">
        <v>2023</v>
      </c>
      <c r="L140" s="137"/>
      <c r="M140" s="153"/>
      <c r="N140" s="141" t="s">
        <v>240</v>
      </c>
    </row>
    <row r="141" spans="1:14" x14ac:dyDescent="0.25">
      <c r="A141" s="243" t="s">
        <v>496</v>
      </c>
      <c r="B141" s="239"/>
      <c r="C141" s="240"/>
      <c r="D141" s="99"/>
      <c r="E141" s="107"/>
      <c r="F141" s="109">
        <v>3410784</v>
      </c>
      <c r="G141" s="99"/>
      <c r="H141" s="99"/>
      <c r="I141" s="99"/>
      <c r="J141" s="108"/>
      <c r="K141" s="109"/>
      <c r="L141" s="109"/>
      <c r="M141" s="107"/>
      <c r="N141" s="109"/>
    </row>
    <row r="142" spans="1:14" x14ac:dyDescent="0.25">
      <c r="A142" s="193"/>
      <c r="B142" s="196"/>
      <c r="C142" s="196"/>
      <c r="D142" s="206"/>
      <c r="E142" s="109" t="s">
        <v>52</v>
      </c>
      <c r="F142" s="217">
        <v>3410784</v>
      </c>
      <c r="G142" s="206"/>
      <c r="H142" s="206"/>
      <c r="I142" s="206"/>
      <c r="J142" s="214"/>
      <c r="K142" s="215"/>
      <c r="L142" s="215"/>
      <c r="M142" s="205"/>
      <c r="N142" s="216"/>
    </row>
    <row r="143" spans="1:14" x14ac:dyDescent="0.25">
      <c r="A143" s="252" t="s">
        <v>35</v>
      </c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4"/>
    </row>
    <row r="144" spans="1:14" ht="47.25" x14ac:dyDescent="0.25">
      <c r="A144" s="25">
        <v>107</v>
      </c>
      <c r="B144" s="24" t="s">
        <v>389</v>
      </c>
      <c r="C144" s="35" t="s">
        <v>131</v>
      </c>
      <c r="D144" s="35" t="s">
        <v>56</v>
      </c>
      <c r="E144" s="35" t="s">
        <v>42</v>
      </c>
      <c r="F144" s="65">
        <v>9423</v>
      </c>
      <c r="G144" s="25" t="s">
        <v>132</v>
      </c>
      <c r="H144" s="35"/>
      <c r="I144" s="94">
        <v>2021</v>
      </c>
      <c r="J144" s="35">
        <v>2021</v>
      </c>
      <c r="K144" s="35">
        <v>2023</v>
      </c>
      <c r="L144" s="38"/>
      <c r="M144" s="38"/>
      <c r="N144" s="38"/>
    </row>
    <row r="145" spans="1:14" ht="47.25" x14ac:dyDescent="0.25">
      <c r="A145" s="25">
        <v>108</v>
      </c>
      <c r="B145" s="24" t="s">
        <v>390</v>
      </c>
      <c r="C145" s="35" t="s">
        <v>133</v>
      </c>
      <c r="D145" s="35" t="s">
        <v>56</v>
      </c>
      <c r="E145" s="35" t="s">
        <v>42</v>
      </c>
      <c r="F145" s="66">
        <v>10609</v>
      </c>
      <c r="G145" s="25" t="s">
        <v>132</v>
      </c>
      <c r="H145" s="35"/>
      <c r="I145" s="94">
        <v>2021</v>
      </c>
      <c r="J145" s="35">
        <v>2021</v>
      </c>
      <c r="K145" s="35">
        <v>2023</v>
      </c>
      <c r="L145" s="38"/>
      <c r="M145" s="38"/>
      <c r="N145" s="38"/>
    </row>
    <row r="146" spans="1:14" ht="63" x14ac:dyDescent="0.25">
      <c r="A146" s="25">
        <v>109</v>
      </c>
      <c r="B146" s="79" t="s">
        <v>391</v>
      </c>
      <c r="C146" s="45" t="s">
        <v>134</v>
      </c>
      <c r="D146" s="35" t="s">
        <v>56</v>
      </c>
      <c r="E146" s="35" t="s">
        <v>42</v>
      </c>
      <c r="F146" s="67">
        <v>192000</v>
      </c>
      <c r="G146" s="25" t="s">
        <v>132</v>
      </c>
      <c r="H146" s="45"/>
      <c r="I146" s="94">
        <v>2020</v>
      </c>
      <c r="J146" s="45">
        <v>2021</v>
      </c>
      <c r="K146" s="45">
        <v>2022</v>
      </c>
      <c r="L146" s="38"/>
      <c r="M146" s="38"/>
      <c r="N146" s="38"/>
    </row>
    <row r="147" spans="1:14" ht="63" x14ac:dyDescent="0.25">
      <c r="A147" s="92">
        <v>110</v>
      </c>
      <c r="B147" s="134" t="s">
        <v>339</v>
      </c>
      <c r="C147" s="93" t="s">
        <v>135</v>
      </c>
      <c r="D147" s="93" t="s">
        <v>56</v>
      </c>
      <c r="E147" s="93" t="s">
        <v>42</v>
      </c>
      <c r="F147" s="167">
        <v>880000</v>
      </c>
      <c r="G147" s="141" t="s">
        <v>132</v>
      </c>
      <c r="H147" s="92"/>
      <c r="I147" s="93">
        <v>2021</v>
      </c>
      <c r="J147" s="93">
        <v>2022</v>
      </c>
      <c r="K147" s="93">
        <v>2023</v>
      </c>
      <c r="L147" s="93"/>
      <c r="M147" s="93"/>
      <c r="N147" s="93"/>
    </row>
    <row r="148" spans="1:14" ht="47.25" x14ac:dyDescent="0.25">
      <c r="A148" s="92">
        <v>111</v>
      </c>
      <c r="B148" s="138" t="s">
        <v>360</v>
      </c>
      <c r="C148" s="141" t="s">
        <v>136</v>
      </c>
      <c r="D148" s="93" t="s">
        <v>56</v>
      </c>
      <c r="E148" s="93" t="s">
        <v>42</v>
      </c>
      <c r="F148" s="168">
        <v>213000</v>
      </c>
      <c r="G148" s="141" t="s">
        <v>132</v>
      </c>
      <c r="H148" s="92"/>
      <c r="I148" s="137">
        <v>2021</v>
      </c>
      <c r="J148" s="141">
        <v>2022</v>
      </c>
      <c r="K148" s="92">
        <v>2023</v>
      </c>
      <c r="L148" s="92"/>
      <c r="M148" s="92"/>
      <c r="N148" s="92"/>
    </row>
    <row r="149" spans="1:14" ht="78.75" x14ac:dyDescent="0.25">
      <c r="A149" s="92">
        <v>112</v>
      </c>
      <c r="B149" s="145" t="s">
        <v>392</v>
      </c>
      <c r="C149" s="141" t="s">
        <v>137</v>
      </c>
      <c r="D149" s="93" t="s">
        <v>56</v>
      </c>
      <c r="E149" s="93" t="s">
        <v>42</v>
      </c>
      <c r="F149" s="169">
        <v>220000</v>
      </c>
      <c r="G149" s="141" t="s">
        <v>132</v>
      </c>
      <c r="H149" s="92"/>
      <c r="I149" s="92">
        <v>2021</v>
      </c>
      <c r="J149" s="141">
        <v>2022</v>
      </c>
      <c r="K149" s="141">
        <v>2022</v>
      </c>
      <c r="L149" s="92"/>
      <c r="M149" s="92"/>
      <c r="N149" s="92"/>
    </row>
    <row r="150" spans="1:14" ht="63" x14ac:dyDescent="0.25">
      <c r="A150" s="92">
        <v>113</v>
      </c>
      <c r="B150" s="145" t="s">
        <v>340</v>
      </c>
      <c r="C150" s="141" t="s">
        <v>138</v>
      </c>
      <c r="D150" s="93" t="s">
        <v>56</v>
      </c>
      <c r="E150" s="93" t="s">
        <v>42</v>
      </c>
      <c r="F150" s="169">
        <v>640000</v>
      </c>
      <c r="G150" s="141" t="s">
        <v>132</v>
      </c>
      <c r="H150" s="92"/>
      <c r="I150" s="155">
        <v>2021</v>
      </c>
      <c r="J150" s="92">
        <v>2021</v>
      </c>
      <c r="K150" s="92">
        <v>2021</v>
      </c>
      <c r="L150" s="92"/>
      <c r="M150" s="92"/>
      <c r="N150" s="92"/>
    </row>
    <row r="151" spans="1:14" ht="63" x14ac:dyDescent="0.25">
      <c r="A151" s="92">
        <v>114</v>
      </c>
      <c r="B151" s="145" t="s">
        <v>341</v>
      </c>
      <c r="C151" s="141" t="s">
        <v>139</v>
      </c>
      <c r="D151" s="93" t="s">
        <v>56</v>
      </c>
      <c r="E151" s="93" t="s">
        <v>42</v>
      </c>
      <c r="F151" s="169">
        <v>284000</v>
      </c>
      <c r="G151" s="141" t="s">
        <v>132</v>
      </c>
      <c r="H151" s="92"/>
      <c r="I151" s="92">
        <v>2021</v>
      </c>
      <c r="J151" s="92">
        <v>2023</v>
      </c>
      <c r="K151" s="92">
        <v>2023</v>
      </c>
      <c r="L151" s="92"/>
      <c r="M151" s="92"/>
      <c r="N151" s="92"/>
    </row>
    <row r="152" spans="1:14" ht="47.25" x14ac:dyDescent="0.25">
      <c r="A152" s="92">
        <v>115</v>
      </c>
      <c r="B152" s="145" t="s">
        <v>361</v>
      </c>
      <c r="C152" s="92" t="s">
        <v>140</v>
      </c>
      <c r="D152" s="93" t="s">
        <v>56</v>
      </c>
      <c r="E152" s="93" t="s">
        <v>42</v>
      </c>
      <c r="F152" s="140">
        <v>32000</v>
      </c>
      <c r="G152" s="141" t="s">
        <v>132</v>
      </c>
      <c r="H152" s="92"/>
      <c r="I152" s="92">
        <v>2021</v>
      </c>
      <c r="J152" s="92">
        <v>2022</v>
      </c>
      <c r="K152" s="92">
        <v>2023</v>
      </c>
      <c r="L152" s="92"/>
      <c r="M152" s="92"/>
      <c r="N152" s="92"/>
    </row>
    <row r="153" spans="1:14" ht="63" x14ac:dyDescent="0.25">
      <c r="A153" s="35">
        <v>116</v>
      </c>
      <c r="B153" s="24" t="s">
        <v>141</v>
      </c>
      <c r="C153" s="45" t="s">
        <v>142</v>
      </c>
      <c r="D153" s="69" t="s">
        <v>56</v>
      </c>
      <c r="E153" s="69" t="s">
        <v>42</v>
      </c>
      <c r="F153" s="70">
        <v>75000</v>
      </c>
      <c r="G153" s="25" t="s">
        <v>132</v>
      </c>
      <c r="H153" s="25"/>
      <c r="I153" s="35">
        <v>2021</v>
      </c>
      <c r="J153" s="35">
        <v>2022</v>
      </c>
      <c r="K153" s="35">
        <v>2023</v>
      </c>
      <c r="L153" s="38"/>
      <c r="M153" s="38"/>
      <c r="N153" s="38"/>
    </row>
    <row r="154" spans="1:14" ht="57" customHeight="1" x14ac:dyDescent="0.25">
      <c r="A154" s="35">
        <v>117</v>
      </c>
      <c r="B154" s="79" t="s">
        <v>521</v>
      </c>
      <c r="C154" s="35" t="s">
        <v>143</v>
      </c>
      <c r="D154" s="69" t="s">
        <v>56</v>
      </c>
      <c r="E154" s="69" t="s">
        <v>42</v>
      </c>
      <c r="F154" s="70">
        <v>70000</v>
      </c>
      <c r="G154" s="25" t="s">
        <v>132</v>
      </c>
      <c r="H154" s="25"/>
      <c r="I154" s="35">
        <v>2021</v>
      </c>
      <c r="J154" s="35">
        <v>2022</v>
      </c>
      <c r="K154" s="35">
        <v>2023</v>
      </c>
      <c r="L154" s="38"/>
      <c r="M154" s="38"/>
      <c r="N154" s="38"/>
    </row>
    <row r="155" spans="1:14" ht="47.25" x14ac:dyDescent="0.25">
      <c r="A155" s="35">
        <v>118</v>
      </c>
      <c r="B155" s="24" t="s">
        <v>510</v>
      </c>
      <c r="C155" s="35" t="s">
        <v>144</v>
      </c>
      <c r="D155" s="69" t="s">
        <v>56</v>
      </c>
      <c r="E155" s="69" t="s">
        <v>42</v>
      </c>
      <c r="F155" s="70">
        <v>270032.42</v>
      </c>
      <c r="G155" s="25" t="s">
        <v>132</v>
      </c>
      <c r="H155" s="38"/>
      <c r="I155" s="94">
        <v>2020</v>
      </c>
      <c r="J155" s="35">
        <v>2021</v>
      </c>
      <c r="K155" s="35">
        <v>2021</v>
      </c>
      <c r="L155" s="38"/>
      <c r="M155" s="38"/>
      <c r="N155" s="38"/>
    </row>
    <row r="156" spans="1:14" ht="78.75" x14ac:dyDescent="0.25">
      <c r="A156" s="92">
        <v>119</v>
      </c>
      <c r="B156" s="145" t="s">
        <v>342</v>
      </c>
      <c r="C156" s="141" t="s">
        <v>51</v>
      </c>
      <c r="D156" s="93" t="s">
        <v>56</v>
      </c>
      <c r="E156" s="141" t="s">
        <v>52</v>
      </c>
      <c r="F156" s="170">
        <v>436593</v>
      </c>
      <c r="G156" s="141" t="s">
        <v>132</v>
      </c>
      <c r="H156" s="141" t="s">
        <v>241</v>
      </c>
      <c r="I156" s="155">
        <v>2019</v>
      </c>
      <c r="J156" s="141">
        <v>2021</v>
      </c>
      <c r="K156" s="141">
        <v>2023</v>
      </c>
      <c r="L156" s="92"/>
      <c r="M156" s="92"/>
      <c r="N156" s="92"/>
    </row>
    <row r="157" spans="1:14" ht="78.75" x14ac:dyDescent="0.25">
      <c r="A157" s="92">
        <v>120</v>
      </c>
      <c r="B157" s="145" t="s">
        <v>343</v>
      </c>
      <c r="C157" s="141" t="s">
        <v>51</v>
      </c>
      <c r="D157" s="93" t="s">
        <v>56</v>
      </c>
      <c r="E157" s="141" t="s">
        <v>52</v>
      </c>
      <c r="F157" s="170">
        <v>496997</v>
      </c>
      <c r="G157" s="141" t="s">
        <v>132</v>
      </c>
      <c r="H157" s="141" t="s">
        <v>242</v>
      </c>
      <c r="I157" s="155">
        <v>2018</v>
      </c>
      <c r="J157" s="141">
        <v>2021</v>
      </c>
      <c r="K157" s="141">
        <v>2023</v>
      </c>
      <c r="L157" s="92"/>
      <c r="M157" s="92"/>
      <c r="N157" s="92"/>
    </row>
    <row r="158" spans="1:14" ht="78.75" x14ac:dyDescent="0.25">
      <c r="A158" s="92">
        <v>121</v>
      </c>
      <c r="B158" s="145" t="s">
        <v>344</v>
      </c>
      <c r="C158" s="141" t="s">
        <v>53</v>
      </c>
      <c r="D158" s="93" t="s">
        <v>56</v>
      </c>
      <c r="E158" s="141" t="s">
        <v>52</v>
      </c>
      <c r="F158" s="170">
        <v>2109001</v>
      </c>
      <c r="G158" s="141" t="s">
        <v>132</v>
      </c>
      <c r="H158" s="141" t="s">
        <v>241</v>
      </c>
      <c r="I158" s="155">
        <v>2019</v>
      </c>
      <c r="J158" s="141">
        <v>2021</v>
      </c>
      <c r="K158" s="141">
        <v>2023</v>
      </c>
      <c r="L158" s="92"/>
      <c r="M158" s="92"/>
      <c r="N158" s="92"/>
    </row>
    <row r="159" spans="1:14" ht="63" x14ac:dyDescent="0.25">
      <c r="A159" s="92">
        <v>122</v>
      </c>
      <c r="B159" s="145" t="s">
        <v>345</v>
      </c>
      <c r="C159" s="141" t="s">
        <v>145</v>
      </c>
      <c r="D159" s="93" t="s">
        <v>56</v>
      </c>
      <c r="E159" s="93" t="s">
        <v>42</v>
      </c>
      <c r="F159" s="140">
        <v>188500</v>
      </c>
      <c r="G159" s="141" t="s">
        <v>132</v>
      </c>
      <c r="H159" s="169"/>
      <c r="I159" s="155">
        <v>2017</v>
      </c>
      <c r="J159" s="141">
        <v>2021</v>
      </c>
      <c r="K159" s="92">
        <v>2023</v>
      </c>
      <c r="L159" s="92"/>
      <c r="M159" s="92"/>
      <c r="N159" s="92"/>
    </row>
    <row r="160" spans="1:14" ht="63" x14ac:dyDescent="0.25">
      <c r="A160" s="92">
        <v>123</v>
      </c>
      <c r="B160" s="145" t="s">
        <v>346</v>
      </c>
      <c r="C160" s="92" t="s">
        <v>146</v>
      </c>
      <c r="D160" s="93" t="s">
        <v>56</v>
      </c>
      <c r="E160" s="93" t="s">
        <v>42</v>
      </c>
      <c r="F160" s="140">
        <v>13800</v>
      </c>
      <c r="G160" s="141" t="s">
        <v>132</v>
      </c>
      <c r="H160" s="92"/>
      <c r="I160" s="92">
        <v>2021</v>
      </c>
      <c r="J160" s="92">
        <v>2022</v>
      </c>
      <c r="K160" s="92">
        <v>2023</v>
      </c>
      <c r="L160" s="92"/>
      <c r="M160" s="92"/>
      <c r="N160" s="92"/>
    </row>
    <row r="161" spans="1:14" ht="78.75" x14ac:dyDescent="0.25">
      <c r="A161" s="92">
        <v>124</v>
      </c>
      <c r="B161" s="145" t="s">
        <v>347</v>
      </c>
      <c r="C161" s="92" t="s">
        <v>147</v>
      </c>
      <c r="D161" s="92" t="s">
        <v>56</v>
      </c>
      <c r="E161" s="92" t="s">
        <v>42</v>
      </c>
      <c r="F161" s="140">
        <v>1900</v>
      </c>
      <c r="G161" s="141" t="s">
        <v>132</v>
      </c>
      <c r="H161" s="92"/>
      <c r="I161" s="141">
        <v>2021</v>
      </c>
      <c r="J161" s="92">
        <v>2021</v>
      </c>
      <c r="K161" s="92">
        <v>2021</v>
      </c>
      <c r="L161" s="92"/>
      <c r="M161" s="92"/>
      <c r="N161" s="92"/>
    </row>
    <row r="162" spans="1:14" ht="63" x14ac:dyDescent="0.25">
      <c r="A162" s="92">
        <v>125</v>
      </c>
      <c r="B162" s="232" t="s">
        <v>527</v>
      </c>
      <c r="C162" s="92" t="s">
        <v>525</v>
      </c>
      <c r="D162" s="92" t="s">
        <v>55</v>
      </c>
      <c r="E162" s="92" t="s">
        <v>42</v>
      </c>
      <c r="F162" s="233">
        <v>9423</v>
      </c>
      <c r="G162" s="141" t="s">
        <v>132</v>
      </c>
      <c r="H162" s="92"/>
      <c r="I162" s="141">
        <v>2021</v>
      </c>
      <c r="J162" s="92">
        <v>2022</v>
      </c>
      <c r="K162" s="92">
        <v>2023</v>
      </c>
      <c r="L162" s="92"/>
      <c r="M162" s="92"/>
      <c r="N162" s="92"/>
    </row>
    <row r="163" spans="1:14" ht="63" x14ac:dyDescent="0.25">
      <c r="A163" s="92">
        <v>126</v>
      </c>
      <c r="B163" s="146" t="s">
        <v>528</v>
      </c>
      <c r="C163" s="92" t="s">
        <v>526</v>
      </c>
      <c r="D163" s="92" t="s">
        <v>56</v>
      </c>
      <c r="E163" s="92" t="s">
        <v>42</v>
      </c>
      <c r="F163" s="233">
        <v>10609</v>
      </c>
      <c r="G163" s="141" t="s">
        <v>132</v>
      </c>
      <c r="H163" s="92"/>
      <c r="I163" s="141">
        <v>2021</v>
      </c>
      <c r="J163" s="92">
        <v>2022</v>
      </c>
      <c r="K163" s="92">
        <v>2023</v>
      </c>
      <c r="L163" s="92"/>
      <c r="M163" s="92"/>
      <c r="N163" s="92"/>
    </row>
    <row r="164" spans="1:14" ht="78.75" x14ac:dyDescent="0.25">
      <c r="A164" s="35">
        <v>127</v>
      </c>
      <c r="B164" s="78" t="s">
        <v>393</v>
      </c>
      <c r="C164" s="36" t="s">
        <v>226</v>
      </c>
      <c r="D164" s="36" t="s">
        <v>56</v>
      </c>
      <c r="E164" s="36" t="s">
        <v>52</v>
      </c>
      <c r="F164" s="36">
        <v>1088982</v>
      </c>
      <c r="G164" s="36" t="s">
        <v>132</v>
      </c>
      <c r="H164" s="25" t="s">
        <v>241</v>
      </c>
      <c r="I164" s="22">
        <v>2020</v>
      </c>
      <c r="J164" s="36">
        <v>2021</v>
      </c>
      <c r="K164" s="36">
        <v>2022</v>
      </c>
      <c r="L164" s="38"/>
      <c r="M164" s="38"/>
      <c r="N164" s="38"/>
    </row>
    <row r="165" spans="1:14" x14ac:dyDescent="0.25">
      <c r="A165" s="249" t="s">
        <v>502</v>
      </c>
      <c r="B165" s="259"/>
      <c r="C165" s="260"/>
      <c r="D165" s="110"/>
      <c r="E165" s="110"/>
      <c r="F165" s="111">
        <f>SUM(F144:F164)</f>
        <v>7251869.4199999999</v>
      </c>
      <c r="G165" s="97"/>
      <c r="H165" s="110"/>
      <c r="I165" s="95"/>
      <c r="J165" s="110"/>
      <c r="K165" s="110"/>
      <c r="L165" s="110"/>
      <c r="M165" s="110"/>
      <c r="N165" s="110"/>
    </row>
    <row r="166" spans="1:14" x14ac:dyDescent="0.25">
      <c r="A166" s="189"/>
      <c r="B166" s="198"/>
      <c r="C166" s="198"/>
      <c r="D166" s="218"/>
      <c r="E166" s="96" t="s">
        <v>52</v>
      </c>
      <c r="F166" s="111">
        <f>F156+F157+F158+F164</f>
        <v>4131573</v>
      </c>
      <c r="G166" s="202"/>
      <c r="H166" s="218"/>
      <c r="I166" s="196"/>
      <c r="J166" s="218"/>
      <c r="K166" s="218"/>
      <c r="L166" s="218"/>
      <c r="M166" s="218"/>
      <c r="N166" s="219"/>
    </row>
    <row r="167" spans="1:14" x14ac:dyDescent="0.25">
      <c r="A167" s="189"/>
      <c r="B167" s="198"/>
      <c r="C167" s="198"/>
      <c r="D167" s="218"/>
      <c r="E167" s="96" t="s">
        <v>42</v>
      </c>
      <c r="F167" s="111">
        <f>F144+F145+F146+F147+F148+F149+F150+F151+F152+F153+F154+F155+F159+F160+F161</f>
        <v>3100264.42</v>
      </c>
      <c r="G167" s="202"/>
      <c r="H167" s="218"/>
      <c r="I167" s="196"/>
      <c r="J167" s="218"/>
      <c r="K167" s="218"/>
      <c r="L167" s="218"/>
      <c r="M167" s="218"/>
      <c r="N167" s="219"/>
    </row>
    <row r="168" spans="1:14" x14ac:dyDescent="0.25">
      <c r="A168" s="252" t="s">
        <v>36</v>
      </c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  <c r="L168" s="253"/>
      <c r="M168" s="253"/>
      <c r="N168" s="254"/>
    </row>
    <row r="169" spans="1:14" ht="83.25" customHeight="1" x14ac:dyDescent="0.25">
      <c r="A169" s="35">
        <v>128</v>
      </c>
      <c r="B169" s="24" t="s">
        <v>394</v>
      </c>
      <c r="C169" s="25" t="s">
        <v>148</v>
      </c>
      <c r="D169" s="69" t="s">
        <v>56</v>
      </c>
      <c r="E169" s="25" t="s">
        <v>42</v>
      </c>
      <c r="F169" s="72">
        <v>171516.31700000001</v>
      </c>
      <c r="G169" s="25" t="s">
        <v>209</v>
      </c>
      <c r="H169" s="25"/>
      <c r="I169" s="25">
        <v>2019</v>
      </c>
      <c r="J169" s="25">
        <v>2021</v>
      </c>
      <c r="K169" s="25">
        <v>2022</v>
      </c>
      <c r="L169" s="22"/>
      <c r="M169" s="22"/>
      <c r="N169" s="22"/>
    </row>
    <row r="170" spans="1:14" ht="81" customHeight="1" x14ac:dyDescent="0.25">
      <c r="A170" s="92">
        <v>129</v>
      </c>
      <c r="B170" s="145" t="s">
        <v>395</v>
      </c>
      <c r="C170" s="141" t="s">
        <v>149</v>
      </c>
      <c r="D170" s="93" t="s">
        <v>56</v>
      </c>
      <c r="E170" s="141" t="s">
        <v>42</v>
      </c>
      <c r="F170" s="171">
        <v>433135.91899999999</v>
      </c>
      <c r="G170" s="141" t="s">
        <v>209</v>
      </c>
      <c r="H170" s="141"/>
      <c r="I170" s="141">
        <v>2019</v>
      </c>
      <c r="J170" s="141">
        <v>2020</v>
      </c>
      <c r="K170" s="141">
        <v>2021</v>
      </c>
      <c r="L170" s="141" t="s">
        <v>150</v>
      </c>
      <c r="M170" s="141"/>
      <c r="N170" s="141"/>
    </row>
    <row r="171" spans="1:14" ht="157.5" customHeight="1" x14ac:dyDescent="0.25">
      <c r="A171" s="92">
        <v>130</v>
      </c>
      <c r="B171" s="145" t="s">
        <v>396</v>
      </c>
      <c r="C171" s="141" t="s">
        <v>151</v>
      </c>
      <c r="D171" s="93" t="s">
        <v>56</v>
      </c>
      <c r="E171" s="141" t="s">
        <v>42</v>
      </c>
      <c r="F171" s="171">
        <v>1020335.093</v>
      </c>
      <c r="G171" s="141" t="s">
        <v>209</v>
      </c>
      <c r="H171" s="141" t="s">
        <v>152</v>
      </c>
      <c r="I171" s="141">
        <v>2019</v>
      </c>
      <c r="J171" s="141">
        <v>2021</v>
      </c>
      <c r="K171" s="141">
        <v>2023</v>
      </c>
      <c r="L171" s="141"/>
      <c r="M171" s="141"/>
      <c r="N171" s="141"/>
    </row>
    <row r="172" spans="1:14" ht="126" x14ac:dyDescent="0.25">
      <c r="A172" s="35">
        <v>131</v>
      </c>
      <c r="B172" s="89" t="s">
        <v>153</v>
      </c>
      <c r="C172" s="73" t="s">
        <v>154</v>
      </c>
      <c r="D172" s="25" t="s">
        <v>56</v>
      </c>
      <c r="E172" s="25" t="s">
        <v>489</v>
      </c>
      <c r="F172" s="74">
        <v>977886</v>
      </c>
      <c r="G172" s="25" t="s">
        <v>209</v>
      </c>
      <c r="H172" s="25" t="s">
        <v>245</v>
      </c>
      <c r="I172" s="73" t="s">
        <v>155</v>
      </c>
      <c r="J172" s="25">
        <v>2020</v>
      </c>
      <c r="K172" s="25">
        <v>2021</v>
      </c>
      <c r="L172" s="25" t="s">
        <v>156</v>
      </c>
      <c r="M172" s="25"/>
      <c r="N172" s="25" t="s">
        <v>157</v>
      </c>
    </row>
    <row r="173" spans="1:14" ht="126" x14ac:dyDescent="0.25">
      <c r="A173" s="35">
        <v>132</v>
      </c>
      <c r="B173" s="89" t="s">
        <v>397</v>
      </c>
      <c r="C173" s="73" t="s">
        <v>154</v>
      </c>
      <c r="D173" s="25" t="s">
        <v>56</v>
      </c>
      <c r="E173" s="25" t="s">
        <v>489</v>
      </c>
      <c r="F173" s="74">
        <v>446433</v>
      </c>
      <c r="G173" s="25" t="s">
        <v>209</v>
      </c>
      <c r="H173" s="25" t="s">
        <v>245</v>
      </c>
      <c r="I173" s="73" t="s">
        <v>158</v>
      </c>
      <c r="J173" s="25">
        <v>2020</v>
      </c>
      <c r="K173" s="25">
        <v>2021</v>
      </c>
      <c r="L173" s="25" t="s">
        <v>156</v>
      </c>
      <c r="M173" s="25"/>
      <c r="N173" s="25" t="s">
        <v>157</v>
      </c>
    </row>
    <row r="174" spans="1:14" ht="110.25" x14ac:dyDescent="0.25">
      <c r="A174" s="35">
        <v>133</v>
      </c>
      <c r="B174" s="89" t="s">
        <v>398</v>
      </c>
      <c r="C174" s="73" t="s">
        <v>159</v>
      </c>
      <c r="D174" s="25" t="s">
        <v>56</v>
      </c>
      <c r="E174" s="25" t="s">
        <v>489</v>
      </c>
      <c r="F174" s="74">
        <v>836938</v>
      </c>
      <c r="G174" s="25" t="s">
        <v>209</v>
      </c>
      <c r="H174" s="25" t="s">
        <v>245</v>
      </c>
      <c r="I174" s="73" t="s">
        <v>160</v>
      </c>
      <c r="J174" s="25">
        <v>2020</v>
      </c>
      <c r="K174" s="25">
        <v>2021</v>
      </c>
      <c r="L174" s="25" t="s">
        <v>161</v>
      </c>
      <c r="M174" s="25"/>
      <c r="N174" s="25" t="s">
        <v>157</v>
      </c>
    </row>
    <row r="175" spans="1:14" ht="110.25" x14ac:dyDescent="0.25">
      <c r="A175" s="35">
        <v>134</v>
      </c>
      <c r="B175" s="89" t="s">
        <v>399</v>
      </c>
      <c r="C175" s="73" t="s">
        <v>162</v>
      </c>
      <c r="D175" s="25" t="s">
        <v>56</v>
      </c>
      <c r="E175" s="25" t="s">
        <v>489</v>
      </c>
      <c r="F175" s="74">
        <v>483746</v>
      </c>
      <c r="G175" s="25" t="s">
        <v>209</v>
      </c>
      <c r="H175" s="25" t="s">
        <v>245</v>
      </c>
      <c r="I175" s="73" t="s">
        <v>163</v>
      </c>
      <c r="J175" s="25">
        <v>2020</v>
      </c>
      <c r="K175" s="25">
        <v>2021</v>
      </c>
      <c r="L175" s="25" t="s">
        <v>161</v>
      </c>
      <c r="M175" s="25"/>
      <c r="N175" s="25" t="s">
        <v>157</v>
      </c>
    </row>
    <row r="176" spans="1:14" ht="64.5" customHeight="1" x14ac:dyDescent="0.25">
      <c r="A176" s="35">
        <v>135</v>
      </c>
      <c r="B176" s="5" t="s">
        <v>400</v>
      </c>
      <c r="C176" s="42" t="s">
        <v>164</v>
      </c>
      <c r="D176" s="69" t="s">
        <v>56</v>
      </c>
      <c r="E176" s="42" t="s">
        <v>42</v>
      </c>
      <c r="F176" s="75">
        <v>20000</v>
      </c>
      <c r="G176" s="25" t="s">
        <v>209</v>
      </c>
      <c r="H176" s="42"/>
      <c r="I176" s="22" t="s">
        <v>218</v>
      </c>
      <c r="J176" s="42">
        <v>2021</v>
      </c>
      <c r="K176" s="42">
        <v>2021</v>
      </c>
      <c r="L176" s="22"/>
      <c r="M176" s="104"/>
      <c r="N176" s="22"/>
    </row>
    <row r="177" spans="1:16" ht="84" customHeight="1" x14ac:dyDescent="0.25">
      <c r="A177" s="35">
        <v>136</v>
      </c>
      <c r="B177" s="5" t="s">
        <v>401</v>
      </c>
      <c r="C177" s="42" t="s">
        <v>165</v>
      </c>
      <c r="D177" s="69" t="s">
        <v>56</v>
      </c>
      <c r="E177" s="42" t="s">
        <v>42</v>
      </c>
      <c r="F177" s="75">
        <v>15000</v>
      </c>
      <c r="G177" s="25" t="s">
        <v>209</v>
      </c>
      <c r="H177" s="42"/>
      <c r="I177" s="22" t="s">
        <v>218</v>
      </c>
      <c r="J177" s="42">
        <v>2022</v>
      </c>
      <c r="K177" s="42">
        <v>2022</v>
      </c>
      <c r="L177" s="22"/>
      <c r="M177" s="22"/>
      <c r="N177" s="22"/>
    </row>
    <row r="178" spans="1:16" ht="72.75" customHeight="1" x14ac:dyDescent="0.25">
      <c r="A178" s="35">
        <v>137</v>
      </c>
      <c r="B178" s="5" t="s">
        <v>309</v>
      </c>
      <c r="C178" s="42" t="s">
        <v>164</v>
      </c>
      <c r="D178" s="69" t="s">
        <v>56</v>
      </c>
      <c r="E178" s="42" t="s">
        <v>42</v>
      </c>
      <c r="F178" s="42"/>
      <c r="G178" s="25" t="s">
        <v>209</v>
      </c>
      <c r="H178" s="42"/>
      <c r="I178" s="42">
        <v>2020</v>
      </c>
      <c r="J178" s="42">
        <v>2021</v>
      </c>
      <c r="K178" s="42">
        <v>2022</v>
      </c>
      <c r="L178" s="22"/>
      <c r="M178" s="22"/>
      <c r="N178" s="22"/>
    </row>
    <row r="179" spans="1:16" ht="78.75" x14ac:dyDescent="0.25">
      <c r="A179" s="35">
        <v>138</v>
      </c>
      <c r="B179" s="5" t="s">
        <v>402</v>
      </c>
      <c r="C179" s="42" t="s">
        <v>165</v>
      </c>
      <c r="D179" s="69" t="s">
        <v>56</v>
      </c>
      <c r="E179" s="42" t="s">
        <v>42</v>
      </c>
      <c r="F179" s="75">
        <v>15000</v>
      </c>
      <c r="G179" s="25" t="s">
        <v>209</v>
      </c>
      <c r="H179" s="42"/>
      <c r="I179" s="22" t="s">
        <v>218</v>
      </c>
      <c r="J179" s="42">
        <v>2023</v>
      </c>
      <c r="K179" s="42">
        <v>2023</v>
      </c>
      <c r="L179" s="22"/>
      <c r="M179" s="22"/>
      <c r="N179" s="22"/>
    </row>
    <row r="180" spans="1:16" ht="78.75" x14ac:dyDescent="0.25">
      <c r="A180" s="35">
        <v>139</v>
      </c>
      <c r="B180" s="5" t="s">
        <v>348</v>
      </c>
      <c r="C180" s="42" t="s">
        <v>166</v>
      </c>
      <c r="D180" s="69" t="s">
        <v>56</v>
      </c>
      <c r="E180" s="42" t="s">
        <v>42</v>
      </c>
      <c r="F180" s="42"/>
      <c r="G180" s="25" t="s">
        <v>209</v>
      </c>
      <c r="H180" s="42"/>
      <c r="I180" s="42" t="s">
        <v>244</v>
      </c>
      <c r="J180" s="42">
        <v>2021</v>
      </c>
      <c r="K180" s="42">
        <v>2021</v>
      </c>
      <c r="L180" s="22"/>
      <c r="M180" s="22"/>
      <c r="N180" s="22"/>
    </row>
    <row r="181" spans="1:16" ht="63" x14ac:dyDescent="0.25">
      <c r="A181" s="35">
        <v>140</v>
      </c>
      <c r="B181" s="5" t="s">
        <v>349</v>
      </c>
      <c r="C181" s="42" t="s">
        <v>167</v>
      </c>
      <c r="D181" s="69" t="s">
        <v>56</v>
      </c>
      <c r="E181" s="42" t="s">
        <v>42</v>
      </c>
      <c r="F181" s="42"/>
      <c r="G181" s="25" t="s">
        <v>209</v>
      </c>
      <c r="H181" s="42"/>
      <c r="I181" s="42" t="s">
        <v>244</v>
      </c>
      <c r="J181" s="42">
        <v>2021</v>
      </c>
      <c r="K181" s="42">
        <v>2021</v>
      </c>
      <c r="L181" s="22"/>
      <c r="M181" s="22"/>
      <c r="N181" s="22"/>
    </row>
    <row r="182" spans="1:16" ht="46.5" customHeight="1" x14ac:dyDescent="0.25">
      <c r="A182" s="35">
        <v>141</v>
      </c>
      <c r="B182" s="5" t="s">
        <v>535</v>
      </c>
      <c r="C182" s="42" t="s">
        <v>257</v>
      </c>
      <c r="D182" s="69" t="s">
        <v>56</v>
      </c>
      <c r="E182" s="25" t="s">
        <v>42</v>
      </c>
      <c r="F182" s="25">
        <v>500</v>
      </c>
      <c r="G182" s="25" t="s">
        <v>209</v>
      </c>
      <c r="H182" s="25"/>
      <c r="I182" s="42" t="s">
        <v>244</v>
      </c>
      <c r="J182" s="25">
        <v>2021</v>
      </c>
      <c r="K182" s="25">
        <v>2021</v>
      </c>
      <c r="L182" s="38"/>
      <c r="M182" s="25"/>
      <c r="N182" s="25" t="s">
        <v>168</v>
      </c>
    </row>
    <row r="183" spans="1:16" ht="47.25" x14ac:dyDescent="0.25">
      <c r="A183" s="35">
        <v>142</v>
      </c>
      <c r="B183" s="5" t="s">
        <v>536</v>
      </c>
      <c r="C183" s="42" t="s">
        <v>258</v>
      </c>
      <c r="D183" s="69" t="s">
        <v>56</v>
      </c>
      <c r="E183" s="25" t="s">
        <v>42</v>
      </c>
      <c r="F183" s="25">
        <v>700</v>
      </c>
      <c r="G183" s="25" t="s">
        <v>209</v>
      </c>
      <c r="H183" s="25"/>
      <c r="I183" s="42" t="s">
        <v>244</v>
      </c>
      <c r="J183" s="25">
        <v>2022</v>
      </c>
      <c r="K183" s="25">
        <v>2022</v>
      </c>
      <c r="L183" s="38"/>
      <c r="M183" s="25"/>
      <c r="N183" s="25" t="s">
        <v>168</v>
      </c>
    </row>
    <row r="184" spans="1:16" ht="47.25" x14ac:dyDescent="0.25">
      <c r="A184" s="35">
        <v>143</v>
      </c>
      <c r="B184" s="5" t="s">
        <v>537</v>
      </c>
      <c r="C184" s="42" t="s">
        <v>259</v>
      </c>
      <c r="D184" s="69" t="s">
        <v>56</v>
      </c>
      <c r="E184" s="25" t="s">
        <v>42</v>
      </c>
      <c r="F184" s="25">
        <v>800</v>
      </c>
      <c r="G184" s="25" t="s">
        <v>209</v>
      </c>
      <c r="H184" s="25"/>
      <c r="I184" s="42" t="s">
        <v>244</v>
      </c>
      <c r="J184" s="25">
        <v>2023</v>
      </c>
      <c r="K184" s="25">
        <v>2023</v>
      </c>
      <c r="L184" s="38"/>
      <c r="M184" s="25"/>
      <c r="N184" s="25" t="s">
        <v>168</v>
      </c>
    </row>
    <row r="185" spans="1:16" ht="63" x14ac:dyDescent="0.25">
      <c r="A185" s="35">
        <v>144</v>
      </c>
      <c r="B185" s="5" t="s">
        <v>350</v>
      </c>
      <c r="C185" s="42" t="s">
        <v>260</v>
      </c>
      <c r="D185" s="69" t="s">
        <v>56</v>
      </c>
      <c r="E185" s="25" t="s">
        <v>42</v>
      </c>
      <c r="F185" s="25">
        <v>500</v>
      </c>
      <c r="G185" s="25" t="s">
        <v>209</v>
      </c>
      <c r="H185" s="25"/>
      <c r="I185" s="42" t="s">
        <v>244</v>
      </c>
      <c r="J185" s="25">
        <v>2021</v>
      </c>
      <c r="K185" s="25">
        <v>2021</v>
      </c>
      <c r="L185" s="38"/>
      <c r="M185" s="25"/>
      <c r="N185" s="25" t="s">
        <v>168</v>
      </c>
    </row>
    <row r="186" spans="1:16" ht="64.5" customHeight="1" x14ac:dyDescent="0.25">
      <c r="A186" s="35">
        <v>145</v>
      </c>
      <c r="B186" s="79" t="s">
        <v>351</v>
      </c>
      <c r="C186" s="42" t="s">
        <v>261</v>
      </c>
      <c r="D186" s="69" t="s">
        <v>56</v>
      </c>
      <c r="E186" s="25" t="s">
        <v>42</v>
      </c>
      <c r="F186" s="25">
        <v>700</v>
      </c>
      <c r="G186" s="25" t="s">
        <v>209</v>
      </c>
      <c r="H186" s="25"/>
      <c r="I186" s="42" t="s">
        <v>244</v>
      </c>
      <c r="J186" s="25">
        <v>2022</v>
      </c>
      <c r="K186" s="25">
        <v>2022</v>
      </c>
      <c r="L186" s="38"/>
      <c r="M186" s="25"/>
      <c r="N186" s="25" t="s">
        <v>168</v>
      </c>
    </row>
    <row r="187" spans="1:16" ht="52.5" customHeight="1" x14ac:dyDescent="0.25">
      <c r="A187" s="35">
        <v>146</v>
      </c>
      <c r="B187" s="79" t="s">
        <v>538</v>
      </c>
      <c r="C187" s="42" t="s">
        <v>262</v>
      </c>
      <c r="D187" s="69" t="s">
        <v>56</v>
      </c>
      <c r="E187" s="25" t="s">
        <v>42</v>
      </c>
      <c r="F187" s="25">
        <v>800</v>
      </c>
      <c r="G187" s="25" t="s">
        <v>209</v>
      </c>
      <c r="H187" s="25"/>
      <c r="I187" s="42" t="s">
        <v>244</v>
      </c>
      <c r="J187" s="25">
        <v>2022</v>
      </c>
      <c r="K187" s="25">
        <v>2022</v>
      </c>
      <c r="L187" s="38"/>
      <c r="M187" s="25"/>
      <c r="N187" s="25" t="s">
        <v>168</v>
      </c>
    </row>
    <row r="188" spans="1:16" ht="201.75" x14ac:dyDescent="0.25">
      <c r="A188" s="69">
        <v>147</v>
      </c>
      <c r="B188" s="78" t="s">
        <v>512</v>
      </c>
      <c r="C188" s="101" t="s">
        <v>169</v>
      </c>
      <c r="D188" s="69" t="s">
        <v>56</v>
      </c>
      <c r="E188" s="101" t="s">
        <v>42</v>
      </c>
      <c r="F188" s="102">
        <v>2496</v>
      </c>
      <c r="G188" s="68" t="s">
        <v>209</v>
      </c>
      <c r="H188" s="101"/>
      <c r="I188" s="103" t="s">
        <v>218</v>
      </c>
      <c r="J188" s="101">
        <v>2021</v>
      </c>
      <c r="K188" s="101">
        <v>2021</v>
      </c>
      <c r="L188" s="36"/>
      <c r="M188" s="36"/>
      <c r="N188" s="36"/>
    </row>
    <row r="189" spans="1:16" ht="86.45" customHeight="1" x14ac:dyDescent="0.25">
      <c r="A189" s="38">
        <v>148</v>
      </c>
      <c r="B189" s="24" t="s">
        <v>352</v>
      </c>
      <c r="C189" s="42" t="s">
        <v>219</v>
      </c>
      <c r="D189" s="35" t="s">
        <v>56</v>
      </c>
      <c r="E189" s="42" t="s">
        <v>42</v>
      </c>
      <c r="F189" s="102">
        <v>40000</v>
      </c>
      <c r="G189" s="25" t="s">
        <v>209</v>
      </c>
      <c r="H189" s="22"/>
      <c r="I189" s="22" t="s">
        <v>218</v>
      </c>
      <c r="J189" s="35">
        <v>2021</v>
      </c>
      <c r="K189" s="35">
        <v>2021</v>
      </c>
      <c r="L189" s="42" t="s">
        <v>220</v>
      </c>
      <c r="M189" s="92"/>
      <c r="N189" s="25"/>
    </row>
    <row r="190" spans="1:16" ht="79.150000000000006" customHeight="1" x14ac:dyDescent="0.25">
      <c r="A190" s="38">
        <v>149</v>
      </c>
      <c r="B190" s="24" t="s">
        <v>353</v>
      </c>
      <c r="C190" s="42" t="s">
        <v>221</v>
      </c>
      <c r="D190" s="35" t="s">
        <v>56</v>
      </c>
      <c r="E190" s="42" t="s">
        <v>42</v>
      </c>
      <c r="F190" s="102">
        <v>32000</v>
      </c>
      <c r="G190" s="25" t="s">
        <v>209</v>
      </c>
      <c r="H190" s="22"/>
      <c r="I190" s="22" t="s">
        <v>218</v>
      </c>
      <c r="J190" s="35">
        <v>2021</v>
      </c>
      <c r="K190" s="35">
        <v>2021</v>
      </c>
      <c r="L190" s="42" t="s">
        <v>222</v>
      </c>
      <c r="M190" s="92"/>
      <c r="N190" s="25"/>
      <c r="P190" s="29" t="s">
        <v>225</v>
      </c>
    </row>
    <row r="191" spans="1:16" ht="78.75" x14ac:dyDescent="0.25">
      <c r="A191" s="38">
        <v>150</v>
      </c>
      <c r="B191" s="24" t="s">
        <v>354</v>
      </c>
      <c r="C191" s="42" t="s">
        <v>223</v>
      </c>
      <c r="D191" s="35" t="s">
        <v>56</v>
      </c>
      <c r="E191" s="42" t="s">
        <v>42</v>
      </c>
      <c r="F191" s="75">
        <v>40000</v>
      </c>
      <c r="G191" s="25" t="s">
        <v>209</v>
      </c>
      <c r="H191" s="22"/>
      <c r="I191" s="22" t="s">
        <v>218</v>
      </c>
      <c r="J191" s="35">
        <v>2022</v>
      </c>
      <c r="K191" s="35">
        <v>2022</v>
      </c>
      <c r="L191" s="42" t="s">
        <v>224</v>
      </c>
      <c r="M191" s="92"/>
      <c r="N191" s="25"/>
    </row>
    <row r="192" spans="1:16" x14ac:dyDescent="0.25">
      <c r="A192" s="243" t="s">
        <v>497</v>
      </c>
      <c r="B192" s="244"/>
      <c r="C192" s="245"/>
      <c r="D192" s="97"/>
      <c r="E192" s="97"/>
      <c r="F192" s="105">
        <v>4538486</v>
      </c>
      <c r="G192" s="97"/>
      <c r="H192" s="97"/>
      <c r="I192" s="97"/>
      <c r="J192" s="97"/>
      <c r="K192" s="97"/>
      <c r="L192" s="97"/>
      <c r="M192" s="97"/>
      <c r="N192" s="97"/>
    </row>
    <row r="193" spans="1:14" x14ac:dyDescent="0.25">
      <c r="A193" s="193"/>
      <c r="B193" s="194"/>
      <c r="C193" s="194"/>
      <c r="D193" s="202"/>
      <c r="E193" s="204" t="s">
        <v>52</v>
      </c>
      <c r="F193" s="105">
        <f>F172+F173+F174+F175</f>
        <v>2745003</v>
      </c>
      <c r="G193" s="202"/>
      <c r="H193" s="202"/>
      <c r="I193" s="202"/>
      <c r="J193" s="202"/>
      <c r="K193" s="202"/>
      <c r="L193" s="202"/>
      <c r="M193" s="202"/>
      <c r="N193" s="203"/>
    </row>
    <row r="194" spans="1:14" x14ac:dyDescent="0.25">
      <c r="A194" s="193"/>
      <c r="B194" s="194"/>
      <c r="C194" s="194"/>
      <c r="D194" s="202"/>
      <c r="E194" s="204" t="s">
        <v>42</v>
      </c>
      <c r="F194" s="105">
        <f>F169+F170+F171+F176+F177+F178+F179+F180+F181+F182+F183+F184+F185+F186+F187+F188+F189+F190+F191</f>
        <v>1793483.3289999999</v>
      </c>
      <c r="G194" s="202"/>
      <c r="H194" s="202"/>
      <c r="I194" s="202"/>
      <c r="J194" s="202"/>
      <c r="K194" s="202"/>
      <c r="L194" s="202"/>
      <c r="M194" s="202"/>
      <c r="N194" s="203"/>
    </row>
    <row r="195" spans="1:14" ht="15" customHeight="1" x14ac:dyDescent="0.25">
      <c r="A195" s="252" t="s">
        <v>37</v>
      </c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  <c r="L195" s="253"/>
      <c r="M195" s="253"/>
      <c r="N195" s="254"/>
    </row>
    <row r="196" spans="1:14" ht="47.25" x14ac:dyDescent="0.25">
      <c r="A196" s="92">
        <v>151</v>
      </c>
      <c r="B196" s="172" t="s">
        <v>403</v>
      </c>
      <c r="C196" s="92" t="s">
        <v>198</v>
      </c>
      <c r="D196" s="92" t="s">
        <v>56</v>
      </c>
      <c r="E196" s="153" t="s">
        <v>42</v>
      </c>
      <c r="F196" s="173">
        <v>612000</v>
      </c>
      <c r="G196" s="141" t="s">
        <v>355</v>
      </c>
      <c r="H196" s="92"/>
      <c r="I196" s="141">
        <v>2020</v>
      </c>
      <c r="J196" s="92">
        <v>2021</v>
      </c>
      <c r="K196" s="92">
        <v>2023</v>
      </c>
      <c r="L196" s="162"/>
      <c r="M196" s="162"/>
      <c r="N196" s="162"/>
    </row>
    <row r="197" spans="1:14" ht="96" customHeight="1" x14ac:dyDescent="0.25">
      <c r="A197" s="92">
        <v>152</v>
      </c>
      <c r="B197" s="174" t="s">
        <v>404</v>
      </c>
      <c r="C197" s="92" t="s">
        <v>199</v>
      </c>
      <c r="D197" s="92" t="s">
        <v>56</v>
      </c>
      <c r="E197" s="92" t="s">
        <v>42</v>
      </c>
      <c r="F197" s="173">
        <v>412000</v>
      </c>
      <c r="G197" s="141" t="s">
        <v>355</v>
      </c>
      <c r="H197" s="141"/>
      <c r="I197" s="141">
        <v>2021</v>
      </c>
      <c r="J197" s="141">
        <v>2022</v>
      </c>
      <c r="K197" s="141">
        <v>2023</v>
      </c>
      <c r="L197" s="162"/>
      <c r="M197" s="162"/>
      <c r="N197" s="162"/>
    </row>
    <row r="198" spans="1:14" ht="47.25" x14ac:dyDescent="0.25">
      <c r="A198" s="92">
        <v>153</v>
      </c>
      <c r="B198" s="175" t="s">
        <v>518</v>
      </c>
      <c r="C198" s="93" t="s">
        <v>200</v>
      </c>
      <c r="D198" s="93" t="s">
        <v>56</v>
      </c>
      <c r="E198" s="93" t="s">
        <v>42</v>
      </c>
      <c r="F198" s="176">
        <v>32032</v>
      </c>
      <c r="G198" s="141" t="s">
        <v>355</v>
      </c>
      <c r="H198" s="93"/>
      <c r="I198" s="93">
        <v>2021</v>
      </c>
      <c r="J198" s="93">
        <v>2022</v>
      </c>
      <c r="K198" s="93">
        <v>2023</v>
      </c>
      <c r="L198" s="162"/>
      <c r="M198" s="162"/>
      <c r="N198" s="162"/>
    </row>
    <row r="199" spans="1:14" ht="84" customHeight="1" x14ac:dyDescent="0.25">
      <c r="A199" s="92">
        <v>154</v>
      </c>
      <c r="B199" s="177" t="s">
        <v>405</v>
      </c>
      <c r="C199" s="92" t="s">
        <v>201</v>
      </c>
      <c r="D199" s="92" t="s">
        <v>56</v>
      </c>
      <c r="E199" s="92" t="s">
        <v>42</v>
      </c>
      <c r="F199" s="178">
        <v>99031.3</v>
      </c>
      <c r="G199" s="141" t="s">
        <v>355</v>
      </c>
      <c r="H199" s="92"/>
      <c r="I199" s="92">
        <v>2021</v>
      </c>
      <c r="J199" s="92">
        <v>2022</v>
      </c>
      <c r="K199" s="92">
        <v>2023</v>
      </c>
      <c r="L199" s="162"/>
      <c r="M199" s="162"/>
      <c r="N199" s="162"/>
    </row>
    <row r="200" spans="1:14" ht="53.25" customHeight="1" x14ac:dyDescent="0.25">
      <c r="A200" s="92">
        <v>155</v>
      </c>
      <c r="B200" s="145" t="s">
        <v>406</v>
      </c>
      <c r="C200" s="179" t="s">
        <v>202</v>
      </c>
      <c r="D200" s="92" t="s">
        <v>56</v>
      </c>
      <c r="E200" s="92" t="s">
        <v>42</v>
      </c>
      <c r="F200" s="180">
        <v>8374</v>
      </c>
      <c r="G200" s="141" t="s">
        <v>355</v>
      </c>
      <c r="H200" s="92"/>
      <c r="I200" s="155">
        <v>2021</v>
      </c>
      <c r="J200" s="92">
        <v>2022</v>
      </c>
      <c r="K200" s="92">
        <v>2023</v>
      </c>
      <c r="L200" s="162"/>
      <c r="M200" s="162"/>
      <c r="N200" s="162"/>
    </row>
    <row r="201" spans="1:14" ht="73.5" customHeight="1" x14ac:dyDescent="0.25">
      <c r="A201" s="92">
        <v>156</v>
      </c>
      <c r="B201" s="145" t="s">
        <v>408</v>
      </c>
      <c r="C201" s="181" t="s">
        <v>407</v>
      </c>
      <c r="D201" s="92" t="s">
        <v>56</v>
      </c>
      <c r="E201" s="92" t="s">
        <v>42</v>
      </c>
      <c r="F201" s="142">
        <v>150000</v>
      </c>
      <c r="G201" s="141" t="s">
        <v>355</v>
      </c>
      <c r="H201" s="92"/>
      <c r="I201" s="92">
        <v>2021</v>
      </c>
      <c r="J201" s="92">
        <v>2022</v>
      </c>
      <c r="K201" s="92">
        <v>2023</v>
      </c>
      <c r="L201" s="162"/>
      <c r="M201" s="162"/>
      <c r="N201" s="162"/>
    </row>
    <row r="202" spans="1:14" x14ac:dyDescent="0.25">
      <c r="A202" s="246" t="s">
        <v>488</v>
      </c>
      <c r="B202" s="247"/>
      <c r="C202" s="248"/>
      <c r="D202" s="95"/>
      <c r="E202" s="95"/>
      <c r="F202" s="98">
        <f>SUM(F196:F201)</f>
        <v>1313437.3</v>
      </c>
      <c r="G202" s="99"/>
      <c r="H202" s="95"/>
      <c r="I202" s="95"/>
      <c r="J202" s="95"/>
      <c r="K202" s="95"/>
      <c r="L202" s="96"/>
      <c r="M202" s="96"/>
      <c r="N202" s="96"/>
    </row>
    <row r="203" spans="1:14" x14ac:dyDescent="0.25">
      <c r="A203" s="191"/>
      <c r="B203" s="192"/>
      <c r="C203" s="192"/>
      <c r="D203" s="196"/>
      <c r="E203" s="96" t="s">
        <v>50</v>
      </c>
      <c r="F203" s="98">
        <v>1313437.3</v>
      </c>
      <c r="G203" s="206"/>
      <c r="H203" s="196"/>
      <c r="I203" s="196"/>
      <c r="J203" s="196"/>
      <c r="K203" s="196"/>
      <c r="L203" s="194"/>
      <c r="M203" s="194"/>
      <c r="N203" s="195"/>
    </row>
    <row r="204" spans="1:14" x14ac:dyDescent="0.25">
      <c r="A204" s="252" t="s">
        <v>38</v>
      </c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  <c r="L204" s="253"/>
      <c r="M204" s="253"/>
      <c r="N204" s="254"/>
    </row>
    <row r="205" spans="1:14" ht="141.75" x14ac:dyDescent="0.25">
      <c r="A205" s="92">
        <v>157</v>
      </c>
      <c r="B205" s="138" t="s">
        <v>410</v>
      </c>
      <c r="C205" s="141" t="s">
        <v>263</v>
      </c>
      <c r="D205" s="92" t="s">
        <v>56</v>
      </c>
      <c r="E205" s="92" t="s">
        <v>52</v>
      </c>
      <c r="F205" s="182">
        <v>1270365.845</v>
      </c>
      <c r="G205" s="141" t="s">
        <v>170</v>
      </c>
      <c r="H205" s="141" t="s">
        <v>241</v>
      </c>
      <c r="I205" s="141" t="s">
        <v>171</v>
      </c>
      <c r="J205" s="92">
        <v>2021</v>
      </c>
      <c r="K205" s="92">
        <v>2023</v>
      </c>
      <c r="L205" s="141"/>
      <c r="M205" s="92"/>
      <c r="N205" s="141" t="s">
        <v>531</v>
      </c>
    </row>
    <row r="206" spans="1:14" ht="141.75" x14ac:dyDescent="0.25">
      <c r="A206" s="92">
        <v>158</v>
      </c>
      <c r="B206" s="138" t="s">
        <v>409</v>
      </c>
      <c r="C206" s="141" t="s">
        <v>330</v>
      </c>
      <c r="D206" s="92" t="s">
        <v>56</v>
      </c>
      <c r="E206" s="92" t="s">
        <v>52</v>
      </c>
      <c r="F206" s="182">
        <v>605422.24600000004</v>
      </c>
      <c r="G206" s="141" t="s">
        <v>170</v>
      </c>
      <c r="H206" s="141" t="s">
        <v>241</v>
      </c>
      <c r="I206" s="141" t="s">
        <v>171</v>
      </c>
      <c r="J206" s="92">
        <v>2021</v>
      </c>
      <c r="K206" s="92">
        <v>2023</v>
      </c>
      <c r="L206" s="141"/>
      <c r="M206" s="92"/>
      <c r="N206" s="141" t="s">
        <v>531</v>
      </c>
    </row>
    <row r="207" spans="1:14" ht="141.75" x14ac:dyDescent="0.25">
      <c r="A207" s="92">
        <v>159</v>
      </c>
      <c r="B207" s="138" t="s">
        <v>356</v>
      </c>
      <c r="C207" s="141" t="s">
        <v>264</v>
      </c>
      <c r="D207" s="92" t="s">
        <v>56</v>
      </c>
      <c r="E207" s="92" t="s">
        <v>52</v>
      </c>
      <c r="F207" s="182">
        <v>20799.442999999999</v>
      </c>
      <c r="G207" s="141" t="s">
        <v>170</v>
      </c>
      <c r="H207" s="141" t="s">
        <v>241</v>
      </c>
      <c r="I207" s="141" t="s">
        <v>171</v>
      </c>
      <c r="J207" s="92">
        <v>2021</v>
      </c>
      <c r="K207" s="92">
        <v>2021</v>
      </c>
      <c r="L207" s="141"/>
      <c r="M207" s="92"/>
      <c r="N207" s="141" t="s">
        <v>531</v>
      </c>
    </row>
    <row r="208" spans="1:14" ht="141.75" x14ac:dyDescent="0.25">
      <c r="A208" s="92">
        <v>160</v>
      </c>
      <c r="B208" s="138" t="s">
        <v>519</v>
      </c>
      <c r="C208" s="141" t="s">
        <v>265</v>
      </c>
      <c r="D208" s="92" t="s">
        <v>56</v>
      </c>
      <c r="E208" s="92" t="s">
        <v>52</v>
      </c>
      <c r="F208" s="182">
        <v>198029.68400000001</v>
      </c>
      <c r="G208" s="141" t="s">
        <v>170</v>
      </c>
      <c r="H208" s="141" t="s">
        <v>241</v>
      </c>
      <c r="I208" s="141" t="s">
        <v>171</v>
      </c>
      <c r="J208" s="92">
        <v>2021</v>
      </c>
      <c r="K208" s="92">
        <v>2021</v>
      </c>
      <c r="L208" s="141"/>
      <c r="M208" s="92"/>
      <c r="N208" s="141" t="s">
        <v>531</v>
      </c>
    </row>
    <row r="209" spans="1:14" ht="141.75" x14ac:dyDescent="0.25">
      <c r="A209" s="92">
        <v>161</v>
      </c>
      <c r="B209" s="138" t="s">
        <v>411</v>
      </c>
      <c r="C209" s="141" t="s">
        <v>266</v>
      </c>
      <c r="D209" s="92" t="s">
        <v>56</v>
      </c>
      <c r="E209" s="92" t="s">
        <v>52</v>
      </c>
      <c r="F209" s="182">
        <v>885598.86100000003</v>
      </c>
      <c r="G209" s="141" t="s">
        <v>170</v>
      </c>
      <c r="H209" s="141" t="s">
        <v>241</v>
      </c>
      <c r="I209" s="141" t="s">
        <v>171</v>
      </c>
      <c r="J209" s="92">
        <v>2021</v>
      </c>
      <c r="K209" s="92">
        <v>2023</v>
      </c>
      <c r="L209" s="141"/>
      <c r="M209" s="92"/>
      <c r="N209" s="141" t="s">
        <v>531</v>
      </c>
    </row>
    <row r="210" spans="1:14" ht="141.75" x14ac:dyDescent="0.25">
      <c r="A210" s="92">
        <v>162</v>
      </c>
      <c r="B210" s="138" t="s">
        <v>357</v>
      </c>
      <c r="C210" s="141" t="s">
        <v>267</v>
      </c>
      <c r="D210" s="92" t="s">
        <v>56</v>
      </c>
      <c r="E210" s="92" t="s">
        <v>52</v>
      </c>
      <c r="F210" s="182">
        <v>651648.36800000002</v>
      </c>
      <c r="G210" s="141" t="s">
        <v>170</v>
      </c>
      <c r="H210" s="141" t="s">
        <v>241</v>
      </c>
      <c r="I210" s="141" t="s">
        <v>171</v>
      </c>
      <c r="J210" s="92">
        <v>2021</v>
      </c>
      <c r="K210" s="92">
        <v>2023</v>
      </c>
      <c r="L210" s="141"/>
      <c r="M210" s="92"/>
      <c r="N210" s="141" t="s">
        <v>531</v>
      </c>
    </row>
    <row r="211" spans="1:14" ht="139.5" customHeight="1" x14ac:dyDescent="0.25">
      <c r="A211" s="92">
        <v>163</v>
      </c>
      <c r="B211" s="138" t="s">
        <v>412</v>
      </c>
      <c r="C211" s="141" t="s">
        <v>331</v>
      </c>
      <c r="D211" s="92" t="s">
        <v>56</v>
      </c>
      <c r="E211" s="92" t="s">
        <v>52</v>
      </c>
      <c r="F211" s="182">
        <v>607974.96799999999</v>
      </c>
      <c r="G211" s="141" t="s">
        <v>170</v>
      </c>
      <c r="H211" s="141" t="s">
        <v>241</v>
      </c>
      <c r="I211" s="141" t="s">
        <v>171</v>
      </c>
      <c r="J211" s="92">
        <v>2021</v>
      </c>
      <c r="K211" s="92">
        <v>2023</v>
      </c>
      <c r="L211" s="141"/>
      <c r="M211" s="92"/>
      <c r="N211" s="141" t="s">
        <v>531</v>
      </c>
    </row>
    <row r="212" spans="1:14" ht="141.75" x14ac:dyDescent="0.25">
      <c r="A212" s="92">
        <v>164</v>
      </c>
      <c r="B212" s="138" t="s">
        <v>358</v>
      </c>
      <c r="C212" s="92" t="s">
        <v>332</v>
      </c>
      <c r="D212" s="92" t="s">
        <v>56</v>
      </c>
      <c r="E212" s="92" t="s">
        <v>52</v>
      </c>
      <c r="F212" s="182">
        <v>15096.46</v>
      </c>
      <c r="G212" s="141" t="s">
        <v>170</v>
      </c>
      <c r="H212" s="141" t="s">
        <v>241</v>
      </c>
      <c r="I212" s="141" t="s">
        <v>171</v>
      </c>
      <c r="J212" s="92">
        <v>2021</v>
      </c>
      <c r="K212" s="92">
        <v>2021</v>
      </c>
      <c r="L212" s="141"/>
      <c r="M212" s="92"/>
      <c r="N212" s="141" t="s">
        <v>531</v>
      </c>
    </row>
    <row r="213" spans="1:14" ht="81" customHeight="1" x14ac:dyDescent="0.25">
      <c r="A213" s="92">
        <v>165</v>
      </c>
      <c r="B213" s="183" t="s">
        <v>413</v>
      </c>
      <c r="C213" s="92" t="s">
        <v>172</v>
      </c>
      <c r="D213" s="92" t="s">
        <v>56</v>
      </c>
      <c r="E213" s="92" t="s">
        <v>52</v>
      </c>
      <c r="F213" s="182">
        <v>4988304</v>
      </c>
      <c r="G213" s="141" t="s">
        <v>170</v>
      </c>
      <c r="H213" s="141" t="s">
        <v>241</v>
      </c>
      <c r="I213" s="141" t="s">
        <v>173</v>
      </c>
      <c r="J213" s="92">
        <v>2020</v>
      </c>
      <c r="K213" s="92">
        <v>2022</v>
      </c>
      <c r="L213" s="141" t="s">
        <v>174</v>
      </c>
      <c r="M213" s="92"/>
      <c r="N213" s="92"/>
    </row>
    <row r="214" spans="1:14" ht="78.75" x14ac:dyDescent="0.25">
      <c r="A214" s="92">
        <v>166</v>
      </c>
      <c r="B214" s="138" t="s">
        <v>359</v>
      </c>
      <c r="C214" s="141" t="s">
        <v>175</v>
      </c>
      <c r="D214" s="92" t="s">
        <v>56</v>
      </c>
      <c r="E214" s="92" t="s">
        <v>52</v>
      </c>
      <c r="F214" s="182">
        <v>1304337.865</v>
      </c>
      <c r="G214" s="141" t="s">
        <v>170</v>
      </c>
      <c r="H214" s="141" t="s">
        <v>241</v>
      </c>
      <c r="I214" s="184" t="s">
        <v>176</v>
      </c>
      <c r="J214" s="92">
        <v>2021</v>
      </c>
      <c r="K214" s="92">
        <v>2023</v>
      </c>
      <c r="L214" s="141"/>
      <c r="M214" s="92"/>
      <c r="N214" s="92"/>
    </row>
    <row r="215" spans="1:14" ht="141.75" x14ac:dyDescent="0.25">
      <c r="A215" s="38">
        <v>167</v>
      </c>
      <c r="B215" s="79" t="s">
        <v>414</v>
      </c>
      <c r="C215" s="38" t="s">
        <v>334</v>
      </c>
      <c r="D215" s="35" t="s">
        <v>56</v>
      </c>
      <c r="E215" s="38" t="s">
        <v>52</v>
      </c>
      <c r="F215" s="76">
        <v>873146.76599999995</v>
      </c>
      <c r="G215" s="22" t="s">
        <v>170</v>
      </c>
      <c r="H215" s="22" t="s">
        <v>241</v>
      </c>
      <c r="I215" s="77" t="s">
        <v>177</v>
      </c>
      <c r="J215" s="38">
        <v>2021</v>
      </c>
      <c r="K215" s="38">
        <v>2023</v>
      </c>
      <c r="L215" s="38"/>
      <c r="M215" s="38"/>
      <c r="N215" s="38"/>
    </row>
    <row r="216" spans="1:14" ht="78.75" x14ac:dyDescent="0.25">
      <c r="A216" s="38">
        <v>168</v>
      </c>
      <c r="B216" s="90" t="s">
        <v>415</v>
      </c>
      <c r="C216" s="38" t="s">
        <v>416</v>
      </c>
      <c r="D216" s="35" t="s">
        <v>56</v>
      </c>
      <c r="E216" s="45" t="s">
        <v>42</v>
      </c>
      <c r="F216" s="76">
        <v>101500</v>
      </c>
      <c r="G216" s="42" t="s">
        <v>170</v>
      </c>
      <c r="H216" s="22" t="s">
        <v>241</v>
      </c>
      <c r="I216" s="94" t="s">
        <v>218</v>
      </c>
      <c r="J216" s="45">
        <v>2021</v>
      </c>
      <c r="K216" s="45">
        <v>2021</v>
      </c>
      <c r="L216" s="38"/>
      <c r="M216" s="38"/>
      <c r="N216" s="38"/>
    </row>
    <row r="217" spans="1:14" ht="94.5" x14ac:dyDescent="0.25">
      <c r="A217" s="38">
        <v>169</v>
      </c>
      <c r="B217" s="90" t="s">
        <v>269</v>
      </c>
      <c r="C217" s="42" t="s">
        <v>268</v>
      </c>
      <c r="D217" s="35" t="s">
        <v>56</v>
      </c>
      <c r="E217" s="45" t="s">
        <v>42</v>
      </c>
      <c r="F217" s="76">
        <v>22800</v>
      </c>
      <c r="G217" s="42" t="s">
        <v>170</v>
      </c>
      <c r="H217" s="22" t="s">
        <v>241</v>
      </c>
      <c r="I217" s="94" t="s">
        <v>218</v>
      </c>
      <c r="J217" s="45">
        <v>2021</v>
      </c>
      <c r="K217" s="45">
        <v>2021</v>
      </c>
      <c r="L217" s="38"/>
      <c r="M217" s="38"/>
      <c r="N217" s="38"/>
    </row>
    <row r="218" spans="1:14" ht="94.5" x14ac:dyDescent="0.25">
      <c r="A218" s="38">
        <v>170</v>
      </c>
      <c r="B218" s="90" t="s">
        <v>417</v>
      </c>
      <c r="C218" s="42" t="s">
        <v>270</v>
      </c>
      <c r="D218" s="35" t="s">
        <v>56</v>
      </c>
      <c r="E218" s="45" t="s">
        <v>42</v>
      </c>
      <c r="F218" s="76">
        <v>40700</v>
      </c>
      <c r="G218" s="42" t="s">
        <v>170</v>
      </c>
      <c r="H218" s="22" t="s">
        <v>241</v>
      </c>
      <c r="I218" s="94" t="s">
        <v>218</v>
      </c>
      <c r="J218" s="45">
        <v>2021</v>
      </c>
      <c r="K218" s="45">
        <v>2021</v>
      </c>
      <c r="L218" s="38"/>
      <c r="M218" s="38"/>
      <c r="N218" s="38"/>
    </row>
    <row r="219" spans="1:14" ht="78.75" x14ac:dyDescent="0.25">
      <c r="A219" s="38">
        <v>171</v>
      </c>
      <c r="B219" s="90" t="s">
        <v>271</v>
      </c>
      <c r="C219" s="38" t="s">
        <v>172</v>
      </c>
      <c r="D219" s="35" t="s">
        <v>56</v>
      </c>
      <c r="E219" s="45" t="s">
        <v>42</v>
      </c>
      <c r="F219" s="76">
        <v>24500</v>
      </c>
      <c r="G219" s="42" t="s">
        <v>170</v>
      </c>
      <c r="H219" s="22" t="s">
        <v>241</v>
      </c>
      <c r="I219" s="94" t="s">
        <v>218</v>
      </c>
      <c r="J219" s="45">
        <v>2021</v>
      </c>
      <c r="K219" s="45">
        <v>2021</v>
      </c>
      <c r="L219" s="38"/>
      <c r="M219" s="38"/>
      <c r="N219" s="38"/>
    </row>
    <row r="220" spans="1:14" ht="78.75" x14ac:dyDescent="0.25">
      <c r="A220" s="38">
        <v>172</v>
      </c>
      <c r="B220" s="90" t="s">
        <v>272</v>
      </c>
      <c r="C220" s="42" t="s">
        <v>273</v>
      </c>
      <c r="D220" s="35" t="s">
        <v>56</v>
      </c>
      <c r="E220" s="45" t="s">
        <v>42</v>
      </c>
      <c r="F220" s="76">
        <v>35100</v>
      </c>
      <c r="G220" s="42" t="s">
        <v>170</v>
      </c>
      <c r="H220" s="22" t="s">
        <v>241</v>
      </c>
      <c r="I220" s="94" t="s">
        <v>218</v>
      </c>
      <c r="J220" s="45">
        <v>2021</v>
      </c>
      <c r="K220" s="45">
        <v>2021</v>
      </c>
      <c r="L220" s="38"/>
      <c r="M220" s="38"/>
      <c r="N220" s="38"/>
    </row>
    <row r="221" spans="1:14" ht="81.75" customHeight="1" x14ac:dyDescent="0.25">
      <c r="A221" s="38">
        <v>173</v>
      </c>
      <c r="B221" s="90" t="s">
        <v>274</v>
      </c>
      <c r="C221" s="22" t="s">
        <v>333</v>
      </c>
      <c r="D221" s="35" t="s">
        <v>56</v>
      </c>
      <c r="E221" s="45" t="s">
        <v>42</v>
      </c>
      <c r="F221" s="76">
        <v>15900</v>
      </c>
      <c r="G221" s="42" t="s">
        <v>170</v>
      </c>
      <c r="H221" s="22" t="s">
        <v>241</v>
      </c>
      <c r="I221" s="94" t="s">
        <v>218</v>
      </c>
      <c r="J221" s="45">
        <v>2021</v>
      </c>
      <c r="K221" s="45">
        <v>2021</v>
      </c>
      <c r="L221" s="38"/>
      <c r="M221" s="38"/>
      <c r="N221" s="38"/>
    </row>
    <row r="222" spans="1:14" ht="189" customHeight="1" x14ac:dyDescent="0.25">
      <c r="A222" s="38">
        <v>174</v>
      </c>
      <c r="B222" s="79" t="s">
        <v>534</v>
      </c>
      <c r="C222" s="22" t="s">
        <v>178</v>
      </c>
      <c r="D222" s="38" t="s">
        <v>56</v>
      </c>
      <c r="E222" s="22" t="s">
        <v>52</v>
      </c>
      <c r="F222" s="74">
        <v>8418845</v>
      </c>
      <c r="G222" s="22" t="s">
        <v>170</v>
      </c>
      <c r="H222" s="22" t="s">
        <v>241</v>
      </c>
      <c r="I222" s="22" t="s">
        <v>179</v>
      </c>
      <c r="J222" s="22">
        <v>2021</v>
      </c>
      <c r="K222" s="22">
        <v>2023</v>
      </c>
      <c r="L222" s="22" t="s">
        <v>180</v>
      </c>
      <c r="M222" s="22"/>
      <c r="N222" s="22"/>
    </row>
    <row r="223" spans="1:14" x14ac:dyDescent="0.25">
      <c r="A223" s="243" t="s">
        <v>210</v>
      </c>
      <c r="B223" s="244"/>
      <c r="C223" s="245"/>
      <c r="D223" s="96"/>
      <c r="E223" s="96"/>
      <c r="F223" s="106">
        <f>SUM(F205:F222)</f>
        <v>20080069.506000001</v>
      </c>
      <c r="G223" s="96"/>
      <c r="H223" s="96"/>
      <c r="I223" s="96"/>
      <c r="J223" s="96"/>
      <c r="K223" s="96"/>
      <c r="L223" s="96"/>
      <c r="M223" s="96"/>
      <c r="N223" s="96"/>
    </row>
    <row r="224" spans="1:14" x14ac:dyDescent="0.25">
      <c r="A224" s="193"/>
      <c r="B224" s="194"/>
      <c r="C224" s="194"/>
      <c r="D224" s="194"/>
      <c r="E224" s="96" t="s">
        <v>52</v>
      </c>
      <c r="F224" s="106">
        <f>F205+F206+F207+F208+F209+F210+F211+F212+F213+F214+F215+F222</f>
        <v>19839569.506000001</v>
      </c>
      <c r="G224" s="194"/>
      <c r="H224" s="194"/>
      <c r="I224" s="194"/>
      <c r="J224" s="194"/>
      <c r="K224" s="194"/>
      <c r="L224" s="194"/>
      <c r="M224" s="194"/>
      <c r="N224" s="195"/>
    </row>
    <row r="225" spans="1:14" x14ac:dyDescent="0.25">
      <c r="A225" s="193"/>
      <c r="B225" s="194"/>
      <c r="C225" s="194"/>
      <c r="D225" s="194"/>
      <c r="E225" s="96" t="s">
        <v>42</v>
      </c>
      <c r="F225" s="106">
        <f>F216+F217+F218+F219+F220+F221</f>
        <v>240500</v>
      </c>
      <c r="G225" s="194"/>
      <c r="H225" s="194"/>
      <c r="I225" s="194"/>
      <c r="J225" s="194"/>
      <c r="K225" s="194"/>
      <c r="L225" s="194"/>
      <c r="M225" s="194"/>
      <c r="N225" s="195"/>
    </row>
    <row r="226" spans="1:14" x14ac:dyDescent="0.25">
      <c r="A226" s="252" t="s">
        <v>39</v>
      </c>
      <c r="B226" s="253"/>
      <c r="C226" s="253"/>
      <c r="D226" s="253"/>
      <c r="E226" s="253"/>
      <c r="F226" s="253"/>
      <c r="G226" s="253"/>
      <c r="H226" s="253"/>
      <c r="I226" s="253"/>
      <c r="J226" s="253"/>
      <c r="K226" s="253"/>
      <c r="L226" s="253"/>
      <c r="M226" s="253"/>
      <c r="N226" s="254"/>
    </row>
    <row r="227" spans="1:14" ht="47.25" x14ac:dyDescent="0.25">
      <c r="A227" s="38">
        <v>175</v>
      </c>
      <c r="B227" s="79" t="s">
        <v>181</v>
      </c>
      <c r="C227" s="25" t="s">
        <v>182</v>
      </c>
      <c r="D227" s="25" t="s">
        <v>56</v>
      </c>
      <c r="E227" s="25" t="s">
        <v>42</v>
      </c>
      <c r="F227" s="25"/>
      <c r="G227" s="22" t="s">
        <v>211</v>
      </c>
      <c r="H227" s="25"/>
      <c r="I227" s="25">
        <v>2021</v>
      </c>
      <c r="J227" s="25">
        <v>2022</v>
      </c>
      <c r="K227" s="25">
        <v>2023</v>
      </c>
      <c r="L227" s="22"/>
      <c r="M227" s="54"/>
      <c r="N227" s="54"/>
    </row>
    <row r="228" spans="1:14" ht="47.25" x14ac:dyDescent="0.25">
      <c r="A228" s="38">
        <v>176</v>
      </c>
      <c r="B228" s="79" t="s">
        <v>183</v>
      </c>
      <c r="C228" s="25" t="s">
        <v>184</v>
      </c>
      <c r="D228" s="25" t="s">
        <v>56</v>
      </c>
      <c r="E228" s="25" t="s">
        <v>42</v>
      </c>
      <c r="F228" s="25"/>
      <c r="G228" s="22" t="s">
        <v>211</v>
      </c>
      <c r="H228" s="25"/>
      <c r="I228" s="25">
        <v>2021</v>
      </c>
      <c r="J228" s="25">
        <v>2022</v>
      </c>
      <c r="K228" s="25">
        <v>2023</v>
      </c>
      <c r="L228" s="22"/>
      <c r="M228" s="54"/>
      <c r="N228" s="54"/>
    </row>
    <row r="229" spans="1:14" ht="47.25" x14ac:dyDescent="0.25">
      <c r="A229" s="38">
        <v>177</v>
      </c>
      <c r="B229" s="79" t="s">
        <v>418</v>
      </c>
      <c r="C229" s="22" t="s">
        <v>185</v>
      </c>
      <c r="D229" s="22" t="s">
        <v>56</v>
      </c>
      <c r="E229" s="22" t="s">
        <v>42</v>
      </c>
      <c r="F229" s="22"/>
      <c r="G229" s="22" t="s">
        <v>211</v>
      </c>
      <c r="H229" s="22"/>
      <c r="I229" s="22">
        <v>2021</v>
      </c>
      <c r="J229" s="22">
        <v>2022</v>
      </c>
      <c r="K229" s="22">
        <v>2023</v>
      </c>
      <c r="L229" s="22"/>
      <c r="M229" s="54"/>
      <c r="N229" s="54"/>
    </row>
    <row r="230" spans="1:14" ht="47.25" x14ac:dyDescent="0.25">
      <c r="A230" s="38">
        <v>178</v>
      </c>
      <c r="B230" s="79" t="s">
        <v>419</v>
      </c>
      <c r="C230" s="22" t="s">
        <v>186</v>
      </c>
      <c r="D230" s="22" t="s">
        <v>56</v>
      </c>
      <c r="E230" s="22" t="s">
        <v>42</v>
      </c>
      <c r="F230" s="22"/>
      <c r="G230" s="22" t="s">
        <v>211</v>
      </c>
      <c r="H230" s="22"/>
      <c r="I230" s="22">
        <v>2021</v>
      </c>
      <c r="J230" s="22">
        <v>2022</v>
      </c>
      <c r="K230" s="22">
        <v>2023</v>
      </c>
      <c r="L230" s="22"/>
      <c r="M230" s="54"/>
      <c r="N230" s="54"/>
    </row>
    <row r="231" spans="1:14" ht="94.15" customHeight="1" x14ac:dyDescent="0.25">
      <c r="A231" s="38">
        <v>179</v>
      </c>
      <c r="B231" s="79" t="s">
        <v>250</v>
      </c>
      <c r="C231" s="22" t="s">
        <v>187</v>
      </c>
      <c r="D231" s="22" t="s">
        <v>56</v>
      </c>
      <c r="E231" s="22" t="s">
        <v>188</v>
      </c>
      <c r="F231" s="22"/>
      <c r="G231" s="22" t="s">
        <v>211</v>
      </c>
      <c r="H231" s="22"/>
      <c r="I231" s="22">
        <v>2021</v>
      </c>
      <c r="J231" s="22">
        <v>2022</v>
      </c>
      <c r="K231" s="22">
        <v>2023</v>
      </c>
      <c r="L231" s="22"/>
      <c r="M231" s="54"/>
      <c r="N231" s="54"/>
    </row>
    <row r="232" spans="1:14" ht="94.5" x14ac:dyDescent="0.25">
      <c r="A232" s="38">
        <v>180</v>
      </c>
      <c r="B232" s="24" t="s">
        <v>189</v>
      </c>
      <c r="C232" s="159" t="s">
        <v>329</v>
      </c>
      <c r="D232" s="22" t="s">
        <v>56</v>
      </c>
      <c r="E232" s="25" t="s">
        <v>52</v>
      </c>
      <c r="F232" s="74">
        <v>2000000</v>
      </c>
      <c r="G232" s="22" t="s">
        <v>211</v>
      </c>
      <c r="H232" s="22" t="s">
        <v>245</v>
      </c>
      <c r="I232" s="22">
        <v>2019</v>
      </c>
      <c r="J232" s="25">
        <v>2020</v>
      </c>
      <c r="K232" s="25">
        <v>2021</v>
      </c>
      <c r="L232" s="22"/>
      <c r="M232" s="54"/>
      <c r="N232" s="54"/>
    </row>
    <row r="233" spans="1:14" ht="63" x14ac:dyDescent="0.25">
      <c r="A233" s="92">
        <v>181</v>
      </c>
      <c r="B233" s="145" t="s">
        <v>420</v>
      </c>
      <c r="C233" s="141" t="s">
        <v>251</v>
      </c>
      <c r="D233" s="141" t="s">
        <v>56</v>
      </c>
      <c r="E233" s="141" t="s">
        <v>42</v>
      </c>
      <c r="F233" s="140">
        <v>66322</v>
      </c>
      <c r="G233" s="141" t="s">
        <v>211</v>
      </c>
      <c r="H233" s="141"/>
      <c r="I233" s="141">
        <v>2020</v>
      </c>
      <c r="J233" s="141">
        <v>2021</v>
      </c>
      <c r="K233" s="141">
        <v>2021</v>
      </c>
      <c r="L233" s="141"/>
      <c r="M233" s="162"/>
      <c r="N233" s="162"/>
    </row>
    <row r="234" spans="1:14" x14ac:dyDescent="0.25">
      <c r="A234" s="243" t="s">
        <v>498</v>
      </c>
      <c r="B234" s="244"/>
      <c r="C234" s="245"/>
      <c r="D234" s="96"/>
      <c r="E234" s="96"/>
      <c r="F234" s="100">
        <v>2066322</v>
      </c>
      <c r="G234" s="96"/>
      <c r="H234" s="96"/>
      <c r="I234" s="96"/>
      <c r="J234" s="96"/>
      <c r="K234" s="96"/>
      <c r="L234" s="96"/>
      <c r="M234" s="96"/>
      <c r="N234" s="96"/>
    </row>
    <row r="235" spans="1:14" x14ac:dyDescent="0.25">
      <c r="A235" s="193"/>
      <c r="B235" s="194"/>
      <c r="C235" s="194"/>
      <c r="D235" s="194"/>
      <c r="E235" s="96" t="s">
        <v>52</v>
      </c>
      <c r="F235" s="100">
        <v>2000000</v>
      </c>
      <c r="G235" s="194"/>
      <c r="H235" s="194"/>
      <c r="I235" s="194"/>
      <c r="J235" s="194"/>
      <c r="K235" s="194"/>
      <c r="L235" s="194"/>
      <c r="M235" s="194"/>
      <c r="N235" s="195"/>
    </row>
    <row r="236" spans="1:14" x14ac:dyDescent="0.25">
      <c r="A236" s="193"/>
      <c r="B236" s="194"/>
      <c r="C236" s="194"/>
      <c r="D236" s="194"/>
      <c r="E236" s="96" t="s">
        <v>42</v>
      </c>
      <c r="F236" s="100">
        <v>66322</v>
      </c>
      <c r="G236" s="194"/>
      <c r="H236" s="194"/>
      <c r="I236" s="194"/>
      <c r="J236" s="194"/>
      <c r="K236" s="194"/>
      <c r="L236" s="194"/>
      <c r="M236" s="194"/>
      <c r="N236" s="195"/>
    </row>
    <row r="237" spans="1:14" x14ac:dyDescent="0.25">
      <c r="A237" s="252" t="s">
        <v>40</v>
      </c>
      <c r="B237" s="253"/>
      <c r="C237" s="253"/>
      <c r="D237" s="253"/>
      <c r="E237" s="253"/>
      <c r="F237" s="253"/>
      <c r="G237" s="253"/>
      <c r="H237" s="253"/>
      <c r="I237" s="253"/>
      <c r="J237" s="253"/>
      <c r="K237" s="253"/>
      <c r="L237" s="253"/>
      <c r="M237" s="253"/>
      <c r="N237" s="254"/>
    </row>
    <row r="238" spans="1:14" ht="171" customHeight="1" x14ac:dyDescent="0.25">
      <c r="A238" s="38">
        <v>182</v>
      </c>
      <c r="B238" s="186" t="s">
        <v>469</v>
      </c>
      <c r="C238" s="22" t="s">
        <v>313</v>
      </c>
      <c r="D238" s="25" t="s">
        <v>56</v>
      </c>
      <c r="E238" s="42" t="s">
        <v>52</v>
      </c>
      <c r="F238" s="75">
        <v>701944</v>
      </c>
      <c r="G238" s="22" t="s">
        <v>216</v>
      </c>
      <c r="H238" s="22"/>
      <c r="I238" s="42">
        <v>2018</v>
      </c>
      <c r="J238" s="42">
        <v>2021</v>
      </c>
      <c r="K238" s="42">
        <v>2021</v>
      </c>
      <c r="L238" s="22"/>
      <c r="M238" s="31"/>
      <c r="N238" s="116"/>
    </row>
    <row r="239" spans="1:14" ht="170.25" customHeight="1" x14ac:dyDescent="0.25">
      <c r="A239" s="38">
        <v>183</v>
      </c>
      <c r="B239" s="5" t="s">
        <v>190</v>
      </c>
      <c r="C239" s="22" t="s">
        <v>314</v>
      </c>
      <c r="D239" s="25" t="s">
        <v>56</v>
      </c>
      <c r="E239" s="42" t="s">
        <v>52</v>
      </c>
      <c r="F239" s="75">
        <v>863503</v>
      </c>
      <c r="G239" s="22" t="s">
        <v>216</v>
      </c>
      <c r="H239" s="22"/>
      <c r="I239" s="42">
        <v>2019</v>
      </c>
      <c r="J239" s="42">
        <v>2021</v>
      </c>
      <c r="K239" s="42">
        <v>2021</v>
      </c>
      <c r="L239" s="22"/>
      <c r="M239" s="31"/>
      <c r="N239" s="116"/>
    </row>
    <row r="240" spans="1:14" ht="47.25" x14ac:dyDescent="0.25">
      <c r="A240" s="38">
        <v>184</v>
      </c>
      <c r="B240" s="5" t="s">
        <v>191</v>
      </c>
      <c r="C240" s="42" t="s">
        <v>192</v>
      </c>
      <c r="D240" s="25" t="s">
        <v>56</v>
      </c>
      <c r="E240" s="42" t="s">
        <v>42</v>
      </c>
      <c r="F240" s="75">
        <v>415000</v>
      </c>
      <c r="G240" s="22" t="s">
        <v>216</v>
      </c>
      <c r="H240" s="42"/>
      <c r="I240" s="42">
        <v>2020</v>
      </c>
      <c r="J240" s="42">
        <v>2021</v>
      </c>
      <c r="K240" s="42">
        <v>2021</v>
      </c>
      <c r="L240" s="22"/>
      <c r="M240" s="31"/>
      <c r="N240" s="116"/>
    </row>
    <row r="241" spans="1:21" ht="94.5" x14ac:dyDescent="0.25">
      <c r="A241" s="38">
        <v>185</v>
      </c>
      <c r="B241" s="5" t="s">
        <v>193</v>
      </c>
      <c r="C241" s="42" t="s">
        <v>194</v>
      </c>
      <c r="D241" s="25" t="s">
        <v>56</v>
      </c>
      <c r="E241" s="42" t="s">
        <v>52</v>
      </c>
      <c r="F241" s="75">
        <v>21500000</v>
      </c>
      <c r="G241" s="22" t="s">
        <v>216</v>
      </c>
      <c r="H241" s="42" t="s">
        <v>243</v>
      </c>
      <c r="I241" s="42">
        <v>2019</v>
      </c>
      <c r="J241" s="42">
        <v>2020</v>
      </c>
      <c r="K241" s="42">
        <v>2022</v>
      </c>
      <c r="L241" s="22"/>
      <c r="M241" s="31"/>
      <c r="N241" s="116"/>
    </row>
    <row r="242" spans="1:21" ht="78.75" x14ac:dyDescent="0.25">
      <c r="A242" s="38">
        <v>186</v>
      </c>
      <c r="B242" s="79" t="s">
        <v>470</v>
      </c>
      <c r="C242" s="22" t="s">
        <v>315</v>
      </c>
      <c r="D242" s="25" t="s">
        <v>56</v>
      </c>
      <c r="E242" s="42" t="s">
        <v>42</v>
      </c>
      <c r="F242" s="42">
        <v>45000</v>
      </c>
      <c r="G242" s="22" t="s">
        <v>216</v>
      </c>
      <c r="H242" s="42"/>
      <c r="I242" s="42">
        <v>2021</v>
      </c>
      <c r="J242" s="42">
        <v>2021</v>
      </c>
      <c r="K242" s="42">
        <v>2021</v>
      </c>
      <c r="L242" s="22"/>
      <c r="M242" s="91"/>
      <c r="N242" s="116"/>
    </row>
    <row r="243" spans="1:21" ht="157.5" x14ac:dyDescent="0.25">
      <c r="A243" s="38">
        <v>187</v>
      </c>
      <c r="B243" s="79" t="s">
        <v>195</v>
      </c>
      <c r="C243" s="42" t="s">
        <v>316</v>
      </c>
      <c r="D243" s="25" t="s">
        <v>56</v>
      </c>
      <c r="E243" s="42" t="s">
        <v>42</v>
      </c>
      <c r="F243" s="42">
        <v>50000</v>
      </c>
      <c r="G243" s="22" t="s">
        <v>216</v>
      </c>
      <c r="H243" s="42"/>
      <c r="I243" s="42">
        <v>2022</v>
      </c>
      <c r="J243" s="42">
        <v>2022</v>
      </c>
      <c r="K243" s="42">
        <v>2022</v>
      </c>
      <c r="L243" s="22"/>
      <c r="M243" s="91"/>
      <c r="N243" s="116"/>
      <c r="U243" s="29" t="s">
        <v>213</v>
      </c>
    </row>
    <row r="244" spans="1:21" ht="173.25" customHeight="1" x14ac:dyDescent="0.25">
      <c r="A244" s="38">
        <v>188</v>
      </c>
      <c r="B244" s="79" t="s">
        <v>421</v>
      </c>
      <c r="C244" s="22" t="s">
        <v>317</v>
      </c>
      <c r="D244" s="25" t="s">
        <v>56</v>
      </c>
      <c r="E244" s="42" t="s">
        <v>42</v>
      </c>
      <c r="F244" s="42">
        <v>20000</v>
      </c>
      <c r="G244" s="22" t="s">
        <v>216</v>
      </c>
      <c r="H244" s="42"/>
      <c r="I244" s="42">
        <v>2021</v>
      </c>
      <c r="J244" s="42">
        <v>2021</v>
      </c>
      <c r="K244" s="42">
        <v>2021</v>
      </c>
      <c r="L244" s="22"/>
      <c r="M244" s="91"/>
      <c r="N244" s="116"/>
    </row>
    <row r="245" spans="1:21" ht="110.25" x14ac:dyDescent="0.25">
      <c r="A245" s="38">
        <v>189</v>
      </c>
      <c r="B245" s="79" t="s">
        <v>196</v>
      </c>
      <c r="C245" s="22" t="s">
        <v>318</v>
      </c>
      <c r="D245" s="25" t="s">
        <v>56</v>
      </c>
      <c r="E245" s="42" t="s">
        <v>42</v>
      </c>
      <c r="F245" s="42">
        <v>15000</v>
      </c>
      <c r="G245" s="22" t="s">
        <v>216</v>
      </c>
      <c r="H245" s="42"/>
      <c r="I245" s="42">
        <v>2021</v>
      </c>
      <c r="J245" s="42">
        <v>2021</v>
      </c>
      <c r="K245" s="42">
        <v>2021</v>
      </c>
      <c r="L245" s="22"/>
      <c r="M245" s="91"/>
      <c r="N245" s="116"/>
    </row>
    <row r="246" spans="1:21" ht="339.75" customHeight="1" x14ac:dyDescent="0.25">
      <c r="A246" s="38">
        <v>190</v>
      </c>
      <c r="B246" s="5" t="s">
        <v>422</v>
      </c>
      <c r="C246" s="22" t="s">
        <v>319</v>
      </c>
      <c r="D246" s="25" t="s">
        <v>56</v>
      </c>
      <c r="E246" s="42" t="s">
        <v>42</v>
      </c>
      <c r="F246" s="42">
        <v>10000</v>
      </c>
      <c r="G246" s="22" t="s">
        <v>216</v>
      </c>
      <c r="H246" s="42"/>
      <c r="I246" s="42">
        <v>2021</v>
      </c>
      <c r="J246" s="42">
        <v>2021</v>
      </c>
      <c r="K246" s="42">
        <v>2021</v>
      </c>
      <c r="L246" s="22"/>
      <c r="M246" s="31"/>
      <c r="N246" s="116"/>
    </row>
    <row r="247" spans="1:21" ht="177" customHeight="1" x14ac:dyDescent="0.25">
      <c r="A247" s="38">
        <v>191</v>
      </c>
      <c r="B247" s="5" t="s">
        <v>522</v>
      </c>
      <c r="C247" s="42" t="s">
        <v>194</v>
      </c>
      <c r="D247" s="25" t="s">
        <v>56</v>
      </c>
      <c r="E247" s="42" t="s">
        <v>42</v>
      </c>
      <c r="F247" s="75">
        <v>20000</v>
      </c>
      <c r="G247" s="22" t="s">
        <v>216</v>
      </c>
      <c r="H247" s="42"/>
      <c r="I247" s="42">
        <v>2021</v>
      </c>
      <c r="J247" s="42">
        <v>2021</v>
      </c>
      <c r="K247" s="42">
        <v>2021</v>
      </c>
      <c r="L247" s="22"/>
      <c r="M247" s="31"/>
      <c r="N247" s="116"/>
    </row>
    <row r="248" spans="1:21" x14ac:dyDescent="0.25">
      <c r="A248" s="261" t="s">
        <v>499</v>
      </c>
      <c r="B248" s="262"/>
      <c r="C248" s="263"/>
      <c r="D248" s="209"/>
      <c r="E248" s="209"/>
      <c r="F248" s="231">
        <f>SUM(F238:F247)</f>
        <v>23640447</v>
      </c>
      <c r="G248" s="209"/>
      <c r="H248" s="209"/>
      <c r="I248" s="209"/>
      <c r="J248" s="209"/>
      <c r="K248" s="209"/>
      <c r="L248" s="209"/>
      <c r="M248" s="124"/>
      <c r="N248" s="209"/>
    </row>
    <row r="249" spans="1:21" x14ac:dyDescent="0.25">
      <c r="A249" s="207"/>
      <c r="B249" s="208"/>
      <c r="C249" s="208"/>
      <c r="D249" s="220"/>
      <c r="E249" s="204" t="s">
        <v>52</v>
      </c>
      <c r="F249" s="231">
        <f>F238+F239+F241</f>
        <v>23065447</v>
      </c>
      <c r="G249" s="222"/>
      <c r="H249" s="220"/>
      <c r="I249" s="220"/>
      <c r="J249" s="220"/>
      <c r="K249" s="220"/>
      <c r="L249" s="220"/>
      <c r="M249" s="124"/>
      <c r="N249" s="221"/>
    </row>
    <row r="250" spans="1:21" x14ac:dyDescent="0.25">
      <c r="A250" s="207"/>
      <c r="B250" s="208"/>
      <c r="C250" s="208"/>
      <c r="D250" s="220"/>
      <c r="E250" s="204" t="s">
        <v>42</v>
      </c>
      <c r="F250" s="231">
        <f>F240+F242+F243+F244+F245+F246+F247</f>
        <v>575000</v>
      </c>
      <c r="G250" s="222"/>
      <c r="H250" s="220"/>
      <c r="I250" s="220"/>
      <c r="J250" s="220"/>
      <c r="K250" s="220"/>
      <c r="L250" s="220"/>
      <c r="M250" s="124"/>
      <c r="N250" s="221"/>
    </row>
    <row r="251" spans="1:21" ht="25.5" customHeight="1" x14ac:dyDescent="0.25">
      <c r="A251" s="252" t="s">
        <v>41</v>
      </c>
      <c r="B251" s="253"/>
      <c r="C251" s="253"/>
      <c r="D251" s="253"/>
      <c r="E251" s="253"/>
      <c r="F251" s="253"/>
      <c r="G251" s="253"/>
      <c r="H251" s="253"/>
      <c r="I251" s="253"/>
      <c r="J251" s="253"/>
      <c r="K251" s="253"/>
      <c r="L251" s="253"/>
      <c r="M251" s="253"/>
      <c r="N251" s="254"/>
    </row>
    <row r="252" spans="1:21" ht="94.5" x14ac:dyDescent="0.25">
      <c r="A252" s="38">
        <v>192</v>
      </c>
      <c r="B252" s="85" t="s">
        <v>214</v>
      </c>
      <c r="C252" s="42" t="s">
        <v>275</v>
      </c>
      <c r="D252" s="25" t="s">
        <v>56</v>
      </c>
      <c r="E252" s="43" t="s">
        <v>42</v>
      </c>
      <c r="F252" s="43">
        <v>199960.56</v>
      </c>
      <c r="G252" s="44" t="s">
        <v>212</v>
      </c>
      <c r="H252" s="45"/>
      <c r="I252" s="94">
        <v>2020</v>
      </c>
      <c r="J252" s="46">
        <v>2021</v>
      </c>
      <c r="K252" s="46">
        <v>2021</v>
      </c>
      <c r="L252" s="112"/>
      <c r="M252" s="38"/>
      <c r="N252" s="54"/>
    </row>
    <row r="253" spans="1:21" ht="78.75" x14ac:dyDescent="0.25">
      <c r="A253" s="38">
        <v>193</v>
      </c>
      <c r="B253" s="85" t="s">
        <v>423</v>
      </c>
      <c r="C253" s="42" t="s">
        <v>276</v>
      </c>
      <c r="D253" s="25" t="s">
        <v>56</v>
      </c>
      <c r="E253" s="43" t="s">
        <v>42</v>
      </c>
      <c r="F253" s="43">
        <v>229148.36</v>
      </c>
      <c r="G253" s="44" t="s">
        <v>212</v>
      </c>
      <c r="H253" s="45"/>
      <c r="I253" s="94">
        <v>2020</v>
      </c>
      <c r="J253" s="46">
        <v>2021</v>
      </c>
      <c r="K253" s="46">
        <v>2021</v>
      </c>
      <c r="L253" s="112"/>
      <c r="M253" s="38"/>
      <c r="N253" s="54"/>
    </row>
    <row r="254" spans="1:21" ht="110.25" x14ac:dyDescent="0.25">
      <c r="A254" s="38">
        <v>194</v>
      </c>
      <c r="B254" s="85" t="s">
        <v>278</v>
      </c>
      <c r="C254" s="42" t="s">
        <v>277</v>
      </c>
      <c r="D254" s="25" t="s">
        <v>56</v>
      </c>
      <c r="E254" s="43" t="s">
        <v>42</v>
      </c>
      <c r="F254" s="47">
        <v>67213.42</v>
      </c>
      <c r="G254" s="44" t="s">
        <v>212</v>
      </c>
      <c r="H254" s="45"/>
      <c r="I254" s="94">
        <v>2020</v>
      </c>
      <c r="J254" s="46">
        <v>2021</v>
      </c>
      <c r="K254" s="46">
        <v>2021</v>
      </c>
      <c r="L254" s="112"/>
      <c r="M254" s="38"/>
      <c r="N254" s="54"/>
    </row>
    <row r="255" spans="1:21" ht="110.25" x14ac:dyDescent="0.25">
      <c r="A255" s="38">
        <v>195</v>
      </c>
      <c r="B255" s="85" t="s">
        <v>424</v>
      </c>
      <c r="C255" s="42" t="s">
        <v>277</v>
      </c>
      <c r="D255" s="25" t="s">
        <v>56</v>
      </c>
      <c r="E255" s="43" t="s">
        <v>42</v>
      </c>
      <c r="F255" s="47">
        <v>90573.04</v>
      </c>
      <c r="G255" s="44" t="s">
        <v>212</v>
      </c>
      <c r="H255" s="45"/>
      <c r="I255" s="94">
        <v>2020</v>
      </c>
      <c r="J255" s="46">
        <v>2021</v>
      </c>
      <c r="K255" s="46">
        <v>2022</v>
      </c>
      <c r="L255" s="112"/>
      <c r="M255" s="38"/>
      <c r="N255" s="54"/>
    </row>
    <row r="256" spans="1:21" ht="110.25" x14ac:dyDescent="0.25">
      <c r="A256" s="38">
        <v>196</v>
      </c>
      <c r="B256" s="85" t="s">
        <v>425</v>
      </c>
      <c r="C256" s="42" t="s">
        <v>279</v>
      </c>
      <c r="D256" s="25" t="s">
        <v>56</v>
      </c>
      <c r="E256" s="43" t="s">
        <v>42</v>
      </c>
      <c r="F256" s="47">
        <v>67214</v>
      </c>
      <c r="G256" s="44" t="s">
        <v>212</v>
      </c>
      <c r="H256" s="45"/>
      <c r="I256" s="94">
        <v>2020</v>
      </c>
      <c r="J256" s="46">
        <v>2022</v>
      </c>
      <c r="K256" s="46">
        <v>2023</v>
      </c>
      <c r="L256" s="112"/>
      <c r="M256" s="38"/>
      <c r="N256" s="54"/>
    </row>
    <row r="257" spans="1:17" ht="63" x14ac:dyDescent="0.25">
      <c r="A257" s="38">
        <v>197</v>
      </c>
      <c r="B257" s="86" t="s">
        <v>426</v>
      </c>
      <c r="C257" s="42" t="s">
        <v>280</v>
      </c>
      <c r="D257" s="25" t="s">
        <v>56</v>
      </c>
      <c r="E257" s="43" t="s">
        <v>42</v>
      </c>
      <c r="F257" s="47">
        <v>72785.33</v>
      </c>
      <c r="G257" s="44" t="s">
        <v>212</v>
      </c>
      <c r="H257" s="45"/>
      <c r="I257" s="94">
        <v>2020</v>
      </c>
      <c r="J257" s="46">
        <v>2021</v>
      </c>
      <c r="K257" s="46">
        <v>2021</v>
      </c>
      <c r="L257" s="112"/>
      <c r="M257" s="38"/>
      <c r="N257" s="54"/>
    </row>
    <row r="258" spans="1:17" ht="63" x14ac:dyDescent="0.25">
      <c r="A258" s="38">
        <v>198</v>
      </c>
      <c r="B258" s="86" t="s">
        <v>427</v>
      </c>
      <c r="C258" s="42" t="s">
        <v>281</v>
      </c>
      <c r="D258" s="25" t="s">
        <v>56</v>
      </c>
      <c r="E258" s="43" t="s">
        <v>42</v>
      </c>
      <c r="F258" s="47">
        <v>88554.75</v>
      </c>
      <c r="G258" s="44" t="s">
        <v>212</v>
      </c>
      <c r="H258" s="45"/>
      <c r="I258" s="122">
        <v>2020</v>
      </c>
      <c r="J258" s="46">
        <v>2021</v>
      </c>
      <c r="K258" s="46">
        <v>2021</v>
      </c>
      <c r="L258" s="44"/>
      <c r="M258" s="45"/>
      <c r="N258" s="117"/>
    </row>
    <row r="259" spans="1:17" ht="98.25" customHeight="1" x14ac:dyDescent="0.25">
      <c r="A259" s="38">
        <v>199</v>
      </c>
      <c r="B259" s="86" t="s">
        <v>282</v>
      </c>
      <c r="C259" s="42" t="s">
        <v>283</v>
      </c>
      <c r="D259" s="25" t="s">
        <v>56</v>
      </c>
      <c r="E259" s="43" t="s">
        <v>42</v>
      </c>
      <c r="F259" s="48">
        <v>42837.4</v>
      </c>
      <c r="G259" s="44" t="s">
        <v>212</v>
      </c>
      <c r="H259" s="45"/>
      <c r="I259" s="122">
        <v>2020</v>
      </c>
      <c r="J259" s="46">
        <v>2021</v>
      </c>
      <c r="K259" s="46">
        <v>2021</v>
      </c>
      <c r="L259" s="44"/>
      <c r="M259" s="45"/>
      <c r="N259" s="117"/>
    </row>
    <row r="260" spans="1:17" ht="99" customHeight="1" x14ac:dyDescent="0.25">
      <c r="A260" s="38">
        <v>200</v>
      </c>
      <c r="B260" s="86" t="s">
        <v>428</v>
      </c>
      <c r="C260" s="42" t="s">
        <v>284</v>
      </c>
      <c r="D260" s="25" t="s">
        <v>56</v>
      </c>
      <c r="E260" s="43" t="s">
        <v>42</v>
      </c>
      <c r="F260" s="48">
        <v>147957.84</v>
      </c>
      <c r="G260" s="44" t="s">
        <v>212</v>
      </c>
      <c r="H260" s="45"/>
      <c r="I260" s="122">
        <v>2020</v>
      </c>
      <c r="J260" s="46">
        <v>2021</v>
      </c>
      <c r="K260" s="46">
        <v>2021</v>
      </c>
      <c r="L260" s="44"/>
      <c r="M260" s="45"/>
      <c r="N260" s="117"/>
    </row>
    <row r="261" spans="1:17" ht="113.25" customHeight="1" x14ac:dyDescent="0.25">
      <c r="A261" s="38">
        <v>201</v>
      </c>
      <c r="B261" s="86" t="s">
        <v>429</v>
      </c>
      <c r="C261" s="42" t="s">
        <v>430</v>
      </c>
      <c r="D261" s="25" t="s">
        <v>56</v>
      </c>
      <c r="E261" s="43" t="s">
        <v>42</v>
      </c>
      <c r="F261" s="48">
        <v>187941.70499999999</v>
      </c>
      <c r="G261" s="44" t="s">
        <v>212</v>
      </c>
      <c r="H261" s="45"/>
      <c r="I261" s="122">
        <v>2020</v>
      </c>
      <c r="J261" s="46">
        <v>2021</v>
      </c>
      <c r="K261" s="46">
        <v>2021</v>
      </c>
      <c r="L261" s="44"/>
      <c r="M261" s="45"/>
      <c r="N261" s="117"/>
    </row>
    <row r="262" spans="1:17" ht="65.25" customHeight="1" x14ac:dyDescent="0.25">
      <c r="A262" s="38">
        <v>202</v>
      </c>
      <c r="B262" s="86" t="s">
        <v>285</v>
      </c>
      <c r="C262" s="42" t="s">
        <v>286</v>
      </c>
      <c r="D262" s="25" t="s">
        <v>56</v>
      </c>
      <c r="E262" s="43" t="s">
        <v>42</v>
      </c>
      <c r="F262" s="48"/>
      <c r="G262" s="44" t="s">
        <v>212</v>
      </c>
      <c r="H262" s="45"/>
      <c r="I262" s="122">
        <v>2021</v>
      </c>
      <c r="J262" s="46">
        <v>2021</v>
      </c>
      <c r="K262" s="46">
        <v>2022</v>
      </c>
      <c r="L262" s="44"/>
      <c r="M262" s="45"/>
      <c r="N262" s="117"/>
    </row>
    <row r="263" spans="1:17" ht="47.25" x14ac:dyDescent="0.25">
      <c r="A263" s="38">
        <v>203</v>
      </c>
      <c r="B263" s="86" t="s">
        <v>287</v>
      </c>
      <c r="C263" s="42" t="s">
        <v>288</v>
      </c>
      <c r="D263" s="25" t="s">
        <v>56</v>
      </c>
      <c r="E263" s="43" t="s">
        <v>42</v>
      </c>
      <c r="F263" s="48"/>
      <c r="G263" s="44" t="s">
        <v>212</v>
      </c>
      <c r="H263" s="45"/>
      <c r="I263" s="122">
        <v>2021</v>
      </c>
      <c r="J263" s="46">
        <v>2021</v>
      </c>
      <c r="K263" s="46">
        <v>2022</v>
      </c>
      <c r="L263" s="44"/>
      <c r="M263" s="45"/>
      <c r="N263" s="117"/>
    </row>
    <row r="264" spans="1:17" ht="68.25" customHeight="1" x14ac:dyDescent="0.25">
      <c r="A264" s="38">
        <v>204</v>
      </c>
      <c r="B264" s="85" t="s">
        <v>431</v>
      </c>
      <c r="C264" s="42" t="s">
        <v>289</v>
      </c>
      <c r="D264" s="25" t="s">
        <v>56</v>
      </c>
      <c r="E264" s="43" t="s">
        <v>42</v>
      </c>
      <c r="F264" s="48"/>
      <c r="G264" s="44" t="s">
        <v>212</v>
      </c>
      <c r="H264" s="45"/>
      <c r="I264" s="122">
        <v>2021</v>
      </c>
      <c r="J264" s="46">
        <v>2021</v>
      </c>
      <c r="K264" s="46">
        <v>2022</v>
      </c>
      <c r="L264" s="44"/>
      <c r="M264" s="45"/>
      <c r="N264" s="117"/>
    </row>
    <row r="265" spans="1:17" ht="79.5" customHeight="1" x14ac:dyDescent="0.25">
      <c r="A265" s="38">
        <v>205</v>
      </c>
      <c r="B265" s="85" t="s">
        <v>432</v>
      </c>
      <c r="C265" s="42" t="s">
        <v>290</v>
      </c>
      <c r="D265" s="25" t="s">
        <v>56</v>
      </c>
      <c r="E265" s="43" t="s">
        <v>42</v>
      </c>
      <c r="F265" s="48"/>
      <c r="G265" s="44" t="s">
        <v>212</v>
      </c>
      <c r="H265" s="45"/>
      <c r="I265" s="122">
        <v>2021</v>
      </c>
      <c r="J265" s="46">
        <v>2021</v>
      </c>
      <c r="K265" s="46">
        <v>2022</v>
      </c>
      <c r="L265" s="44"/>
      <c r="M265" s="45"/>
      <c r="N265" s="117"/>
    </row>
    <row r="266" spans="1:17" ht="106.5" customHeight="1" x14ac:dyDescent="0.25">
      <c r="A266" s="38">
        <v>206</v>
      </c>
      <c r="B266" s="85" t="s">
        <v>433</v>
      </c>
      <c r="C266" s="42" t="s">
        <v>291</v>
      </c>
      <c r="D266" s="25" t="s">
        <v>56</v>
      </c>
      <c r="E266" s="43" t="s">
        <v>42</v>
      </c>
      <c r="F266" s="48"/>
      <c r="G266" s="44" t="s">
        <v>212</v>
      </c>
      <c r="H266" s="45"/>
      <c r="I266" s="122">
        <v>2021</v>
      </c>
      <c r="J266" s="46">
        <v>2021</v>
      </c>
      <c r="K266" s="46">
        <v>2022</v>
      </c>
      <c r="L266" s="44"/>
      <c r="M266" s="45"/>
      <c r="N266" s="117"/>
    </row>
    <row r="267" spans="1:17" ht="82.5" customHeight="1" x14ac:dyDescent="0.25">
      <c r="A267" s="38">
        <v>207</v>
      </c>
      <c r="B267" s="86" t="s">
        <v>292</v>
      </c>
      <c r="C267" s="42" t="s">
        <v>293</v>
      </c>
      <c r="D267" s="25" t="s">
        <v>56</v>
      </c>
      <c r="E267" s="43" t="s">
        <v>42</v>
      </c>
      <c r="F267" s="48"/>
      <c r="G267" s="44" t="s">
        <v>212</v>
      </c>
      <c r="H267" s="45"/>
      <c r="I267" s="122">
        <v>2021</v>
      </c>
      <c r="J267" s="46">
        <v>2021</v>
      </c>
      <c r="K267" s="46">
        <v>2022</v>
      </c>
      <c r="L267" s="44"/>
      <c r="M267" s="45"/>
      <c r="N267" s="117"/>
    </row>
    <row r="268" spans="1:17" ht="71.25" customHeight="1" x14ac:dyDescent="0.25">
      <c r="A268" s="38">
        <v>208</v>
      </c>
      <c r="B268" s="86" t="s">
        <v>294</v>
      </c>
      <c r="C268" s="42" t="s">
        <v>308</v>
      </c>
      <c r="D268" s="25" t="s">
        <v>56</v>
      </c>
      <c r="E268" s="43" t="s">
        <v>42</v>
      </c>
      <c r="F268" s="48"/>
      <c r="G268" s="44" t="s">
        <v>212</v>
      </c>
      <c r="H268" s="45"/>
      <c r="I268" s="94">
        <v>2021</v>
      </c>
      <c r="J268" s="46">
        <v>2021</v>
      </c>
      <c r="K268" s="46">
        <v>2022</v>
      </c>
      <c r="L268" s="112"/>
      <c r="M268" s="38"/>
      <c r="N268" s="54"/>
    </row>
    <row r="269" spans="1:17" ht="64.5" customHeight="1" x14ac:dyDescent="0.25">
      <c r="A269" s="38">
        <v>209</v>
      </c>
      <c r="B269" s="86" t="s">
        <v>295</v>
      </c>
      <c r="C269" s="22" t="s">
        <v>312</v>
      </c>
      <c r="D269" s="25" t="s">
        <v>56</v>
      </c>
      <c r="E269" s="43" t="s">
        <v>42</v>
      </c>
      <c r="F269" s="48"/>
      <c r="G269" s="44" t="s">
        <v>212</v>
      </c>
      <c r="H269" s="45"/>
      <c r="I269" s="94">
        <v>2021</v>
      </c>
      <c r="J269" s="46">
        <v>2021</v>
      </c>
      <c r="K269" s="46">
        <v>2022</v>
      </c>
      <c r="L269" s="112"/>
      <c r="M269" s="38"/>
      <c r="N269" s="54"/>
    </row>
    <row r="270" spans="1:17" ht="94.5" x14ac:dyDescent="0.25">
      <c r="A270" s="38">
        <v>210</v>
      </c>
      <c r="B270" s="85" t="s">
        <v>434</v>
      </c>
      <c r="C270" s="42" t="s">
        <v>296</v>
      </c>
      <c r="D270" s="25" t="s">
        <v>56</v>
      </c>
      <c r="E270" s="43" t="s">
        <v>42</v>
      </c>
      <c r="F270" s="48"/>
      <c r="G270" s="44" t="s">
        <v>212</v>
      </c>
      <c r="H270" s="45"/>
      <c r="I270" s="94">
        <v>2021</v>
      </c>
      <c r="J270" s="46">
        <v>2021</v>
      </c>
      <c r="K270" s="46">
        <v>2022</v>
      </c>
      <c r="L270" s="112"/>
      <c r="M270" s="38"/>
      <c r="N270" s="54"/>
    </row>
    <row r="271" spans="1:17" ht="95.25" customHeight="1" x14ac:dyDescent="0.25">
      <c r="A271" s="38">
        <v>211</v>
      </c>
      <c r="B271" s="85" t="s">
        <v>435</v>
      </c>
      <c r="C271" s="22" t="s">
        <v>471</v>
      </c>
      <c r="D271" s="25" t="s">
        <v>56</v>
      </c>
      <c r="E271" s="43" t="s">
        <v>42</v>
      </c>
      <c r="F271" s="18"/>
      <c r="G271" s="44" t="s">
        <v>212</v>
      </c>
      <c r="H271" s="45"/>
      <c r="I271" s="94">
        <v>2021</v>
      </c>
      <c r="J271" s="46">
        <v>2021</v>
      </c>
      <c r="K271" s="46">
        <v>2022</v>
      </c>
      <c r="L271" s="112"/>
      <c r="M271" s="38"/>
      <c r="N271" s="54"/>
      <c r="Q271" s="29" t="s">
        <v>225</v>
      </c>
    </row>
    <row r="272" spans="1:17" ht="17.25" customHeight="1" x14ac:dyDescent="0.25">
      <c r="A272" s="243" t="s">
        <v>500</v>
      </c>
      <c r="B272" s="244"/>
      <c r="C272" s="245"/>
      <c r="D272" s="96"/>
      <c r="E272" s="96"/>
      <c r="F272" s="114">
        <f>SUM(F252:F270)</f>
        <v>1194186.405</v>
      </c>
      <c r="G272" s="96"/>
      <c r="H272" s="96"/>
      <c r="I272" s="96"/>
      <c r="J272" s="96"/>
      <c r="K272" s="96"/>
      <c r="L272" s="96"/>
      <c r="M272" s="96"/>
      <c r="N272" s="96"/>
    </row>
    <row r="273" spans="1:14" ht="17.25" customHeight="1" x14ac:dyDescent="0.25">
      <c r="A273" s="193"/>
      <c r="B273" s="194"/>
      <c r="C273" s="194"/>
      <c r="D273" s="194"/>
      <c r="E273" s="96" t="s">
        <v>42</v>
      </c>
      <c r="F273" s="114">
        <v>1194186.4099999999</v>
      </c>
      <c r="G273" s="194"/>
      <c r="H273" s="194"/>
      <c r="I273" s="194"/>
      <c r="J273" s="194"/>
      <c r="K273" s="194"/>
      <c r="L273" s="194"/>
      <c r="M273" s="194"/>
      <c r="N273" s="195"/>
    </row>
    <row r="274" spans="1:14" x14ac:dyDescent="0.25">
      <c r="A274" s="252" t="s">
        <v>197</v>
      </c>
      <c r="B274" s="253"/>
      <c r="C274" s="253"/>
      <c r="D274" s="253"/>
      <c r="E274" s="253"/>
      <c r="F274" s="253"/>
      <c r="G274" s="253"/>
      <c r="H274" s="253"/>
      <c r="I274" s="253"/>
      <c r="J274" s="253"/>
      <c r="K274" s="253"/>
      <c r="L274" s="253"/>
      <c r="M274" s="253"/>
      <c r="N274" s="254"/>
    </row>
    <row r="275" spans="1:14" ht="99.75" customHeight="1" x14ac:dyDescent="0.25">
      <c r="A275" s="92">
        <v>212</v>
      </c>
      <c r="B275" s="145" t="s">
        <v>503</v>
      </c>
      <c r="C275" s="92"/>
      <c r="D275" s="92"/>
      <c r="E275" s="92" t="s">
        <v>52</v>
      </c>
      <c r="F275" s="92">
        <v>8500000</v>
      </c>
      <c r="G275" s="141" t="s">
        <v>243</v>
      </c>
      <c r="H275" s="141" t="s">
        <v>243</v>
      </c>
      <c r="I275" s="92">
        <v>2020</v>
      </c>
      <c r="J275" s="92">
        <v>2022</v>
      </c>
      <c r="K275" s="92">
        <v>2023</v>
      </c>
      <c r="L275" s="92"/>
      <c r="M275" s="92"/>
      <c r="N275" s="92"/>
    </row>
    <row r="276" spans="1:14" ht="34.5" customHeight="1" x14ac:dyDescent="0.25">
      <c r="A276" s="249" t="s">
        <v>227</v>
      </c>
      <c r="B276" s="250"/>
      <c r="C276" s="251"/>
      <c r="D276" s="95"/>
      <c r="E276" s="95"/>
      <c r="F276" s="96">
        <v>8500000</v>
      </c>
      <c r="G276" s="95"/>
      <c r="H276" s="95"/>
      <c r="I276" s="95"/>
      <c r="J276" s="95"/>
      <c r="K276" s="95"/>
      <c r="L276" s="95"/>
      <c r="M276" s="95"/>
      <c r="N276" s="95"/>
    </row>
    <row r="277" spans="1:14" x14ac:dyDescent="0.25">
      <c r="A277" s="189"/>
      <c r="B277" s="190"/>
      <c r="C277" s="190"/>
      <c r="D277" s="196"/>
      <c r="E277" s="96" t="s">
        <v>52</v>
      </c>
      <c r="F277" s="100">
        <v>8500000</v>
      </c>
      <c r="G277" s="200"/>
      <c r="H277" s="196"/>
      <c r="I277" s="196"/>
      <c r="J277" s="196"/>
      <c r="K277" s="196"/>
      <c r="L277" s="196"/>
      <c r="M277" s="196"/>
      <c r="N277" s="197"/>
    </row>
    <row r="278" spans="1:14" ht="18.75" customHeight="1" x14ac:dyDescent="0.25">
      <c r="A278" s="246" t="s">
        <v>530</v>
      </c>
      <c r="B278" s="247"/>
      <c r="C278" s="247"/>
      <c r="D278" s="247"/>
      <c r="E278" s="248"/>
      <c r="F278" s="213">
        <v>160252799.38999999</v>
      </c>
      <c r="G278" s="95"/>
      <c r="H278" s="95"/>
      <c r="I278" s="95"/>
      <c r="J278" s="95"/>
      <c r="K278" s="95"/>
      <c r="L278" s="95"/>
      <c r="M278" s="95"/>
      <c r="N278" s="95"/>
    </row>
    <row r="279" spans="1:14" ht="21.75" customHeight="1" x14ac:dyDescent="0.25">
      <c r="A279" s="227"/>
      <c r="B279" s="228"/>
      <c r="C279" s="228"/>
      <c r="D279" s="228"/>
      <c r="E279" s="96" t="s">
        <v>52</v>
      </c>
      <c r="F279" s="213">
        <v>131627867.48</v>
      </c>
      <c r="G279" s="95"/>
      <c r="H279" s="95"/>
      <c r="I279" s="95"/>
      <c r="J279" s="95"/>
      <c r="K279" s="95"/>
      <c r="L279" s="95"/>
      <c r="M279" s="95"/>
      <c r="N279" s="95"/>
    </row>
    <row r="280" spans="1:14" ht="21.75" customHeight="1" x14ac:dyDescent="0.25">
      <c r="A280" s="227"/>
      <c r="B280" s="228"/>
      <c r="C280" s="228"/>
      <c r="D280" s="228"/>
      <c r="E280" s="96" t="s">
        <v>42</v>
      </c>
      <c r="F280" s="213">
        <v>28624931.91</v>
      </c>
      <c r="G280" s="95"/>
      <c r="H280" s="95"/>
      <c r="I280" s="95"/>
      <c r="J280" s="95"/>
      <c r="K280" s="95"/>
      <c r="L280" s="95"/>
      <c r="M280" s="95"/>
      <c r="N280" s="95"/>
    </row>
    <row r="281" spans="1:14" x14ac:dyDescent="0.25">
      <c r="A281" s="35"/>
      <c r="B281" s="210" t="s">
        <v>362</v>
      </c>
      <c r="C281" s="92"/>
      <c r="D281" s="92"/>
      <c r="E281" s="35"/>
      <c r="F281" s="35"/>
      <c r="G281" s="35"/>
      <c r="H281" s="35"/>
      <c r="I281" s="35"/>
      <c r="J281" s="35"/>
      <c r="K281" s="35"/>
      <c r="L281" s="35"/>
      <c r="M281" s="35"/>
      <c r="N281" s="35"/>
    </row>
  </sheetData>
  <autoFilter ref="I5:K6"/>
  <mergeCells count="55">
    <mergeCell ref="A7:N7"/>
    <mergeCell ref="A278:E278"/>
    <mergeCell ref="A276:C276"/>
    <mergeCell ref="A251:N251"/>
    <mergeCell ref="A274:N274"/>
    <mergeCell ref="A168:N168"/>
    <mergeCell ref="A192:C192"/>
    <mergeCell ref="A202:C202"/>
    <mergeCell ref="A223:C223"/>
    <mergeCell ref="A234:C234"/>
    <mergeCell ref="A248:C248"/>
    <mergeCell ref="A272:C272"/>
    <mergeCell ref="A204:N204"/>
    <mergeCell ref="A195:N195"/>
    <mergeCell ref="A226:N226"/>
    <mergeCell ref="A237:N237"/>
    <mergeCell ref="A165:C165"/>
    <mergeCell ref="A88:C88"/>
    <mergeCell ref="A105:C105"/>
    <mergeCell ref="A110:C110"/>
    <mergeCell ref="A137:C137"/>
    <mergeCell ref="A91:N91"/>
    <mergeCell ref="A107:N107"/>
    <mergeCell ref="A112:N112"/>
    <mergeCell ref="A139:N139"/>
    <mergeCell ref="G89:N89"/>
    <mergeCell ref="A143:N143"/>
    <mergeCell ref="A141:C141"/>
    <mergeCell ref="A3:L3"/>
    <mergeCell ref="C4:C5"/>
    <mergeCell ref="G4:G5"/>
    <mergeCell ref="H4:H5"/>
    <mergeCell ref="F4:F5"/>
    <mergeCell ref="A4:A5"/>
    <mergeCell ref="B4:B5"/>
    <mergeCell ref="D4:D5"/>
    <mergeCell ref="E4:E5"/>
    <mergeCell ref="I4:K4"/>
    <mergeCell ref="L4:L5"/>
    <mergeCell ref="N4:N5"/>
    <mergeCell ref="G90:N90"/>
    <mergeCell ref="C25:D25"/>
    <mergeCell ref="A38:D38"/>
    <mergeCell ref="C18:D18"/>
    <mergeCell ref="C50:D50"/>
    <mergeCell ref="A17:C17"/>
    <mergeCell ref="A24:C24"/>
    <mergeCell ref="A37:C37"/>
    <mergeCell ref="A49:C49"/>
    <mergeCell ref="A51:N51"/>
    <mergeCell ref="A11:N11"/>
    <mergeCell ref="A19:N19"/>
    <mergeCell ref="B26:N26"/>
    <mergeCell ref="A39:N39"/>
    <mergeCell ref="A10:B10"/>
  </mergeCells>
  <printOptions horizontalCentered="1"/>
  <pageMargins left="0.19685039370078741" right="0.19685039370078741" top="0.59055118110236227" bottom="0.19685039370078741" header="0.31496062992125984" footer="0"/>
  <pageSetup paperSize="9" scale="61" fitToHeight="0" orientation="landscape" useFirstPageNumber="1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view="pageBreakPreview" zoomScaleNormal="100" zoomScaleSheetLayoutView="100" workbookViewId="0">
      <selection activeCell="Q8" sqref="Q8"/>
    </sheetView>
  </sheetViews>
  <sheetFormatPr defaultRowHeight="15.75" x14ac:dyDescent="0.25"/>
  <cols>
    <col min="1" max="1" width="12" customWidth="1"/>
    <col min="3" max="3" width="23.375" customWidth="1"/>
    <col min="4" max="4" width="16" customWidth="1"/>
    <col min="5" max="5" width="11.625" customWidth="1"/>
    <col min="6" max="6" width="12.375" customWidth="1"/>
    <col min="7" max="7" width="10.875" customWidth="1"/>
    <col min="8" max="8" width="13.625" customWidth="1"/>
    <col min="9" max="9" width="15" customWidth="1"/>
    <col min="12" max="12" width="12.25" customWidth="1"/>
    <col min="13" max="13" width="13.75" customWidth="1"/>
  </cols>
  <sheetData>
    <row r="1" spans="1:25" ht="18.75" x14ac:dyDescent="0.25">
      <c r="A1" s="266" t="s">
        <v>12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x14ac:dyDescent="0.25">
      <c r="A2" s="267" t="s">
        <v>13</v>
      </c>
      <c r="B2" s="267" t="s">
        <v>14</v>
      </c>
      <c r="C2" s="267" t="s">
        <v>15</v>
      </c>
      <c r="D2" s="267" t="s">
        <v>16</v>
      </c>
      <c r="E2" s="267" t="s">
        <v>17</v>
      </c>
      <c r="F2" s="267" t="s">
        <v>18</v>
      </c>
      <c r="G2" s="267" t="s">
        <v>19</v>
      </c>
      <c r="H2" s="267" t="s">
        <v>20</v>
      </c>
      <c r="I2" s="267" t="s">
        <v>21</v>
      </c>
      <c r="J2" s="267"/>
      <c r="K2" s="267"/>
      <c r="L2" s="267" t="s">
        <v>25</v>
      </c>
      <c r="M2" s="264" t="s">
        <v>26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5.25" customHeight="1" x14ac:dyDescent="0.25">
      <c r="A3" s="267"/>
      <c r="B3" s="267"/>
      <c r="C3" s="267"/>
      <c r="D3" s="267"/>
      <c r="E3" s="267"/>
      <c r="F3" s="267"/>
      <c r="G3" s="267"/>
      <c r="H3" s="267"/>
      <c r="I3" s="2" t="s">
        <v>22</v>
      </c>
      <c r="J3" s="2" t="s">
        <v>23</v>
      </c>
      <c r="K3" s="2" t="s">
        <v>24</v>
      </c>
      <c r="L3" s="267"/>
      <c r="M3" s="265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x14ac:dyDescent="0.25">
      <c r="A4" s="1">
        <v>1</v>
      </c>
      <c r="B4" s="2">
        <v>2</v>
      </c>
      <c r="C4" s="2">
        <v>3</v>
      </c>
      <c r="D4" s="2">
        <v>4</v>
      </c>
      <c r="E4" s="1">
        <v>5</v>
      </c>
      <c r="F4" s="1">
        <v>6</v>
      </c>
      <c r="G4" s="1">
        <v>7</v>
      </c>
      <c r="H4" s="1">
        <v>8</v>
      </c>
      <c r="I4" s="2">
        <v>9</v>
      </c>
      <c r="J4" s="2">
        <v>10</v>
      </c>
      <c r="K4" s="1">
        <v>11</v>
      </c>
      <c r="L4" s="1">
        <v>12</v>
      </c>
      <c r="M4" s="4">
        <v>13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</sheetData>
  <mergeCells count="12">
    <mergeCell ref="M2:M3"/>
    <mergeCell ref="A1:L1"/>
    <mergeCell ref="A2:A3"/>
    <mergeCell ref="B2:B3"/>
    <mergeCell ref="C2:C3"/>
    <mergeCell ref="D2:D3"/>
    <mergeCell ref="L2:L3"/>
    <mergeCell ref="E2:E3"/>
    <mergeCell ref="F2:F3"/>
    <mergeCell ref="G2:G3"/>
    <mergeCell ref="H2:H3"/>
    <mergeCell ref="I2:K2"/>
  </mergeCell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рус</vt:lpstr>
      <vt:lpstr>каз</vt:lpstr>
      <vt:lpstr>рус!Заголовки_для_печати</vt:lpstr>
      <vt:lpstr>рус!Область_печати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Gulzira Aytzhanova</cp:lastModifiedBy>
  <cp:lastPrinted>2020-11-20T11:43:45Z</cp:lastPrinted>
  <dcterms:created xsi:type="dcterms:W3CDTF">2017-06-09T10:24:59Z</dcterms:created>
  <dcterms:modified xsi:type="dcterms:W3CDTF">2021-01-18T04:24:24Z</dcterms:modified>
</cp:coreProperties>
</file>