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По экспортерам" sheetId="3" r:id="rId1"/>
  </sheets>
  <calcPr calcId="145621"/>
</workbook>
</file>

<file path=xl/calcChain.xml><?xml version="1.0" encoding="utf-8"?>
<calcChain xmlns="http://schemas.openxmlformats.org/spreadsheetml/2006/main">
  <c r="I198" i="3" l="1"/>
  <c r="H198" i="3" s="1"/>
  <c r="H197" i="3"/>
  <c r="H196" i="3"/>
  <c r="H195" i="3"/>
  <c r="H194" i="3"/>
  <c r="H193" i="3"/>
  <c r="J192" i="3"/>
  <c r="H192" i="3"/>
  <c r="H144" i="3" l="1"/>
  <c r="H145" i="3"/>
  <c r="H146" i="3"/>
  <c r="H147" i="3"/>
  <c r="H148" i="3"/>
  <c r="H149" i="3"/>
  <c r="D200" i="3" l="1"/>
  <c r="H191" i="3"/>
  <c r="H190" i="3" l="1"/>
  <c r="H189" i="3" l="1"/>
  <c r="I186" i="3" l="1"/>
  <c r="J186" i="3"/>
  <c r="H186" i="3" l="1"/>
  <c r="H187" i="3"/>
  <c r="H188" i="3" l="1"/>
  <c r="H185" i="3"/>
  <c r="H180" i="3" l="1"/>
  <c r="H181" i="3"/>
  <c r="H182" i="3"/>
  <c r="H183" i="3"/>
  <c r="H184" i="3"/>
  <c r="I86" i="3" l="1"/>
  <c r="H178" i="3" l="1"/>
  <c r="H179" i="3"/>
  <c r="H83" i="3" l="1"/>
  <c r="H84" i="3"/>
  <c r="H85" i="3"/>
  <c r="H86" i="3"/>
  <c r="H162" i="3"/>
  <c r="H163" i="3"/>
  <c r="H164" i="3"/>
  <c r="H165" i="3"/>
  <c r="H167" i="3"/>
  <c r="H169" i="3"/>
  <c r="H170" i="3"/>
  <c r="H171" i="3"/>
  <c r="H172" i="3"/>
  <c r="H174" i="3"/>
  <c r="H175" i="3"/>
  <c r="H176" i="3"/>
  <c r="H177" i="3"/>
  <c r="I168" i="3"/>
  <c r="H168" i="3" s="1"/>
  <c r="I166" i="3"/>
  <c r="J173" i="3"/>
  <c r="H173" i="3" s="1"/>
  <c r="H166" i="3" l="1"/>
  <c r="I200" i="3"/>
  <c r="H159" i="3"/>
  <c r="H160" i="3"/>
  <c r="H161" i="3"/>
  <c r="H63" i="3" l="1"/>
  <c r="H64" i="3"/>
  <c r="H65" i="3"/>
  <c r="H66" i="3"/>
  <c r="H62" i="3"/>
  <c r="H121" i="3" l="1"/>
  <c r="H122" i="3"/>
  <c r="H123" i="3"/>
  <c r="H124" i="3"/>
  <c r="H125" i="3"/>
  <c r="H126" i="3"/>
  <c r="H127" i="3"/>
  <c r="H134" i="3"/>
  <c r="H135" i="3"/>
  <c r="H154" i="3"/>
  <c r="H155" i="3"/>
  <c r="H156" i="3"/>
  <c r="H157" i="3"/>
  <c r="H128" i="3"/>
  <c r="H129" i="3"/>
  <c r="H130" i="3"/>
  <c r="H131" i="3"/>
  <c r="H136" i="3"/>
  <c r="H137" i="3"/>
  <c r="H139" i="3"/>
  <c r="H140" i="3"/>
  <c r="H141" i="3"/>
  <c r="H142" i="3"/>
  <c r="H87" i="3" l="1"/>
  <c r="H88" i="3"/>
  <c r="H73" i="3"/>
  <c r="H74" i="3"/>
  <c r="H75" i="3"/>
  <c r="H76" i="3"/>
  <c r="H77" i="3"/>
  <c r="H78" i="3"/>
  <c r="H79" i="3"/>
  <c r="H80" i="3"/>
  <c r="H81" i="3"/>
  <c r="H82" i="3"/>
  <c r="H67" i="3"/>
  <c r="H68" i="3"/>
  <c r="H69" i="3"/>
  <c r="H70" i="3"/>
  <c r="H43" i="3"/>
  <c r="H44" i="3"/>
  <c r="H45" i="3"/>
  <c r="H46" i="3"/>
  <c r="H47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110" i="3" l="1"/>
  <c r="J109" i="3"/>
  <c r="H109" i="3" l="1"/>
  <c r="J200" i="3"/>
  <c r="H33" i="3"/>
  <c r="H34" i="3"/>
  <c r="H35" i="3"/>
  <c r="H36" i="3"/>
  <c r="H37" i="3"/>
  <c r="H38" i="3"/>
  <c r="H39" i="3"/>
  <c r="H40" i="3"/>
  <c r="H138" i="3" l="1"/>
  <c r="H143" i="3"/>
  <c r="H150" i="3"/>
  <c r="H158" i="3" l="1"/>
  <c r="H152" i="3"/>
  <c r="H153" i="3"/>
  <c r="H151" i="3" l="1"/>
  <c r="H89" i="3" l="1"/>
  <c r="H90" i="3"/>
  <c r="F200" i="3" l="1"/>
  <c r="E200" i="3"/>
  <c r="H133" i="3"/>
  <c r="H132" i="3"/>
  <c r="H120" i="3"/>
  <c r="H119" i="3"/>
  <c r="H118" i="3"/>
  <c r="H117" i="3"/>
  <c r="H116" i="3"/>
  <c r="H115" i="3"/>
  <c r="H114" i="3"/>
  <c r="H113" i="3"/>
  <c r="H112" i="3"/>
  <c r="H111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72" i="3"/>
  <c r="H71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2" i="3"/>
  <c r="H41" i="3"/>
  <c r="H32" i="3"/>
  <c r="H11" i="3"/>
  <c r="H10" i="3"/>
  <c r="H9" i="3"/>
  <c r="H200" i="3" l="1"/>
</calcChain>
</file>

<file path=xl/sharedStrings.xml><?xml version="1.0" encoding="utf-8"?>
<sst xmlns="http://schemas.openxmlformats.org/spreadsheetml/2006/main" count="262" uniqueCount="156">
  <si>
    <t>№ п/п</t>
  </si>
  <si>
    <t>Наименование экспортера</t>
  </si>
  <si>
    <t>БИН</t>
  </si>
  <si>
    <t>Объем квоты на экспорт</t>
  </si>
  <si>
    <t>в том числе:</t>
  </si>
  <si>
    <t>Общий объем 
(тонн)</t>
  </si>
  <si>
    <t>3 кл. (тонн)</t>
  </si>
  <si>
    <t>4 кл. (тонн)</t>
  </si>
  <si>
    <t>ТОО "Silk Way LTD"</t>
  </si>
  <si>
    <t>ТОО "Лиман"</t>
  </si>
  <si>
    <t>ТОО «LanaProfit»</t>
  </si>
  <si>
    <t>090640003458</t>
  </si>
  <si>
    <t>ТОО "Гросс Ост Тайм"</t>
  </si>
  <si>
    <t>000440005718</t>
  </si>
  <si>
    <t>ВСЕГО объем:</t>
  </si>
  <si>
    <t>ТОО "АЗК Мирас"</t>
  </si>
  <si>
    <t>Сводный перечень заявителей, получивших квоту на вывоз товара (пшеница мягкая 3 и 4 класса)
на апрель 2020 года</t>
  </si>
  <si>
    <t>АО "Атамекен-Агро"</t>
  </si>
  <si>
    <t>080940017289</t>
  </si>
  <si>
    <t>станция Уголки</t>
  </si>
  <si>
    <t>станция Новоишимская</t>
  </si>
  <si>
    <t>станция Макинка</t>
  </si>
  <si>
    <t>станция Тобол</t>
  </si>
  <si>
    <t xml:space="preserve">станция Атбасар </t>
  </si>
  <si>
    <t xml:space="preserve">станция Смирново </t>
  </si>
  <si>
    <t>станция Мамлютка</t>
  </si>
  <si>
    <t>станция Булаево</t>
  </si>
  <si>
    <t>станция Киялы</t>
  </si>
  <si>
    <t>станция Есиль</t>
  </si>
  <si>
    <t>станция Кокшетау-2</t>
  </si>
  <si>
    <t>ТОО «Альпина Агро»</t>
  </si>
  <si>
    <t>станция Кара-Адырь</t>
  </si>
  <si>
    <t>станция Шортанды</t>
  </si>
  <si>
    <t>станция Жазык</t>
  </si>
  <si>
    <t>станция Кзылту</t>
  </si>
  <si>
    <t>станция Кокшетау-1</t>
  </si>
  <si>
    <t>ТОО "Содружество Казахстан"</t>
  </si>
  <si>
    <t>ТОО «ВКЗ-АГРО»</t>
  </si>
  <si>
    <t>станция Чкалово</t>
  </si>
  <si>
    <t xml:space="preserve">станция Обгонный пункт №75 </t>
  </si>
  <si>
    <t>станция Аманкарагай</t>
  </si>
  <si>
    <t>станция Сарыколь</t>
  </si>
  <si>
    <t>станция Костанай</t>
  </si>
  <si>
    <t>станция Жанысбай</t>
  </si>
  <si>
    <t>ТОО "Агро Нан Экспорт"</t>
  </si>
  <si>
    <t>ТОО "Логос Грейн"</t>
  </si>
  <si>
    <t>000240005087</t>
  </si>
  <si>
    <t>станция Кайранкуль</t>
  </si>
  <si>
    <t>Станции отгрузки при экспорте</t>
  </si>
  <si>
    <t>станция Сулы</t>
  </si>
  <si>
    <t>станция Семей</t>
  </si>
  <si>
    <t>станция Атбасар</t>
  </si>
  <si>
    <t>станция Джалтыр</t>
  </si>
  <si>
    <t>станция ОБГ. ПУНКТ № 80</t>
  </si>
  <si>
    <t>станция ИРЧЕНКО</t>
  </si>
  <si>
    <t>станция СМИРНОВО</t>
  </si>
  <si>
    <t xml:space="preserve">станция Новоишимская </t>
  </si>
  <si>
    <t>СП "ДЭН"</t>
  </si>
  <si>
    <t>ТОО "Grain Pool"</t>
  </si>
  <si>
    <t>ТОО "Вариант Агро"</t>
  </si>
  <si>
    <t>ТОО "Grain Agro Trade"</t>
  </si>
  <si>
    <t>ТОО "Астана Export Import"</t>
  </si>
  <si>
    <t>ТОО "Olzha Grain"</t>
  </si>
  <si>
    <t>ТОО "Астана Трейд Агро"</t>
  </si>
  <si>
    <t>ТОО "Enrichment trade"</t>
  </si>
  <si>
    <t>ТОО "Altyn Grain Group"</t>
  </si>
  <si>
    <t>ТОО "ASG Holding"</t>
  </si>
  <si>
    <t>станция Баранкульский</t>
  </si>
  <si>
    <t>станция Жолкудук</t>
  </si>
  <si>
    <t>станция Оскемен-1</t>
  </si>
  <si>
    <t>станция Шарбакты</t>
  </si>
  <si>
    <t>станция Предгорное</t>
  </si>
  <si>
    <t>станция Пешковский тупик</t>
  </si>
  <si>
    <t>станция Смирново</t>
  </si>
  <si>
    <t>станция Ирченко</t>
  </si>
  <si>
    <t>станция Аккуль</t>
  </si>
  <si>
    <t>станция Джаркуль</t>
  </si>
  <si>
    <t>станция Ак-куль</t>
  </si>
  <si>
    <t>станция Зааятская</t>
  </si>
  <si>
    <t>станция Кара-Адыр,</t>
  </si>
  <si>
    <t>станция Володарское</t>
  </si>
  <si>
    <t>станция Булаево 1</t>
  </si>
  <si>
    <t>ТОО "Kaznan grain"</t>
  </si>
  <si>
    <t>ТОО "Ортамакс"</t>
  </si>
  <si>
    <t>станция Кара -Адыр</t>
  </si>
  <si>
    <t>станция Курорт - Боровое</t>
  </si>
  <si>
    <t>станция Тальщик</t>
  </si>
  <si>
    <t>станция Кзыл-ту</t>
  </si>
  <si>
    <t>станция Тастак</t>
  </si>
  <si>
    <t>станция Сороковая</t>
  </si>
  <si>
    <t>станция Павлодар порт</t>
  </si>
  <si>
    <t>станция Актобе II</t>
  </si>
  <si>
    <t>станция Боранкуль</t>
  </si>
  <si>
    <t>станция Белоградовка</t>
  </si>
  <si>
    <t>станция Рождественка</t>
  </si>
  <si>
    <t>станция Зыряновск</t>
  </si>
  <si>
    <t>ТОО "БЕРКАТ ЛОГИСТИК"</t>
  </si>
  <si>
    <t>ТОО Tobol Capital Invest</t>
  </si>
  <si>
    <t>ТОО Гленкор Агрикалчер Казахстан</t>
  </si>
  <si>
    <t>ТОО "TOPAGRO Export"</t>
  </si>
  <si>
    <t>станция ОП-86</t>
  </si>
  <si>
    <t>станция Тогузак</t>
  </si>
  <si>
    <t>ТОО "AgriMax"</t>
  </si>
  <si>
    <t>ТОО "Caspian Trade Commodity"</t>
  </si>
  <si>
    <t>станция Акколь</t>
  </si>
  <si>
    <t>станция Павлодар Порт</t>
  </si>
  <si>
    <t>станция Актобе I</t>
  </si>
  <si>
    <t>станция Успеновка</t>
  </si>
  <si>
    <t>станция Аркалык</t>
  </si>
  <si>
    <t>ТОО "СП Кокше Трейд"</t>
  </si>
  <si>
    <t>станция Возвышенка</t>
  </si>
  <si>
    <t>Объем квоты на экспорт по станциям (по информации экспортеров)</t>
  </si>
  <si>
    <t>ТОО "AllianceExport"</t>
  </si>
  <si>
    <t>ТОО "ЭльБриз"</t>
  </si>
  <si>
    <t>021040004692</t>
  </si>
  <si>
    <t>станция Азат</t>
  </si>
  <si>
    <t>ТОО "UZ-KAZ.AGROEXPORT"</t>
  </si>
  <si>
    <t>ТОО "Astana Grain"</t>
  </si>
  <si>
    <t>станция Жалтыр</t>
  </si>
  <si>
    <t>ТОО "Житница-СК"</t>
  </si>
  <si>
    <t>станция Мамлютка, ЮУЖД</t>
  </si>
  <si>
    <t>ТОО "Cofco International Kazakhstan"</t>
  </si>
  <si>
    <t>ТОО "Asia Grain Export"</t>
  </si>
  <si>
    <t>ТОО "Вилмир"</t>
  </si>
  <si>
    <t>ТОО "Баян Сулу"</t>
  </si>
  <si>
    <t>ТОО "Asian Grains"</t>
  </si>
  <si>
    <t>ТОО "KEMEN NOODLE KAZAKHSTAN"</t>
  </si>
  <si>
    <t>станция Жасыл</t>
  </si>
  <si>
    <t>станция Денисовка</t>
  </si>
  <si>
    <t>станция Жамантуз</t>
  </si>
  <si>
    <t>станция Ковыльное</t>
  </si>
  <si>
    <t>станция Челгаши</t>
  </si>
  <si>
    <t>станция Пешковский Тупик</t>
  </si>
  <si>
    <t>станция Джамантуз</t>
  </si>
  <si>
    <t>станция Державинск</t>
  </si>
  <si>
    <t>станция Кенское</t>
  </si>
  <si>
    <t>ТОО "ETG Commodities"</t>
  </si>
  <si>
    <t>ТОО "ZERNO 2050"</t>
  </si>
  <si>
    <t>станция Щарбакты</t>
  </si>
  <si>
    <t>станция Койбагор</t>
  </si>
  <si>
    <t>станция Новоишимка</t>
  </si>
  <si>
    <t>станция Даут</t>
  </si>
  <si>
    <t>станция Талшик</t>
  </si>
  <si>
    <t xml:space="preserve">станция Бауманская </t>
  </si>
  <si>
    <t>ТОО "Данэкс KZ"</t>
  </si>
  <si>
    <t>станция Баумана</t>
  </si>
  <si>
    <t>ТОО "Масак экспорт"</t>
  </si>
  <si>
    <t>ТОО FAQAT KHAN</t>
  </si>
  <si>
    <t>ПК "АУЕС"</t>
  </si>
  <si>
    <t>ТОО "NOOR-Лес"</t>
  </si>
  <si>
    <t>ТОО "Inter BNG"</t>
  </si>
  <si>
    <t>ТОО "ASKA Capital"</t>
  </si>
  <si>
    <t>ТОО Исток</t>
  </si>
  <si>
    <t>станции Жолкудук</t>
  </si>
  <si>
    <t>станция Сарыбел</t>
  </si>
  <si>
    <t>станция Тальчик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</si>
</sst>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16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left" vertical="center"/>
    </xf>
    <xf numFmtId="0" fontId="4" fillId="0" borderId="0" xfId="0" applyFont="1" applyFill="1"/>
    <xf numFmtId="164" fontId="5" fillId="4" borderId="1" xfId="0" applyNumberFormat="1" applyFont="1" applyFill="1" applyBorder="1" applyAlignment="1">
      <alignment horizontal="center"/>
    </xf>
    <xf numFmtId="0" fontId="5" fillId="0" borderId="0" xfId="0" applyFont="1"/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/>
    <xf numFmtId="49" fontId="5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</cellXfs>
  <cellStyles count="2">
    <cellStyle name="Обычный" xfId="0" builtinId="0"/>
    <cellStyle name="Процент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0"/>
  <sheetViews>
    <sheetView tabSelected="1" topLeftCell="A2" zoomScaleNormal="100" workbookViewId="0">
      <pane xSplit="6" ySplit="7" topLeftCell="G178" activePane="bottomRight" state="frozen"/>
      <selection activeCell="A2" sqref="A2"/>
      <selection pane="topRight" activeCell="G2" sqref="G2"/>
      <selection pane="bottomLeft" activeCell="A11" sqref="A11"/>
      <selection pane="bottomRight" activeCell="L194" sqref="L194"/>
    </sheetView>
  </sheetViews>
  <sheetFormatPr defaultRowHeight="15" x14ac:dyDescent="0.25"/>
  <cols>
    <col min="1" max="1" width="5" style="1" customWidth="1"/>
    <col min="2" max="2" width="26.140625" style="3" bestFit="1" customWidth="1"/>
    <col min="3" max="3" width="15.42578125" style="1" customWidth="1"/>
    <col min="4" max="4" width="18" style="1" customWidth="1"/>
    <col min="5" max="5" width="17.85546875" style="1" customWidth="1"/>
    <col min="6" max="6" width="17.42578125" style="1" customWidth="1"/>
    <col min="7" max="7" width="29.28515625" style="1" customWidth="1"/>
    <col min="8" max="8" width="13.85546875" style="9" customWidth="1"/>
    <col min="9" max="9" width="12.85546875" style="9" customWidth="1"/>
    <col min="10" max="10" width="11.85546875" style="9" customWidth="1"/>
    <col min="11" max="11" width="9.140625" style="1"/>
    <col min="12" max="12" width="16.7109375" style="1" customWidth="1"/>
    <col min="13" max="16384" width="9.140625" style="1"/>
  </cols>
  <sheetData>
    <row r="2" spans="1:10" ht="47.25" customHeight="1" x14ac:dyDescent="0.3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</row>
    <row r="5" spans="1:10" s="4" customFormat="1" ht="51.75" customHeight="1" x14ac:dyDescent="0.25">
      <c r="A5" s="47" t="s">
        <v>0</v>
      </c>
      <c r="B5" s="47" t="s">
        <v>1</v>
      </c>
      <c r="C5" s="47" t="s">
        <v>2</v>
      </c>
      <c r="D5" s="48" t="s">
        <v>3</v>
      </c>
      <c r="E5" s="48"/>
      <c r="F5" s="48"/>
      <c r="G5" s="47" t="s">
        <v>48</v>
      </c>
      <c r="H5" s="49" t="s">
        <v>111</v>
      </c>
      <c r="I5" s="50"/>
      <c r="J5" s="51"/>
    </row>
    <row r="6" spans="1:10" s="4" customFormat="1" ht="15" customHeight="1" x14ac:dyDescent="0.25">
      <c r="A6" s="47"/>
      <c r="B6" s="47"/>
      <c r="C6" s="47"/>
      <c r="D6" s="47" t="s">
        <v>5</v>
      </c>
      <c r="E6" s="48" t="s">
        <v>4</v>
      </c>
      <c r="F6" s="48"/>
      <c r="G6" s="47"/>
      <c r="H6" s="52" t="s">
        <v>5</v>
      </c>
      <c r="I6" s="53" t="s">
        <v>4</v>
      </c>
      <c r="J6" s="53"/>
    </row>
    <row r="7" spans="1:10" s="5" customFormat="1" ht="15" customHeight="1" x14ac:dyDescent="0.25">
      <c r="A7" s="47"/>
      <c r="B7" s="47"/>
      <c r="C7" s="47"/>
      <c r="D7" s="47"/>
      <c r="E7" s="47" t="s">
        <v>6</v>
      </c>
      <c r="F7" s="47" t="s">
        <v>7</v>
      </c>
      <c r="G7" s="47"/>
      <c r="H7" s="52"/>
      <c r="I7" s="52" t="s">
        <v>6</v>
      </c>
      <c r="J7" s="52" t="s">
        <v>7</v>
      </c>
    </row>
    <row r="8" spans="1:10" s="5" customFormat="1" ht="62.25" customHeight="1" x14ac:dyDescent="0.25">
      <c r="A8" s="47"/>
      <c r="B8" s="47"/>
      <c r="C8" s="47"/>
      <c r="D8" s="47"/>
      <c r="E8" s="47"/>
      <c r="F8" s="47"/>
      <c r="G8" s="47"/>
      <c r="H8" s="52"/>
      <c r="I8" s="52"/>
      <c r="J8" s="52"/>
    </row>
    <row r="9" spans="1:10" ht="15.75" customHeight="1" x14ac:dyDescent="0.25">
      <c r="A9" s="55">
        <v>1</v>
      </c>
      <c r="B9" s="56" t="s">
        <v>17</v>
      </c>
      <c r="C9" s="60" t="s">
        <v>18</v>
      </c>
      <c r="D9" s="54">
        <v>10715.764566337044</v>
      </c>
      <c r="E9" s="54">
        <v>3514.4578774332135</v>
      </c>
      <c r="F9" s="54">
        <v>7201.3066889038319</v>
      </c>
      <c r="G9" s="12" t="s">
        <v>47</v>
      </c>
      <c r="H9" s="13">
        <f t="shared" ref="H9:H31" si="0">I9+J9</f>
        <v>7835.2330000000002</v>
      </c>
      <c r="I9" s="13">
        <v>1098.615</v>
      </c>
      <c r="J9" s="13">
        <v>6736.6180000000004</v>
      </c>
    </row>
    <row r="10" spans="1:10" s="4" customFormat="1" x14ac:dyDescent="0.25">
      <c r="A10" s="55"/>
      <c r="B10" s="57"/>
      <c r="C10" s="60"/>
      <c r="D10" s="54"/>
      <c r="E10" s="54"/>
      <c r="F10" s="54"/>
      <c r="G10" s="14" t="s">
        <v>20</v>
      </c>
      <c r="H10" s="13">
        <f t="shared" si="0"/>
        <v>464.68900000000002</v>
      </c>
      <c r="I10" s="13"/>
      <c r="J10" s="13">
        <v>464.68900000000002</v>
      </c>
    </row>
    <row r="11" spans="1:10" s="4" customFormat="1" x14ac:dyDescent="0.25">
      <c r="A11" s="55"/>
      <c r="B11" s="58"/>
      <c r="C11" s="60"/>
      <c r="D11" s="54"/>
      <c r="E11" s="54"/>
      <c r="F11" s="54"/>
      <c r="G11" s="14" t="s">
        <v>49</v>
      </c>
      <c r="H11" s="13">
        <f t="shared" si="0"/>
        <v>2415.8429999999998</v>
      </c>
      <c r="I11" s="13">
        <v>2415.8429999999998</v>
      </c>
      <c r="J11" s="13"/>
    </row>
    <row r="12" spans="1:10" s="4" customFormat="1" ht="15.75" customHeight="1" x14ac:dyDescent="0.25">
      <c r="A12" s="55">
        <v>2</v>
      </c>
      <c r="B12" s="56" t="s">
        <v>15</v>
      </c>
      <c r="C12" s="59">
        <v>170640015191</v>
      </c>
      <c r="D12" s="54">
        <v>10187.00587957571</v>
      </c>
      <c r="E12" s="54">
        <v>2480.9223850100057</v>
      </c>
      <c r="F12" s="54">
        <v>7706.0834945657043</v>
      </c>
      <c r="G12" s="15" t="s">
        <v>19</v>
      </c>
      <c r="H12" s="13">
        <f t="shared" si="0"/>
        <v>0</v>
      </c>
      <c r="I12" s="16"/>
      <c r="J12" s="16"/>
    </row>
    <row r="13" spans="1:10" s="4" customFormat="1" ht="15.75" customHeight="1" x14ac:dyDescent="0.25">
      <c r="A13" s="55"/>
      <c r="B13" s="57"/>
      <c r="C13" s="59"/>
      <c r="D13" s="54"/>
      <c r="E13" s="54"/>
      <c r="F13" s="54"/>
      <c r="G13" s="15" t="s">
        <v>22</v>
      </c>
      <c r="H13" s="13">
        <f t="shared" si="0"/>
        <v>750.95100000000002</v>
      </c>
      <c r="I13" s="16">
        <v>750.95100000000002</v>
      </c>
      <c r="J13" s="16"/>
    </row>
    <row r="14" spans="1:10" s="4" customFormat="1" ht="15.75" customHeight="1" x14ac:dyDescent="0.25">
      <c r="A14" s="55"/>
      <c r="B14" s="57"/>
      <c r="C14" s="59"/>
      <c r="D14" s="54"/>
      <c r="E14" s="54"/>
      <c r="F14" s="54"/>
      <c r="G14" s="15" t="s">
        <v>23</v>
      </c>
      <c r="H14" s="13">
        <f t="shared" si="0"/>
        <v>825.65300000000002</v>
      </c>
      <c r="I14" s="16">
        <v>825.65300000000002</v>
      </c>
      <c r="J14" s="16"/>
    </row>
    <row r="15" spans="1:10" s="4" customFormat="1" ht="15.75" customHeight="1" x14ac:dyDescent="0.25">
      <c r="A15" s="55"/>
      <c r="B15" s="57"/>
      <c r="C15" s="59"/>
      <c r="D15" s="54"/>
      <c r="E15" s="54"/>
      <c r="F15" s="54"/>
      <c r="G15" s="15" t="s">
        <v>24</v>
      </c>
      <c r="H15" s="13">
        <f t="shared" si="0"/>
        <v>346</v>
      </c>
      <c r="I15" s="16"/>
      <c r="J15" s="16">
        <v>346</v>
      </c>
    </row>
    <row r="16" spans="1:10" s="4" customFormat="1" ht="15.75" customHeight="1" x14ac:dyDescent="0.25">
      <c r="A16" s="55"/>
      <c r="B16" s="57"/>
      <c r="C16" s="59"/>
      <c r="D16" s="54"/>
      <c r="E16" s="54"/>
      <c r="F16" s="54"/>
      <c r="G16" s="15" t="s">
        <v>26</v>
      </c>
      <c r="H16" s="13">
        <f t="shared" si="0"/>
        <v>2000</v>
      </c>
      <c r="I16" s="16"/>
      <c r="J16" s="16">
        <v>2000</v>
      </c>
    </row>
    <row r="17" spans="1:10" s="4" customFormat="1" x14ac:dyDescent="0.25">
      <c r="A17" s="55"/>
      <c r="B17" s="57"/>
      <c r="C17" s="59"/>
      <c r="D17" s="54"/>
      <c r="E17" s="54"/>
      <c r="F17" s="54"/>
      <c r="G17" s="15" t="s">
        <v>47</v>
      </c>
      <c r="H17" s="13">
        <f t="shared" si="0"/>
        <v>3860</v>
      </c>
      <c r="I17" s="16"/>
      <c r="J17" s="16">
        <v>3860</v>
      </c>
    </row>
    <row r="18" spans="1:10" s="4" customFormat="1" x14ac:dyDescent="0.25">
      <c r="A18" s="55"/>
      <c r="B18" s="57"/>
      <c r="C18" s="59"/>
      <c r="D18" s="54"/>
      <c r="E18" s="54"/>
      <c r="F18" s="54"/>
      <c r="G18" s="15" t="s">
        <v>28</v>
      </c>
      <c r="H18" s="13">
        <f t="shared" si="0"/>
        <v>1000</v>
      </c>
      <c r="I18" s="16"/>
      <c r="J18" s="16">
        <v>1000</v>
      </c>
    </row>
    <row r="19" spans="1:10" s="4" customFormat="1" x14ac:dyDescent="0.25">
      <c r="A19" s="55"/>
      <c r="B19" s="57"/>
      <c r="C19" s="59"/>
      <c r="D19" s="54"/>
      <c r="E19" s="54"/>
      <c r="F19" s="54"/>
      <c r="G19" s="17" t="s">
        <v>29</v>
      </c>
      <c r="H19" s="13">
        <f t="shared" si="0"/>
        <v>500</v>
      </c>
      <c r="I19" s="16"/>
      <c r="J19" s="16">
        <v>500</v>
      </c>
    </row>
    <row r="20" spans="1:10" s="4" customFormat="1" x14ac:dyDescent="0.25">
      <c r="A20" s="55"/>
      <c r="B20" s="57"/>
      <c r="C20" s="59"/>
      <c r="D20" s="54"/>
      <c r="E20" s="54"/>
      <c r="F20" s="54"/>
      <c r="G20" s="18" t="s">
        <v>20</v>
      </c>
      <c r="H20" s="13">
        <f t="shared" si="0"/>
        <v>0</v>
      </c>
      <c r="I20" s="16"/>
      <c r="J20" s="16"/>
    </row>
    <row r="21" spans="1:10" s="4" customFormat="1" x14ac:dyDescent="0.25">
      <c r="A21" s="55"/>
      <c r="B21" s="57"/>
      <c r="C21" s="59"/>
      <c r="D21" s="54"/>
      <c r="E21" s="54"/>
      <c r="F21" s="54"/>
      <c r="G21" s="18" t="s">
        <v>21</v>
      </c>
      <c r="H21" s="13">
        <f t="shared" si="0"/>
        <v>904.40200000000004</v>
      </c>
      <c r="I21" s="16">
        <v>904.40200000000004</v>
      </c>
      <c r="J21" s="16"/>
    </row>
    <row r="22" spans="1:10" s="4" customFormat="1" x14ac:dyDescent="0.25">
      <c r="A22" s="55"/>
      <c r="B22" s="57"/>
      <c r="C22" s="59"/>
      <c r="D22" s="54"/>
      <c r="E22" s="54"/>
      <c r="F22" s="54"/>
      <c r="G22" s="18" t="s">
        <v>25</v>
      </c>
      <c r="H22" s="13">
        <f t="shared" si="0"/>
        <v>0</v>
      </c>
      <c r="I22" s="16"/>
      <c r="J22" s="16"/>
    </row>
    <row r="23" spans="1:10" s="4" customFormat="1" x14ac:dyDescent="0.25">
      <c r="A23" s="55"/>
      <c r="B23" s="58"/>
      <c r="C23" s="59"/>
      <c r="D23" s="54"/>
      <c r="E23" s="54"/>
      <c r="F23" s="54"/>
      <c r="G23" s="18" t="s">
        <v>27</v>
      </c>
      <c r="H23" s="13">
        <f t="shared" si="0"/>
        <v>0</v>
      </c>
      <c r="I23" s="19"/>
      <c r="J23" s="16"/>
    </row>
    <row r="24" spans="1:10" x14ac:dyDescent="0.25">
      <c r="A24" s="55">
        <v>3</v>
      </c>
      <c r="B24" s="56" t="s">
        <v>30</v>
      </c>
      <c r="C24" s="59">
        <v>190340011002</v>
      </c>
      <c r="D24" s="54">
        <v>16057.722508975683</v>
      </c>
      <c r="E24" s="54">
        <v>7148.6301334486297</v>
      </c>
      <c r="F24" s="54">
        <v>8909.0923755270524</v>
      </c>
      <c r="G24" s="20" t="s">
        <v>24</v>
      </c>
      <c r="H24" s="13">
        <f t="shared" si="0"/>
        <v>1885.15</v>
      </c>
      <c r="I24" s="16"/>
      <c r="J24" s="16">
        <v>1885.15</v>
      </c>
    </row>
    <row r="25" spans="1:10" x14ac:dyDescent="0.25">
      <c r="A25" s="55"/>
      <c r="B25" s="57"/>
      <c r="C25" s="59"/>
      <c r="D25" s="54"/>
      <c r="E25" s="54"/>
      <c r="F25" s="54"/>
      <c r="G25" s="20" t="s">
        <v>33</v>
      </c>
      <c r="H25" s="13">
        <f t="shared" si="0"/>
        <v>1114.7</v>
      </c>
      <c r="I25" s="16">
        <v>1114.7</v>
      </c>
      <c r="J25" s="16"/>
    </row>
    <row r="26" spans="1:10" x14ac:dyDescent="0.25">
      <c r="A26" s="55"/>
      <c r="B26" s="57"/>
      <c r="C26" s="59"/>
      <c r="D26" s="54"/>
      <c r="E26" s="54"/>
      <c r="F26" s="54"/>
      <c r="G26" s="20" t="s">
        <v>19</v>
      </c>
      <c r="H26" s="13">
        <f t="shared" si="0"/>
        <v>2144</v>
      </c>
      <c r="I26" s="16">
        <v>1186</v>
      </c>
      <c r="J26" s="16">
        <v>958</v>
      </c>
    </row>
    <row r="27" spans="1:10" x14ac:dyDescent="0.25">
      <c r="A27" s="55"/>
      <c r="B27" s="57"/>
      <c r="C27" s="59"/>
      <c r="D27" s="54"/>
      <c r="E27" s="54"/>
      <c r="F27" s="54"/>
      <c r="G27" s="20" t="s">
        <v>34</v>
      </c>
      <c r="H27" s="13">
        <f t="shared" si="0"/>
        <v>0</v>
      </c>
      <c r="I27" s="16"/>
      <c r="J27" s="16"/>
    </row>
    <row r="28" spans="1:10" x14ac:dyDescent="0.25">
      <c r="A28" s="55"/>
      <c r="B28" s="57"/>
      <c r="C28" s="59"/>
      <c r="D28" s="54"/>
      <c r="E28" s="54"/>
      <c r="F28" s="54"/>
      <c r="G28" s="20" t="s">
        <v>35</v>
      </c>
      <c r="H28" s="13">
        <f t="shared" si="0"/>
        <v>1453.1869999999999</v>
      </c>
      <c r="I28" s="16"/>
      <c r="J28" s="16">
        <v>1453.1869999999999</v>
      </c>
    </row>
    <row r="29" spans="1:10" x14ac:dyDescent="0.25">
      <c r="A29" s="55"/>
      <c r="B29" s="57"/>
      <c r="C29" s="59"/>
      <c r="D29" s="54"/>
      <c r="E29" s="54"/>
      <c r="F29" s="54"/>
      <c r="G29" s="20" t="s">
        <v>31</v>
      </c>
      <c r="H29" s="13">
        <f t="shared" si="0"/>
        <v>0</v>
      </c>
      <c r="I29" s="16"/>
      <c r="J29" s="16"/>
    </row>
    <row r="30" spans="1:10" x14ac:dyDescent="0.25">
      <c r="A30" s="55"/>
      <c r="B30" s="57"/>
      <c r="C30" s="59"/>
      <c r="D30" s="54"/>
      <c r="E30" s="54"/>
      <c r="F30" s="54"/>
      <c r="G30" s="18" t="s">
        <v>26</v>
      </c>
      <c r="H30" s="13">
        <f t="shared" si="0"/>
        <v>4613.7539999999999</v>
      </c>
      <c r="I30" s="16"/>
      <c r="J30" s="16">
        <v>4613.7539999999999</v>
      </c>
    </row>
    <row r="31" spans="1:10" x14ac:dyDescent="0.25">
      <c r="A31" s="55"/>
      <c r="B31" s="58"/>
      <c r="C31" s="59"/>
      <c r="D31" s="54"/>
      <c r="E31" s="54"/>
      <c r="F31" s="54"/>
      <c r="G31" s="18" t="s">
        <v>32</v>
      </c>
      <c r="H31" s="13">
        <f t="shared" si="0"/>
        <v>4846.9319999999998</v>
      </c>
      <c r="I31" s="16">
        <v>4846.9319999999998</v>
      </c>
      <c r="J31" s="19"/>
    </row>
    <row r="32" spans="1:10" x14ac:dyDescent="0.25">
      <c r="A32" s="21">
        <v>4</v>
      </c>
      <c r="B32" s="17" t="s">
        <v>10</v>
      </c>
      <c r="C32" s="22" t="s">
        <v>11</v>
      </c>
      <c r="D32" s="23">
        <v>288.03975154313974</v>
      </c>
      <c r="E32" s="23">
        <v>288.03975154313974</v>
      </c>
      <c r="F32" s="23"/>
      <c r="G32" s="14" t="s">
        <v>50</v>
      </c>
      <c r="H32" s="24">
        <f t="shared" ref="H32:H86" si="1">I32+J32</f>
        <v>288.03975154313974</v>
      </c>
      <c r="I32" s="24">
        <v>288.03975154313974</v>
      </c>
      <c r="J32" s="24"/>
    </row>
    <row r="33" spans="1:10" s="7" customFormat="1" ht="15.75" customHeight="1" x14ac:dyDescent="0.25">
      <c r="A33" s="55">
        <v>5</v>
      </c>
      <c r="B33" s="56" t="s">
        <v>37</v>
      </c>
      <c r="C33" s="59">
        <v>170940027374</v>
      </c>
      <c r="D33" s="54">
        <v>16382.010834509525</v>
      </c>
      <c r="E33" s="54">
        <v>10855.169519502044</v>
      </c>
      <c r="F33" s="54">
        <v>5526.8413150074803</v>
      </c>
      <c r="G33" s="20" t="s">
        <v>38</v>
      </c>
      <c r="H33" s="24">
        <f t="shared" si="1"/>
        <v>0</v>
      </c>
      <c r="I33" s="13"/>
      <c r="J33" s="13"/>
    </row>
    <row r="34" spans="1:10" s="7" customFormat="1" x14ac:dyDescent="0.25">
      <c r="A34" s="55"/>
      <c r="B34" s="57"/>
      <c r="C34" s="59"/>
      <c r="D34" s="54"/>
      <c r="E34" s="54"/>
      <c r="F34" s="54"/>
      <c r="G34" s="20" t="s">
        <v>39</v>
      </c>
      <c r="H34" s="24">
        <f t="shared" si="1"/>
        <v>0</v>
      </c>
      <c r="I34" s="13"/>
      <c r="J34" s="13"/>
    </row>
    <row r="35" spans="1:10" s="7" customFormat="1" x14ac:dyDescent="0.25">
      <c r="A35" s="55"/>
      <c r="B35" s="57"/>
      <c r="C35" s="59"/>
      <c r="D35" s="54"/>
      <c r="E35" s="54"/>
      <c r="F35" s="54"/>
      <c r="G35" s="20" t="s">
        <v>40</v>
      </c>
      <c r="H35" s="24">
        <f t="shared" si="1"/>
        <v>0</v>
      </c>
      <c r="I35" s="13"/>
      <c r="J35" s="13"/>
    </row>
    <row r="36" spans="1:10" s="7" customFormat="1" ht="15.75" customHeight="1" x14ac:dyDescent="0.25">
      <c r="A36" s="55"/>
      <c r="B36" s="57"/>
      <c r="C36" s="59"/>
      <c r="D36" s="54"/>
      <c r="E36" s="54"/>
      <c r="F36" s="54"/>
      <c r="G36" s="20" t="s">
        <v>41</v>
      </c>
      <c r="H36" s="24">
        <f t="shared" si="1"/>
        <v>2496.62</v>
      </c>
      <c r="I36" s="13">
        <v>2496.62</v>
      </c>
      <c r="J36" s="13"/>
    </row>
    <row r="37" spans="1:10" s="7" customFormat="1" ht="15.75" customHeight="1" x14ac:dyDescent="0.25">
      <c r="A37" s="55"/>
      <c r="B37" s="57"/>
      <c r="C37" s="59"/>
      <c r="D37" s="54"/>
      <c r="E37" s="54"/>
      <c r="F37" s="54"/>
      <c r="G37" s="20" t="s">
        <v>42</v>
      </c>
      <c r="H37" s="24">
        <f t="shared" si="1"/>
        <v>955.1</v>
      </c>
      <c r="I37" s="13">
        <v>955.1</v>
      </c>
      <c r="J37" s="13"/>
    </row>
    <row r="38" spans="1:10" s="7" customFormat="1" ht="15.75" customHeight="1" x14ac:dyDescent="0.25">
      <c r="A38" s="55"/>
      <c r="B38" s="57"/>
      <c r="C38" s="59"/>
      <c r="D38" s="54"/>
      <c r="E38" s="54"/>
      <c r="F38" s="54"/>
      <c r="G38" s="20" t="s">
        <v>23</v>
      </c>
      <c r="H38" s="24">
        <f t="shared" si="1"/>
        <v>0</v>
      </c>
      <c r="I38" s="13"/>
      <c r="J38" s="13"/>
    </row>
    <row r="39" spans="1:10" s="7" customFormat="1" x14ac:dyDescent="0.25">
      <c r="A39" s="55"/>
      <c r="B39" s="57"/>
      <c r="C39" s="59"/>
      <c r="D39" s="54"/>
      <c r="E39" s="54"/>
      <c r="F39" s="54"/>
      <c r="G39" s="18" t="s">
        <v>21</v>
      </c>
      <c r="H39" s="24">
        <f t="shared" si="1"/>
        <v>12930.291000000001</v>
      </c>
      <c r="I39" s="13">
        <v>7403.45</v>
      </c>
      <c r="J39" s="13">
        <v>5526.8410000000003</v>
      </c>
    </row>
    <row r="40" spans="1:10" s="7" customFormat="1" x14ac:dyDescent="0.25">
      <c r="A40" s="55"/>
      <c r="B40" s="58"/>
      <c r="C40" s="59"/>
      <c r="D40" s="54"/>
      <c r="E40" s="54"/>
      <c r="F40" s="54"/>
      <c r="G40" s="25" t="s">
        <v>43</v>
      </c>
      <c r="H40" s="24">
        <f t="shared" si="1"/>
        <v>0</v>
      </c>
      <c r="I40" s="13"/>
      <c r="J40" s="13"/>
    </row>
    <row r="41" spans="1:10" s="4" customFormat="1" x14ac:dyDescent="0.25">
      <c r="A41" s="21">
        <v>6</v>
      </c>
      <c r="B41" s="17" t="s">
        <v>8</v>
      </c>
      <c r="C41" s="11">
        <v>170840005835</v>
      </c>
      <c r="D41" s="23">
        <v>2250.3105589307793</v>
      </c>
      <c r="E41" s="23">
        <v>750.1035196435929</v>
      </c>
      <c r="F41" s="23">
        <v>1500.2070392871858</v>
      </c>
      <c r="G41" s="14" t="s">
        <v>51</v>
      </c>
      <c r="H41" s="24">
        <f t="shared" si="1"/>
        <v>2250.3105589307788</v>
      </c>
      <c r="I41" s="24">
        <v>750.1035196435929</v>
      </c>
      <c r="J41" s="24">
        <v>1500.2070392871858</v>
      </c>
    </row>
    <row r="42" spans="1:10" x14ac:dyDescent="0.25">
      <c r="A42" s="21">
        <v>7</v>
      </c>
      <c r="B42" s="17" t="s">
        <v>12</v>
      </c>
      <c r="C42" s="22" t="s">
        <v>13</v>
      </c>
      <c r="D42" s="23">
        <v>5000.6901309572877</v>
      </c>
      <c r="E42" s="23"/>
      <c r="F42" s="23">
        <v>5000.6901309572877</v>
      </c>
      <c r="G42" s="26" t="s">
        <v>52</v>
      </c>
      <c r="H42" s="24">
        <f t="shared" si="1"/>
        <v>5000.6901309572877</v>
      </c>
      <c r="I42" s="24"/>
      <c r="J42" s="24">
        <v>5000.6901309572877</v>
      </c>
    </row>
    <row r="43" spans="1:10" ht="15.75" customHeight="1" x14ac:dyDescent="0.25">
      <c r="A43" s="55">
        <v>8</v>
      </c>
      <c r="B43" s="56" t="s">
        <v>45</v>
      </c>
      <c r="C43" s="59">
        <v>81140011987</v>
      </c>
      <c r="D43" s="54">
        <v>9352.3356891274962</v>
      </c>
      <c r="E43" s="54">
        <v>3000.4140785743721</v>
      </c>
      <c r="F43" s="54">
        <v>6351.9216105531241</v>
      </c>
      <c r="G43" s="27" t="s">
        <v>52</v>
      </c>
      <c r="H43" s="24">
        <f t="shared" si="1"/>
        <v>3360</v>
      </c>
      <c r="I43" s="13">
        <v>2170</v>
      </c>
      <c r="J43" s="13">
        <v>1190</v>
      </c>
    </row>
    <row r="44" spans="1:10" x14ac:dyDescent="0.25">
      <c r="A44" s="55"/>
      <c r="B44" s="57"/>
      <c r="C44" s="59"/>
      <c r="D44" s="54"/>
      <c r="E44" s="54"/>
      <c r="F44" s="54"/>
      <c r="G44" s="28" t="s">
        <v>53</v>
      </c>
      <c r="H44" s="24">
        <f t="shared" si="1"/>
        <v>1260</v>
      </c>
      <c r="I44" s="13"/>
      <c r="J44" s="13">
        <v>1260</v>
      </c>
    </row>
    <row r="45" spans="1:10" ht="15.75" customHeight="1" x14ac:dyDescent="0.25">
      <c r="A45" s="55"/>
      <c r="B45" s="57"/>
      <c r="C45" s="59"/>
      <c r="D45" s="54"/>
      <c r="E45" s="54"/>
      <c r="F45" s="54"/>
      <c r="G45" s="27" t="s">
        <v>54</v>
      </c>
      <c r="H45" s="24">
        <f t="shared" si="1"/>
        <v>0</v>
      </c>
      <c r="I45" s="13"/>
      <c r="J45" s="13"/>
    </row>
    <row r="46" spans="1:10" ht="15.75" customHeight="1" x14ac:dyDescent="0.25">
      <c r="A46" s="55"/>
      <c r="B46" s="57"/>
      <c r="C46" s="59"/>
      <c r="D46" s="54"/>
      <c r="E46" s="54"/>
      <c r="F46" s="54"/>
      <c r="G46" s="27" t="s">
        <v>55</v>
      </c>
      <c r="H46" s="24">
        <f t="shared" si="1"/>
        <v>2450</v>
      </c>
      <c r="I46" s="13"/>
      <c r="J46" s="13">
        <v>2450</v>
      </c>
    </row>
    <row r="47" spans="1:10" s="4" customFormat="1" x14ac:dyDescent="0.25">
      <c r="A47" s="55"/>
      <c r="B47" s="58"/>
      <c r="C47" s="59"/>
      <c r="D47" s="54"/>
      <c r="E47" s="54"/>
      <c r="F47" s="54"/>
      <c r="G47" s="14" t="s">
        <v>51</v>
      </c>
      <c r="H47" s="24">
        <f t="shared" si="1"/>
        <v>2174.4</v>
      </c>
      <c r="I47" s="13">
        <v>774.4</v>
      </c>
      <c r="J47" s="13">
        <v>1400</v>
      </c>
    </row>
    <row r="48" spans="1:10" s="4" customFormat="1" x14ac:dyDescent="0.25">
      <c r="A48" s="21">
        <v>9</v>
      </c>
      <c r="B48" s="17" t="s">
        <v>9</v>
      </c>
      <c r="C48" s="11">
        <v>60940021917</v>
      </c>
      <c r="D48" s="23">
        <v>1728.8100167023763</v>
      </c>
      <c r="E48" s="23">
        <v>1728.8100167023763</v>
      </c>
      <c r="F48" s="23"/>
      <c r="G48" s="14" t="s">
        <v>56</v>
      </c>
      <c r="H48" s="24">
        <f t="shared" si="1"/>
        <v>1728.8100167023763</v>
      </c>
      <c r="I48" s="24">
        <v>1728.8100167023763</v>
      </c>
      <c r="J48" s="24"/>
    </row>
    <row r="49" spans="1:10" s="4" customFormat="1" ht="15.75" customHeight="1" x14ac:dyDescent="0.25">
      <c r="A49" s="21">
        <v>10</v>
      </c>
      <c r="B49" s="17" t="s">
        <v>59</v>
      </c>
      <c r="C49" s="11" t="s">
        <v>46</v>
      </c>
      <c r="D49" s="29">
        <v>3319.3152320685626</v>
      </c>
      <c r="E49" s="29"/>
      <c r="F49" s="29">
        <v>3319.3152320685626</v>
      </c>
      <c r="G49" s="14" t="s">
        <v>56</v>
      </c>
      <c r="H49" s="30">
        <f t="shared" si="1"/>
        <v>3319.3152320685626</v>
      </c>
      <c r="I49" s="30"/>
      <c r="J49" s="30">
        <v>3319.3152320685626</v>
      </c>
    </row>
    <row r="50" spans="1:10" s="4" customFormat="1" ht="15.75" customHeight="1" x14ac:dyDescent="0.25">
      <c r="A50" s="61">
        <v>11</v>
      </c>
      <c r="B50" s="56" t="s">
        <v>57</v>
      </c>
      <c r="C50" s="63">
        <v>930440000334</v>
      </c>
      <c r="D50" s="65">
        <v>1285.8917479604452</v>
      </c>
      <c r="E50" s="65">
        <v>815.56826853225925</v>
      </c>
      <c r="F50" s="65">
        <v>470.32347942818598</v>
      </c>
      <c r="G50" s="31" t="s">
        <v>67</v>
      </c>
      <c r="H50" s="30">
        <f t="shared" si="1"/>
        <v>1285.8910000000001</v>
      </c>
      <c r="I50" s="16">
        <v>815.56799999999998</v>
      </c>
      <c r="J50" s="16">
        <v>470.32299999999998</v>
      </c>
    </row>
    <row r="51" spans="1:10" s="4" customFormat="1" ht="15.75" customHeight="1" x14ac:dyDescent="0.25">
      <c r="A51" s="62"/>
      <c r="B51" s="58"/>
      <c r="C51" s="64"/>
      <c r="D51" s="66"/>
      <c r="E51" s="66"/>
      <c r="F51" s="66"/>
      <c r="G51" s="31" t="s">
        <v>33</v>
      </c>
      <c r="H51" s="30">
        <f t="shared" si="1"/>
        <v>0</v>
      </c>
      <c r="I51" s="16"/>
      <c r="J51" s="16"/>
    </row>
    <row r="52" spans="1:10" s="4" customFormat="1" ht="15.75" customHeight="1" x14ac:dyDescent="0.25">
      <c r="A52" s="61">
        <v>12</v>
      </c>
      <c r="B52" s="56" t="s">
        <v>58</v>
      </c>
      <c r="C52" s="63">
        <v>170740031781</v>
      </c>
      <c r="D52" s="65">
        <v>10471.631588528015</v>
      </c>
      <c r="E52" s="65">
        <v>9885.836458901591</v>
      </c>
      <c r="F52" s="65">
        <v>585.79512962642514</v>
      </c>
      <c r="G52" s="31" t="s">
        <v>68</v>
      </c>
      <c r="H52" s="13">
        <f t="shared" si="1"/>
        <v>1885</v>
      </c>
      <c r="I52" s="13">
        <v>1885</v>
      </c>
      <c r="J52" s="13"/>
    </row>
    <row r="53" spans="1:10" s="4" customFormat="1" ht="15.75" customHeight="1" x14ac:dyDescent="0.25">
      <c r="A53" s="67"/>
      <c r="B53" s="57"/>
      <c r="C53" s="68"/>
      <c r="D53" s="69"/>
      <c r="E53" s="69"/>
      <c r="F53" s="69"/>
      <c r="G53" s="31" t="s">
        <v>69</v>
      </c>
      <c r="H53" s="13">
        <f t="shared" si="1"/>
        <v>0</v>
      </c>
      <c r="I53" s="13"/>
      <c r="J53" s="13"/>
    </row>
    <row r="54" spans="1:10" s="4" customFormat="1" ht="15.75" customHeight="1" x14ac:dyDescent="0.25">
      <c r="A54" s="67"/>
      <c r="B54" s="57"/>
      <c r="C54" s="68"/>
      <c r="D54" s="69"/>
      <c r="E54" s="69"/>
      <c r="F54" s="69"/>
      <c r="G54" s="31" t="s">
        <v>70</v>
      </c>
      <c r="H54" s="13">
        <f t="shared" si="1"/>
        <v>490</v>
      </c>
      <c r="I54" s="13">
        <v>490</v>
      </c>
      <c r="J54" s="13"/>
    </row>
    <row r="55" spans="1:10" s="4" customFormat="1" ht="15.75" customHeight="1" x14ac:dyDescent="0.25">
      <c r="A55" s="67"/>
      <c r="B55" s="57"/>
      <c r="C55" s="68"/>
      <c r="D55" s="69"/>
      <c r="E55" s="69"/>
      <c r="F55" s="69"/>
      <c r="G55" s="31" t="s">
        <v>22</v>
      </c>
      <c r="H55" s="13">
        <f t="shared" si="1"/>
        <v>350</v>
      </c>
      <c r="I55" s="13">
        <v>350</v>
      </c>
      <c r="J55" s="13"/>
    </row>
    <row r="56" spans="1:10" s="4" customFormat="1" ht="15.75" customHeight="1" x14ac:dyDescent="0.25">
      <c r="A56" s="67"/>
      <c r="B56" s="57"/>
      <c r="C56" s="68"/>
      <c r="D56" s="69"/>
      <c r="E56" s="69"/>
      <c r="F56" s="69"/>
      <c r="G56" s="31" t="s">
        <v>71</v>
      </c>
      <c r="H56" s="13">
        <f t="shared" si="1"/>
        <v>0</v>
      </c>
      <c r="I56" s="13"/>
      <c r="J56" s="13"/>
    </row>
    <row r="57" spans="1:10" s="4" customFormat="1" ht="15.75" customHeight="1" x14ac:dyDescent="0.25">
      <c r="A57" s="67"/>
      <c r="B57" s="57"/>
      <c r="C57" s="68"/>
      <c r="D57" s="69"/>
      <c r="E57" s="69"/>
      <c r="F57" s="69"/>
      <c r="G57" s="31" t="s">
        <v>51</v>
      </c>
      <c r="H57" s="13">
        <f t="shared" si="1"/>
        <v>7331.7950000000001</v>
      </c>
      <c r="I57" s="13">
        <v>6746</v>
      </c>
      <c r="J57" s="13">
        <v>585.79499999999996</v>
      </c>
    </row>
    <row r="58" spans="1:10" s="4" customFormat="1" ht="15.75" customHeight="1" x14ac:dyDescent="0.25">
      <c r="A58" s="62"/>
      <c r="B58" s="58"/>
      <c r="C58" s="64"/>
      <c r="D58" s="66"/>
      <c r="E58" s="66"/>
      <c r="F58" s="66"/>
      <c r="G58" s="31" t="s">
        <v>95</v>
      </c>
      <c r="H58" s="13">
        <f t="shared" si="1"/>
        <v>414.83600000000001</v>
      </c>
      <c r="I58" s="13">
        <v>414.83600000000001</v>
      </c>
      <c r="J58" s="13"/>
    </row>
    <row r="59" spans="1:10" ht="15.75" customHeight="1" x14ac:dyDescent="0.25">
      <c r="A59" s="61">
        <v>13</v>
      </c>
      <c r="B59" s="56" t="s">
        <v>60</v>
      </c>
      <c r="C59" s="63">
        <v>131040026041</v>
      </c>
      <c r="D59" s="65">
        <v>5802.2293205192991</v>
      </c>
      <c r="E59" s="65">
        <v>5802.2293205192991</v>
      </c>
      <c r="F59" s="65"/>
      <c r="G59" s="31" t="s">
        <v>68</v>
      </c>
      <c r="H59" s="13">
        <f t="shared" si="1"/>
        <v>3002.2289999999998</v>
      </c>
      <c r="I59" s="13">
        <v>3002.2289999999998</v>
      </c>
      <c r="J59" s="13"/>
    </row>
    <row r="60" spans="1:10" ht="15.75" customHeight="1" x14ac:dyDescent="0.25">
      <c r="A60" s="62"/>
      <c r="B60" s="58"/>
      <c r="C60" s="64"/>
      <c r="D60" s="66"/>
      <c r="E60" s="66"/>
      <c r="F60" s="66"/>
      <c r="G60" s="31" t="s">
        <v>95</v>
      </c>
      <c r="H60" s="13">
        <f t="shared" si="1"/>
        <v>2800</v>
      </c>
      <c r="I60" s="13">
        <v>2800</v>
      </c>
      <c r="J60" s="13"/>
    </row>
    <row r="61" spans="1:10" ht="15.75" customHeight="1" x14ac:dyDescent="0.25">
      <c r="A61" s="21">
        <v>14</v>
      </c>
      <c r="B61" s="17" t="s">
        <v>61</v>
      </c>
      <c r="C61" s="11">
        <v>150940004282</v>
      </c>
      <c r="D61" s="29">
        <v>755.4614019267616</v>
      </c>
      <c r="E61" s="29">
        <v>755.4614019267616</v>
      </c>
      <c r="F61" s="29"/>
      <c r="G61" s="31" t="s">
        <v>27</v>
      </c>
      <c r="H61" s="30">
        <f t="shared" si="1"/>
        <v>755.4614019267616</v>
      </c>
      <c r="I61" s="30">
        <v>755.4614019267616</v>
      </c>
      <c r="J61" s="13"/>
    </row>
    <row r="62" spans="1:10" ht="15.75" customHeight="1" x14ac:dyDescent="0.25">
      <c r="A62" s="61">
        <v>15</v>
      </c>
      <c r="B62" s="56" t="s">
        <v>62</v>
      </c>
      <c r="C62" s="63">
        <v>120240017203</v>
      </c>
      <c r="D62" s="65">
        <v>15716.454697294332</v>
      </c>
      <c r="E62" s="65">
        <v>14372.301337386712</v>
      </c>
      <c r="F62" s="65">
        <v>1344.1533599076201</v>
      </c>
      <c r="G62" s="31" t="s">
        <v>42</v>
      </c>
      <c r="H62" s="13">
        <f t="shared" si="1"/>
        <v>9638.7479999999996</v>
      </c>
      <c r="I62" s="13">
        <v>9468.8289999999997</v>
      </c>
      <c r="J62" s="13">
        <v>169.91900000000001</v>
      </c>
    </row>
    <row r="63" spans="1:10" x14ac:dyDescent="0.25">
      <c r="A63" s="67"/>
      <c r="B63" s="57"/>
      <c r="C63" s="68"/>
      <c r="D63" s="69"/>
      <c r="E63" s="69"/>
      <c r="F63" s="69"/>
      <c r="G63" s="31" t="s">
        <v>41</v>
      </c>
      <c r="H63" s="13">
        <f t="shared" si="1"/>
        <v>3366.8040000000001</v>
      </c>
      <c r="I63" s="13">
        <v>3366.8040000000001</v>
      </c>
      <c r="J63" s="13"/>
    </row>
    <row r="64" spans="1:10" x14ac:dyDescent="0.25">
      <c r="A64" s="67"/>
      <c r="B64" s="57"/>
      <c r="C64" s="68"/>
      <c r="D64" s="69"/>
      <c r="E64" s="69"/>
      <c r="F64" s="69"/>
      <c r="G64" s="31" t="s">
        <v>72</v>
      </c>
      <c r="H64" s="13">
        <f t="shared" si="1"/>
        <v>1174.2339999999999</v>
      </c>
      <c r="I64" s="13"/>
      <c r="J64" s="13">
        <v>1174.2339999999999</v>
      </c>
    </row>
    <row r="65" spans="1:10" x14ac:dyDescent="0.25">
      <c r="A65" s="67"/>
      <c r="B65" s="57"/>
      <c r="C65" s="68"/>
      <c r="D65" s="69"/>
      <c r="E65" s="69"/>
      <c r="F65" s="69"/>
      <c r="G65" s="31" t="s">
        <v>23</v>
      </c>
      <c r="H65" s="13">
        <f t="shared" si="1"/>
        <v>1082.1210000000001</v>
      </c>
      <c r="I65" s="13">
        <v>1082.1210000000001</v>
      </c>
      <c r="J65" s="13"/>
    </row>
    <row r="66" spans="1:10" x14ac:dyDescent="0.25">
      <c r="A66" s="62"/>
      <c r="B66" s="58"/>
      <c r="C66" s="64"/>
      <c r="D66" s="66"/>
      <c r="E66" s="66"/>
      <c r="F66" s="66"/>
      <c r="G66" s="31" t="s">
        <v>20</v>
      </c>
      <c r="H66" s="13">
        <f t="shared" si="1"/>
        <v>454.548</v>
      </c>
      <c r="I66" s="13">
        <v>454.548</v>
      </c>
      <c r="J66" s="13"/>
    </row>
    <row r="67" spans="1:10" x14ac:dyDescent="0.25">
      <c r="A67" s="61">
        <v>16</v>
      </c>
      <c r="B67" s="56" t="s">
        <v>36</v>
      </c>
      <c r="C67" s="63">
        <v>20540000101</v>
      </c>
      <c r="D67" s="65">
        <v>6785.7743424719338</v>
      </c>
      <c r="E67" s="65"/>
      <c r="F67" s="65">
        <v>6785.7743424719338</v>
      </c>
      <c r="G67" s="31" t="s">
        <v>25</v>
      </c>
      <c r="H67" s="13">
        <f t="shared" si="1"/>
        <v>3467</v>
      </c>
      <c r="I67" s="13"/>
      <c r="J67" s="13">
        <v>3467</v>
      </c>
    </row>
    <row r="68" spans="1:10" x14ac:dyDescent="0.25">
      <c r="A68" s="67"/>
      <c r="B68" s="57"/>
      <c r="C68" s="68"/>
      <c r="D68" s="69"/>
      <c r="E68" s="69"/>
      <c r="F68" s="69"/>
      <c r="G68" s="31" t="s">
        <v>51</v>
      </c>
      <c r="H68" s="13">
        <f t="shared" si="1"/>
        <v>0</v>
      </c>
      <c r="I68" s="13"/>
      <c r="J68" s="13">
        <v>0</v>
      </c>
    </row>
    <row r="69" spans="1:10" x14ac:dyDescent="0.25">
      <c r="A69" s="67"/>
      <c r="B69" s="57"/>
      <c r="C69" s="68"/>
      <c r="D69" s="69"/>
      <c r="E69" s="69"/>
      <c r="F69" s="69"/>
      <c r="G69" s="31" t="s">
        <v>26</v>
      </c>
      <c r="H69" s="13">
        <f t="shared" si="1"/>
        <v>1568</v>
      </c>
      <c r="I69" s="13"/>
      <c r="J69" s="13">
        <v>1568</v>
      </c>
    </row>
    <row r="70" spans="1:10" x14ac:dyDescent="0.25">
      <c r="A70" s="62"/>
      <c r="B70" s="58"/>
      <c r="C70" s="64"/>
      <c r="D70" s="66"/>
      <c r="E70" s="66"/>
      <c r="F70" s="66"/>
      <c r="G70" s="31" t="s">
        <v>73</v>
      </c>
      <c r="H70" s="13">
        <f t="shared" si="1"/>
        <v>1750</v>
      </c>
      <c r="I70" s="13"/>
      <c r="J70" s="13">
        <v>1750</v>
      </c>
    </row>
    <row r="71" spans="1:10" ht="15.75" customHeight="1" x14ac:dyDescent="0.25">
      <c r="A71" s="61">
        <v>17</v>
      </c>
      <c r="B71" s="56" t="s">
        <v>63</v>
      </c>
      <c r="C71" s="63">
        <v>150940004311</v>
      </c>
      <c r="D71" s="65">
        <v>4683.8606919459226</v>
      </c>
      <c r="E71" s="65">
        <v>4683.8606919459226</v>
      </c>
      <c r="F71" s="65"/>
      <c r="G71" s="31" t="s">
        <v>73</v>
      </c>
      <c r="H71" s="13">
        <f t="shared" si="1"/>
        <v>2663.1610000000001</v>
      </c>
      <c r="I71" s="13">
        <v>2663.1610000000001</v>
      </c>
      <c r="J71" s="13"/>
    </row>
    <row r="72" spans="1:10" ht="15.75" customHeight="1" x14ac:dyDescent="0.25">
      <c r="A72" s="62"/>
      <c r="B72" s="58"/>
      <c r="C72" s="64"/>
      <c r="D72" s="66"/>
      <c r="E72" s="66"/>
      <c r="F72" s="66"/>
      <c r="G72" s="31" t="s">
        <v>74</v>
      </c>
      <c r="H72" s="13">
        <f t="shared" si="1"/>
        <v>2020.7</v>
      </c>
      <c r="I72" s="13">
        <v>2020.7</v>
      </c>
      <c r="J72" s="13"/>
    </row>
    <row r="73" spans="1:10" ht="15.75" customHeight="1" x14ac:dyDescent="0.25">
      <c r="A73" s="61">
        <v>18</v>
      </c>
      <c r="B73" s="56" t="s">
        <v>64</v>
      </c>
      <c r="C73" s="63">
        <v>90840015934</v>
      </c>
      <c r="D73" s="65">
        <v>8256.8537905149024</v>
      </c>
      <c r="E73" s="65">
        <v>4944.2537709079106</v>
      </c>
      <c r="F73" s="65">
        <v>3312.6000196069908</v>
      </c>
      <c r="G73" s="31" t="s">
        <v>52</v>
      </c>
      <c r="H73" s="13">
        <f t="shared" si="1"/>
        <v>0</v>
      </c>
      <c r="I73" s="13"/>
      <c r="J73" s="13"/>
    </row>
    <row r="74" spans="1:10" ht="15.75" customHeight="1" x14ac:dyDescent="0.25">
      <c r="A74" s="67"/>
      <c r="B74" s="57"/>
      <c r="C74" s="68"/>
      <c r="D74" s="69"/>
      <c r="E74" s="69"/>
      <c r="F74" s="69"/>
      <c r="G74" s="31" t="s">
        <v>77</v>
      </c>
      <c r="H74" s="13">
        <f t="shared" si="1"/>
        <v>1613.2</v>
      </c>
      <c r="I74" s="13">
        <v>1613.2</v>
      </c>
      <c r="J74" s="13"/>
    </row>
    <row r="75" spans="1:10" ht="15.75" customHeight="1" x14ac:dyDescent="0.25">
      <c r="A75" s="67"/>
      <c r="B75" s="57"/>
      <c r="C75" s="68"/>
      <c r="D75" s="69"/>
      <c r="E75" s="69"/>
      <c r="F75" s="69"/>
      <c r="G75" s="31" t="s">
        <v>76</v>
      </c>
      <c r="H75" s="13">
        <f t="shared" si="1"/>
        <v>2030</v>
      </c>
      <c r="I75" s="13">
        <v>2030</v>
      </c>
      <c r="J75" s="13"/>
    </row>
    <row r="76" spans="1:10" ht="15.75" customHeight="1" x14ac:dyDescent="0.25">
      <c r="A76" s="67"/>
      <c r="B76" s="57"/>
      <c r="C76" s="68"/>
      <c r="D76" s="69"/>
      <c r="E76" s="69"/>
      <c r="F76" s="69"/>
      <c r="G76" s="31" t="s">
        <v>19</v>
      </c>
      <c r="H76" s="13">
        <f t="shared" si="1"/>
        <v>0</v>
      </c>
      <c r="I76" s="13"/>
      <c r="J76" s="13"/>
    </row>
    <row r="77" spans="1:10" ht="15.75" customHeight="1" x14ac:dyDescent="0.25">
      <c r="A77" s="67"/>
      <c r="B77" s="57"/>
      <c r="C77" s="68"/>
      <c r="D77" s="69"/>
      <c r="E77" s="69"/>
      <c r="F77" s="69"/>
      <c r="G77" s="31" t="s">
        <v>49</v>
      </c>
      <c r="H77" s="13">
        <f t="shared" si="1"/>
        <v>490</v>
      </c>
      <c r="I77" s="13">
        <v>490</v>
      </c>
      <c r="J77" s="13"/>
    </row>
    <row r="78" spans="1:10" ht="15.75" customHeight="1" x14ac:dyDescent="0.25">
      <c r="A78" s="67"/>
      <c r="B78" s="57"/>
      <c r="C78" s="68"/>
      <c r="D78" s="69"/>
      <c r="E78" s="69"/>
      <c r="F78" s="69"/>
      <c r="G78" s="31" t="s">
        <v>40</v>
      </c>
      <c r="H78" s="13">
        <f t="shared" si="1"/>
        <v>560</v>
      </c>
      <c r="I78" s="13">
        <v>560</v>
      </c>
      <c r="J78" s="13"/>
    </row>
    <row r="79" spans="1:10" ht="15.75" customHeight="1" x14ac:dyDescent="0.25">
      <c r="A79" s="67"/>
      <c r="B79" s="57"/>
      <c r="C79" s="68"/>
      <c r="D79" s="69"/>
      <c r="E79" s="69"/>
      <c r="F79" s="69"/>
      <c r="G79" s="31" t="s">
        <v>24</v>
      </c>
      <c r="H79" s="13">
        <f t="shared" si="1"/>
        <v>0</v>
      </c>
      <c r="I79" s="13"/>
      <c r="J79" s="13"/>
    </row>
    <row r="80" spans="1:10" ht="15.75" customHeight="1" x14ac:dyDescent="0.25">
      <c r="A80" s="67"/>
      <c r="B80" s="57"/>
      <c r="C80" s="68"/>
      <c r="D80" s="69"/>
      <c r="E80" s="69"/>
      <c r="F80" s="69"/>
      <c r="G80" s="31" t="s">
        <v>28</v>
      </c>
      <c r="H80" s="13">
        <f t="shared" si="1"/>
        <v>3500</v>
      </c>
      <c r="I80" s="13">
        <v>210</v>
      </c>
      <c r="J80" s="13">
        <v>3290</v>
      </c>
    </row>
    <row r="81" spans="1:10" ht="15.75" customHeight="1" x14ac:dyDescent="0.25">
      <c r="A81" s="67"/>
      <c r="B81" s="57"/>
      <c r="C81" s="68"/>
      <c r="D81" s="69"/>
      <c r="E81" s="69"/>
      <c r="F81" s="69"/>
      <c r="G81" s="31" t="s">
        <v>29</v>
      </c>
      <c r="H81" s="13">
        <f t="shared" si="1"/>
        <v>0</v>
      </c>
      <c r="I81" s="13"/>
      <c r="J81" s="13"/>
    </row>
    <row r="82" spans="1:10" ht="15.75" customHeight="1" x14ac:dyDescent="0.25">
      <c r="A82" s="62"/>
      <c r="B82" s="58"/>
      <c r="C82" s="64"/>
      <c r="D82" s="66"/>
      <c r="E82" s="66"/>
      <c r="F82" s="66"/>
      <c r="G82" s="31" t="s">
        <v>23</v>
      </c>
      <c r="H82" s="13">
        <f t="shared" si="1"/>
        <v>0</v>
      </c>
      <c r="I82" s="13"/>
      <c r="J82" s="13"/>
    </row>
    <row r="83" spans="1:10" ht="15.75" customHeight="1" x14ac:dyDescent="0.25">
      <c r="A83" s="61">
        <v>19</v>
      </c>
      <c r="B83" s="56" t="s">
        <v>44</v>
      </c>
      <c r="C83" s="63">
        <v>170840025087</v>
      </c>
      <c r="D83" s="65">
        <v>1897.5211571877003</v>
      </c>
      <c r="E83" s="65">
        <v>1877.4012376379455</v>
      </c>
      <c r="F83" s="65">
        <v>20.119919549754435</v>
      </c>
      <c r="G83" s="31" t="s">
        <v>78</v>
      </c>
      <c r="H83" s="13">
        <f t="shared" si="1"/>
        <v>0</v>
      </c>
      <c r="I83" s="13"/>
      <c r="J83" s="13"/>
    </row>
    <row r="84" spans="1:10" ht="15.75" customHeight="1" x14ac:dyDescent="0.25">
      <c r="A84" s="67"/>
      <c r="B84" s="57"/>
      <c r="C84" s="68"/>
      <c r="D84" s="69"/>
      <c r="E84" s="69"/>
      <c r="F84" s="69"/>
      <c r="G84" s="31" t="s">
        <v>75</v>
      </c>
      <c r="H84" s="13">
        <f t="shared" si="1"/>
        <v>560</v>
      </c>
      <c r="I84" s="13">
        <v>539.88</v>
      </c>
      <c r="J84" s="13">
        <v>20.12</v>
      </c>
    </row>
    <row r="85" spans="1:10" ht="15.75" customHeight="1" x14ac:dyDescent="0.25">
      <c r="A85" s="67"/>
      <c r="B85" s="57"/>
      <c r="C85" s="68"/>
      <c r="D85" s="69"/>
      <c r="E85" s="69"/>
      <c r="F85" s="69"/>
      <c r="G85" s="31" t="s">
        <v>79</v>
      </c>
      <c r="H85" s="13">
        <f t="shared" si="1"/>
        <v>840</v>
      </c>
      <c r="I85" s="13">
        <v>840</v>
      </c>
      <c r="J85" s="13"/>
    </row>
    <row r="86" spans="1:10" ht="15.75" customHeight="1" x14ac:dyDescent="0.25">
      <c r="A86" s="62"/>
      <c r="B86" s="58"/>
      <c r="C86" s="64"/>
      <c r="D86" s="66"/>
      <c r="E86" s="66"/>
      <c r="F86" s="66"/>
      <c r="G86" s="31" t="s">
        <v>20</v>
      </c>
      <c r="H86" s="13">
        <f t="shared" si="1"/>
        <v>497.52123763794543</v>
      </c>
      <c r="I86" s="13">
        <f>E83-I84-I85</f>
        <v>497.52123763794543</v>
      </c>
      <c r="J86" s="13"/>
    </row>
    <row r="87" spans="1:10" ht="15.75" customHeight="1" x14ac:dyDescent="0.25">
      <c r="A87" s="61">
        <v>20</v>
      </c>
      <c r="B87" s="56" t="s">
        <v>65</v>
      </c>
      <c r="C87" s="63">
        <v>180140021823</v>
      </c>
      <c r="D87" s="65">
        <v>1412.1498867711593</v>
      </c>
      <c r="E87" s="65"/>
      <c r="F87" s="65">
        <v>1412.1498867711593</v>
      </c>
      <c r="G87" s="31" t="s">
        <v>80</v>
      </c>
      <c r="H87" s="13">
        <f t="shared" ref="H87:H152" si="2">I87+J87</f>
        <v>1020</v>
      </c>
      <c r="I87" s="13"/>
      <c r="J87" s="13">
        <v>1020</v>
      </c>
    </row>
    <row r="88" spans="1:10" ht="15.75" customHeight="1" x14ac:dyDescent="0.25">
      <c r="A88" s="62"/>
      <c r="B88" s="58"/>
      <c r="C88" s="64"/>
      <c r="D88" s="66"/>
      <c r="E88" s="66"/>
      <c r="F88" s="66"/>
      <c r="G88" s="31" t="s">
        <v>81</v>
      </c>
      <c r="H88" s="13">
        <f t="shared" si="2"/>
        <v>350</v>
      </c>
      <c r="I88" s="13"/>
      <c r="J88" s="13">
        <v>350</v>
      </c>
    </row>
    <row r="89" spans="1:10" ht="15.75" customHeight="1" x14ac:dyDescent="0.25">
      <c r="A89" s="61">
        <v>21</v>
      </c>
      <c r="B89" s="56" t="s">
        <v>66</v>
      </c>
      <c r="C89" s="63">
        <v>130940009735</v>
      </c>
      <c r="D89" s="65">
        <v>2857.5372176898782</v>
      </c>
      <c r="E89" s="65">
        <v>2143.1529132674086</v>
      </c>
      <c r="F89" s="65">
        <v>714.38430442246954</v>
      </c>
      <c r="G89" s="31" t="s">
        <v>49</v>
      </c>
      <c r="H89" s="13">
        <f t="shared" si="2"/>
        <v>2857.5369999999998</v>
      </c>
      <c r="I89" s="13">
        <v>2143.1529999999998</v>
      </c>
      <c r="J89" s="13">
        <v>714.38400000000001</v>
      </c>
    </row>
    <row r="90" spans="1:10" ht="15.75" customHeight="1" x14ac:dyDescent="0.25">
      <c r="A90" s="62"/>
      <c r="B90" s="58"/>
      <c r="C90" s="64"/>
      <c r="D90" s="66"/>
      <c r="E90" s="66"/>
      <c r="F90" s="66"/>
      <c r="G90" s="31" t="s">
        <v>51</v>
      </c>
      <c r="H90" s="13">
        <f t="shared" si="2"/>
        <v>0</v>
      </c>
      <c r="I90" s="13"/>
      <c r="J90" s="13"/>
    </row>
    <row r="91" spans="1:10" s="7" customFormat="1" ht="15.75" customHeight="1" x14ac:dyDescent="0.25">
      <c r="A91" s="61">
        <v>22</v>
      </c>
      <c r="B91" s="56" t="s">
        <v>82</v>
      </c>
      <c r="C91" s="63">
        <v>190940034182</v>
      </c>
      <c r="D91" s="65">
        <v>1977.1450029900197</v>
      </c>
      <c r="E91" s="65">
        <v>1627.0966938230097</v>
      </c>
      <c r="F91" s="65">
        <v>350.04830916701002</v>
      </c>
      <c r="G91" s="31" t="s">
        <v>32</v>
      </c>
      <c r="H91" s="13">
        <f t="shared" si="2"/>
        <v>0</v>
      </c>
      <c r="I91" s="13"/>
      <c r="J91" s="13"/>
    </row>
    <row r="92" spans="1:10" s="7" customFormat="1" ht="15.75" customHeight="1" x14ac:dyDescent="0.25">
      <c r="A92" s="67"/>
      <c r="B92" s="57"/>
      <c r="C92" s="68"/>
      <c r="D92" s="69"/>
      <c r="E92" s="69"/>
      <c r="F92" s="69"/>
      <c r="G92" s="31" t="s">
        <v>84</v>
      </c>
      <c r="H92" s="13">
        <f t="shared" si="2"/>
        <v>0</v>
      </c>
      <c r="I92" s="13"/>
      <c r="J92" s="13"/>
    </row>
    <row r="93" spans="1:10" s="7" customFormat="1" ht="15.75" customHeight="1" x14ac:dyDescent="0.25">
      <c r="A93" s="67"/>
      <c r="B93" s="57"/>
      <c r="C93" s="68"/>
      <c r="D93" s="69"/>
      <c r="E93" s="69"/>
      <c r="F93" s="69"/>
      <c r="G93" s="31" t="s">
        <v>85</v>
      </c>
      <c r="H93" s="13">
        <f t="shared" si="2"/>
        <v>0</v>
      </c>
      <c r="I93" s="13"/>
      <c r="J93" s="13"/>
    </row>
    <row r="94" spans="1:10" s="7" customFormat="1" ht="15.75" customHeight="1" x14ac:dyDescent="0.25">
      <c r="A94" s="67"/>
      <c r="B94" s="57"/>
      <c r="C94" s="68"/>
      <c r="D94" s="69"/>
      <c r="E94" s="69"/>
      <c r="F94" s="69"/>
      <c r="G94" s="31" t="s">
        <v>86</v>
      </c>
      <c r="H94" s="13">
        <f t="shared" si="2"/>
        <v>0</v>
      </c>
      <c r="I94" s="13"/>
      <c r="J94" s="13"/>
    </row>
    <row r="95" spans="1:10" s="7" customFormat="1" ht="15.75" customHeight="1" x14ac:dyDescent="0.25">
      <c r="A95" s="67"/>
      <c r="B95" s="57"/>
      <c r="C95" s="68"/>
      <c r="D95" s="69"/>
      <c r="E95" s="69"/>
      <c r="F95" s="69"/>
      <c r="G95" s="31" t="s">
        <v>87</v>
      </c>
      <c r="H95" s="13">
        <f t="shared" si="2"/>
        <v>350.048</v>
      </c>
      <c r="I95" s="13"/>
      <c r="J95" s="13">
        <v>350.048</v>
      </c>
    </row>
    <row r="96" spans="1:10" s="7" customFormat="1" ht="15.75" customHeight="1" x14ac:dyDescent="0.25">
      <c r="A96" s="67"/>
      <c r="B96" s="57"/>
      <c r="C96" s="68"/>
      <c r="D96" s="69"/>
      <c r="E96" s="69"/>
      <c r="F96" s="69"/>
      <c r="G96" s="31" t="s">
        <v>88</v>
      </c>
      <c r="H96" s="13">
        <f t="shared" si="2"/>
        <v>507.09699999999998</v>
      </c>
      <c r="I96" s="13">
        <v>507.09699999999998</v>
      </c>
      <c r="J96" s="13"/>
    </row>
    <row r="97" spans="1:10" s="7" customFormat="1" ht="15.75" customHeight="1" x14ac:dyDescent="0.25">
      <c r="A97" s="67"/>
      <c r="B97" s="57"/>
      <c r="C97" s="68"/>
      <c r="D97" s="69"/>
      <c r="E97" s="69"/>
      <c r="F97" s="69"/>
      <c r="G97" s="31" t="s">
        <v>89</v>
      </c>
      <c r="H97" s="13">
        <f t="shared" si="2"/>
        <v>1120</v>
      </c>
      <c r="I97" s="13">
        <v>1120</v>
      </c>
      <c r="J97" s="13"/>
    </row>
    <row r="98" spans="1:10" s="7" customFormat="1" ht="15.75" customHeight="1" x14ac:dyDescent="0.25">
      <c r="A98" s="67"/>
      <c r="B98" s="57"/>
      <c r="C98" s="68"/>
      <c r="D98" s="69"/>
      <c r="E98" s="69"/>
      <c r="F98" s="69"/>
      <c r="G98" s="31" t="s">
        <v>90</v>
      </c>
      <c r="H98" s="13">
        <f t="shared" si="2"/>
        <v>0</v>
      </c>
      <c r="I98" s="13"/>
      <c r="J98" s="13"/>
    </row>
    <row r="99" spans="1:10" s="7" customFormat="1" ht="15.75" customHeight="1" x14ac:dyDescent="0.25">
      <c r="A99" s="67"/>
      <c r="B99" s="57"/>
      <c r="C99" s="68"/>
      <c r="D99" s="69"/>
      <c r="E99" s="69"/>
      <c r="F99" s="69"/>
      <c r="G99" s="31" t="s">
        <v>51</v>
      </c>
      <c r="H99" s="13">
        <f t="shared" si="2"/>
        <v>0</v>
      </c>
      <c r="I99" s="13"/>
      <c r="J99" s="13"/>
    </row>
    <row r="100" spans="1:10" s="7" customFormat="1" ht="15.75" customHeight="1" x14ac:dyDescent="0.25">
      <c r="A100" s="61">
        <v>23</v>
      </c>
      <c r="B100" s="56" t="s">
        <v>83</v>
      </c>
      <c r="C100" s="63">
        <v>110940019937</v>
      </c>
      <c r="D100" s="65">
        <v>3065.2944611020207</v>
      </c>
      <c r="E100" s="65">
        <v>3065.2944611020207</v>
      </c>
      <c r="F100" s="65"/>
      <c r="G100" s="31" t="s">
        <v>20</v>
      </c>
      <c r="H100" s="13">
        <f t="shared" si="2"/>
        <v>0</v>
      </c>
      <c r="I100" s="13"/>
      <c r="J100" s="13"/>
    </row>
    <row r="101" spans="1:10" s="7" customFormat="1" ht="15.75" customHeight="1" x14ac:dyDescent="0.25">
      <c r="A101" s="67"/>
      <c r="B101" s="57"/>
      <c r="C101" s="68"/>
      <c r="D101" s="69"/>
      <c r="E101" s="69"/>
      <c r="F101" s="69"/>
      <c r="G101" s="31" t="s">
        <v>68</v>
      </c>
      <c r="H101" s="13">
        <f t="shared" si="2"/>
        <v>0</v>
      </c>
      <c r="I101" s="13"/>
      <c r="J101" s="13"/>
    </row>
    <row r="102" spans="1:10" s="7" customFormat="1" ht="15.75" customHeight="1" x14ac:dyDescent="0.25">
      <c r="A102" s="67"/>
      <c r="B102" s="57"/>
      <c r="C102" s="68"/>
      <c r="D102" s="69"/>
      <c r="E102" s="69"/>
      <c r="F102" s="69"/>
      <c r="G102" s="31" t="s">
        <v>90</v>
      </c>
      <c r="H102" s="13">
        <f t="shared" si="2"/>
        <v>350</v>
      </c>
      <c r="I102" s="13">
        <v>350</v>
      </c>
      <c r="J102" s="13"/>
    </row>
    <row r="103" spans="1:10" s="7" customFormat="1" ht="15.75" customHeight="1" x14ac:dyDescent="0.25">
      <c r="A103" s="67"/>
      <c r="B103" s="57"/>
      <c r="C103" s="68"/>
      <c r="D103" s="69"/>
      <c r="E103" s="69"/>
      <c r="F103" s="69"/>
      <c r="G103" s="31" t="s">
        <v>32</v>
      </c>
      <c r="H103" s="13">
        <f t="shared" si="2"/>
        <v>0</v>
      </c>
      <c r="I103" s="13"/>
      <c r="J103" s="13"/>
    </row>
    <row r="104" spans="1:10" s="7" customFormat="1" ht="15.75" customHeight="1" x14ac:dyDescent="0.25">
      <c r="A104" s="67"/>
      <c r="B104" s="57"/>
      <c r="C104" s="68"/>
      <c r="D104" s="69"/>
      <c r="E104" s="69"/>
      <c r="F104" s="69"/>
      <c r="G104" s="31" t="s">
        <v>91</v>
      </c>
      <c r="H104" s="13">
        <f t="shared" si="2"/>
        <v>490</v>
      </c>
      <c r="I104" s="13">
        <v>490</v>
      </c>
      <c r="J104" s="13"/>
    </row>
    <row r="105" spans="1:10" s="7" customFormat="1" ht="15.75" customHeight="1" x14ac:dyDescent="0.25">
      <c r="A105" s="67"/>
      <c r="B105" s="57"/>
      <c r="C105" s="68"/>
      <c r="D105" s="69"/>
      <c r="E105" s="69"/>
      <c r="F105" s="69"/>
      <c r="G105" s="31" t="s">
        <v>33</v>
      </c>
      <c r="H105" s="13">
        <f t="shared" si="2"/>
        <v>1735.2940000000001</v>
      </c>
      <c r="I105" s="13">
        <v>1735.2940000000001</v>
      </c>
      <c r="J105" s="13"/>
    </row>
    <row r="106" spans="1:10" s="7" customFormat="1" ht="15.75" customHeight="1" x14ac:dyDescent="0.25">
      <c r="A106" s="67"/>
      <c r="B106" s="57"/>
      <c r="C106" s="68"/>
      <c r="D106" s="69"/>
      <c r="E106" s="69"/>
      <c r="F106" s="69"/>
      <c r="G106" s="31" t="s">
        <v>92</v>
      </c>
      <c r="H106" s="13">
        <f t="shared" si="2"/>
        <v>0</v>
      </c>
      <c r="I106" s="13"/>
      <c r="J106" s="13"/>
    </row>
    <row r="107" spans="1:10" s="7" customFormat="1" ht="15.75" customHeight="1" x14ac:dyDescent="0.25">
      <c r="A107" s="67"/>
      <c r="B107" s="57"/>
      <c r="C107" s="68"/>
      <c r="D107" s="69"/>
      <c r="E107" s="69"/>
      <c r="F107" s="69"/>
      <c r="G107" s="31" t="s">
        <v>93</v>
      </c>
      <c r="H107" s="13">
        <f t="shared" si="2"/>
        <v>0</v>
      </c>
      <c r="I107" s="13"/>
      <c r="J107" s="13"/>
    </row>
    <row r="108" spans="1:10" s="7" customFormat="1" ht="15.75" customHeight="1" x14ac:dyDescent="0.25">
      <c r="A108" s="67"/>
      <c r="B108" s="57"/>
      <c r="C108" s="68"/>
      <c r="D108" s="69"/>
      <c r="E108" s="69"/>
      <c r="F108" s="69"/>
      <c r="G108" s="31" t="s">
        <v>94</v>
      </c>
      <c r="H108" s="13">
        <f t="shared" si="2"/>
        <v>490</v>
      </c>
      <c r="I108" s="13">
        <v>490</v>
      </c>
      <c r="J108" s="13"/>
    </row>
    <row r="109" spans="1:10" ht="15" customHeight="1" x14ac:dyDescent="0.25">
      <c r="A109" s="61">
        <v>24</v>
      </c>
      <c r="B109" s="56" t="s">
        <v>96</v>
      </c>
      <c r="C109" s="63">
        <v>190240007127</v>
      </c>
      <c r="D109" s="65">
        <v>5599.1205757760326</v>
      </c>
      <c r="E109" s="65">
        <v>681.00041149250319</v>
      </c>
      <c r="F109" s="65">
        <v>4918.1201642835285</v>
      </c>
      <c r="G109" s="31" t="s">
        <v>51</v>
      </c>
      <c r="H109" s="13">
        <f t="shared" si="2"/>
        <v>4559.1201642835285</v>
      </c>
      <c r="I109" s="13">
        <v>681</v>
      </c>
      <c r="J109" s="13">
        <f>F109-J110</f>
        <v>3878.1201642835285</v>
      </c>
    </row>
    <row r="110" spans="1:10" x14ac:dyDescent="0.25">
      <c r="A110" s="62"/>
      <c r="B110" s="58"/>
      <c r="C110" s="64"/>
      <c r="D110" s="66"/>
      <c r="E110" s="66"/>
      <c r="F110" s="66"/>
      <c r="G110" s="31" t="s">
        <v>100</v>
      </c>
      <c r="H110" s="13">
        <f t="shared" si="2"/>
        <v>1040</v>
      </c>
      <c r="I110" s="13"/>
      <c r="J110" s="13">
        <v>1040</v>
      </c>
    </row>
    <row r="111" spans="1:10" x14ac:dyDescent="0.25">
      <c r="A111" s="61">
        <v>25</v>
      </c>
      <c r="B111" s="56" t="s">
        <v>97</v>
      </c>
      <c r="C111" s="63">
        <v>170340010279</v>
      </c>
      <c r="D111" s="65">
        <v>1527.7108350074514</v>
      </c>
      <c r="E111" s="65">
        <v>1102.6521738760819</v>
      </c>
      <c r="F111" s="65">
        <v>425.05866113136943</v>
      </c>
      <c r="G111" s="31" t="s">
        <v>101</v>
      </c>
      <c r="H111" s="13">
        <f t="shared" si="2"/>
        <v>495</v>
      </c>
      <c r="I111" s="13">
        <v>495</v>
      </c>
      <c r="J111" s="13"/>
    </row>
    <row r="112" spans="1:10" x14ac:dyDescent="0.25">
      <c r="A112" s="67"/>
      <c r="B112" s="57"/>
      <c r="C112" s="68"/>
      <c r="D112" s="69"/>
      <c r="E112" s="69"/>
      <c r="F112" s="69"/>
      <c r="G112" s="31" t="s">
        <v>72</v>
      </c>
      <c r="H112" s="13">
        <f t="shared" si="2"/>
        <v>702.71100000000001</v>
      </c>
      <c r="I112" s="13">
        <v>277.65199999999999</v>
      </c>
      <c r="J112" s="13">
        <v>425.05900000000003</v>
      </c>
    </row>
    <row r="113" spans="1:10" x14ac:dyDescent="0.25">
      <c r="A113" s="67"/>
      <c r="B113" s="57"/>
      <c r="C113" s="68"/>
      <c r="D113" s="69"/>
      <c r="E113" s="69"/>
      <c r="F113" s="69"/>
      <c r="G113" s="31" t="s">
        <v>22</v>
      </c>
      <c r="H113" s="13">
        <f t="shared" si="2"/>
        <v>330</v>
      </c>
      <c r="I113" s="13">
        <v>330</v>
      </c>
      <c r="J113" s="13"/>
    </row>
    <row r="114" spans="1:10" x14ac:dyDescent="0.25">
      <c r="A114" s="67"/>
      <c r="B114" s="57"/>
      <c r="C114" s="68"/>
      <c r="D114" s="69"/>
      <c r="E114" s="69"/>
      <c r="F114" s="69"/>
      <c r="G114" s="31" t="s">
        <v>42</v>
      </c>
      <c r="H114" s="13">
        <f t="shared" si="2"/>
        <v>0</v>
      </c>
      <c r="I114" s="13"/>
      <c r="J114" s="13"/>
    </row>
    <row r="115" spans="1:10" x14ac:dyDescent="0.25">
      <c r="A115" s="67"/>
      <c r="B115" s="57"/>
      <c r="C115" s="68"/>
      <c r="D115" s="69"/>
      <c r="E115" s="69"/>
      <c r="F115" s="69"/>
      <c r="G115" s="31" t="s">
        <v>41</v>
      </c>
      <c r="H115" s="13">
        <f t="shared" si="2"/>
        <v>0</v>
      </c>
      <c r="I115" s="13"/>
      <c r="J115" s="13"/>
    </row>
    <row r="116" spans="1:10" x14ac:dyDescent="0.25">
      <c r="A116" s="67"/>
      <c r="B116" s="57"/>
      <c r="C116" s="68"/>
      <c r="D116" s="69"/>
      <c r="E116" s="69"/>
      <c r="F116" s="69"/>
      <c r="G116" s="31" t="s">
        <v>76</v>
      </c>
      <c r="H116" s="13">
        <f t="shared" si="2"/>
        <v>0</v>
      </c>
      <c r="I116" s="13"/>
      <c r="J116" s="13"/>
    </row>
    <row r="117" spans="1:10" x14ac:dyDescent="0.25">
      <c r="A117" s="67"/>
      <c r="B117" s="57"/>
      <c r="C117" s="68"/>
      <c r="D117" s="69"/>
      <c r="E117" s="69"/>
      <c r="F117" s="69"/>
      <c r="G117" s="31" t="s">
        <v>39</v>
      </c>
      <c r="H117" s="13">
        <f t="shared" si="2"/>
        <v>0</v>
      </c>
      <c r="I117" s="13"/>
      <c r="J117" s="13"/>
    </row>
    <row r="118" spans="1:10" x14ac:dyDescent="0.25">
      <c r="A118" s="62"/>
      <c r="B118" s="58"/>
      <c r="C118" s="64"/>
      <c r="D118" s="66"/>
      <c r="E118" s="66"/>
      <c r="F118" s="66"/>
      <c r="G118" s="31" t="s">
        <v>78</v>
      </c>
      <c r="H118" s="13">
        <f t="shared" si="2"/>
        <v>0</v>
      </c>
      <c r="I118" s="13"/>
      <c r="J118" s="13"/>
    </row>
    <row r="119" spans="1:10" ht="30" x14ac:dyDescent="0.25">
      <c r="A119" s="32">
        <v>26</v>
      </c>
      <c r="B119" s="33" t="s">
        <v>98</v>
      </c>
      <c r="C119" s="10">
        <v>60840008420</v>
      </c>
      <c r="D119" s="34">
        <v>824.84240557227167</v>
      </c>
      <c r="E119" s="34"/>
      <c r="F119" s="34">
        <v>824.84240557227167</v>
      </c>
      <c r="G119" s="31" t="s">
        <v>29</v>
      </c>
      <c r="H119" s="35">
        <f t="shared" si="2"/>
        <v>824.84240557227167</v>
      </c>
      <c r="I119" s="35"/>
      <c r="J119" s="35">
        <v>824.84240557227167</v>
      </c>
    </row>
    <row r="120" spans="1:10" x14ac:dyDescent="0.25">
      <c r="A120" s="32">
        <v>27</v>
      </c>
      <c r="B120" s="33" t="s">
        <v>99</v>
      </c>
      <c r="C120" s="10">
        <v>200140007537</v>
      </c>
      <c r="D120" s="34">
        <v>96.227565805706632</v>
      </c>
      <c r="E120" s="34"/>
      <c r="F120" s="34">
        <v>96.227565805706632</v>
      </c>
      <c r="G120" s="31" t="s">
        <v>34</v>
      </c>
      <c r="H120" s="35">
        <f t="shared" si="2"/>
        <v>96.227565805706632</v>
      </c>
      <c r="I120" s="35"/>
      <c r="J120" s="35">
        <v>96.227565805706632</v>
      </c>
    </row>
    <row r="121" spans="1:10" x14ac:dyDescent="0.25">
      <c r="A121" s="61">
        <v>28</v>
      </c>
      <c r="B121" s="56" t="s">
        <v>102</v>
      </c>
      <c r="C121" s="63">
        <v>190740019350</v>
      </c>
      <c r="D121" s="65">
        <v>3701.0679166658419</v>
      </c>
      <c r="E121" s="65">
        <v>3701.0679166658419</v>
      </c>
      <c r="F121" s="65"/>
      <c r="G121" s="31" t="s">
        <v>52</v>
      </c>
      <c r="H121" s="35">
        <f t="shared" si="2"/>
        <v>0</v>
      </c>
      <c r="I121" s="13"/>
      <c r="J121" s="13"/>
    </row>
    <row r="122" spans="1:10" x14ac:dyDescent="0.25">
      <c r="A122" s="67"/>
      <c r="B122" s="57"/>
      <c r="C122" s="68"/>
      <c r="D122" s="69"/>
      <c r="E122" s="69"/>
      <c r="F122" s="69"/>
      <c r="G122" s="31" t="s">
        <v>104</v>
      </c>
      <c r="H122" s="35">
        <f t="shared" si="2"/>
        <v>0</v>
      </c>
      <c r="I122" s="13"/>
      <c r="J122" s="13"/>
    </row>
    <row r="123" spans="1:10" x14ac:dyDescent="0.25">
      <c r="A123" s="67"/>
      <c r="B123" s="57"/>
      <c r="C123" s="68"/>
      <c r="D123" s="69"/>
      <c r="E123" s="69"/>
      <c r="F123" s="69"/>
      <c r="G123" s="31" t="s">
        <v>105</v>
      </c>
      <c r="H123" s="35">
        <f t="shared" si="2"/>
        <v>0</v>
      </c>
      <c r="I123" s="13"/>
      <c r="J123" s="13"/>
    </row>
    <row r="124" spans="1:10" x14ac:dyDescent="0.25">
      <c r="A124" s="67"/>
      <c r="B124" s="57"/>
      <c r="C124" s="68"/>
      <c r="D124" s="69"/>
      <c r="E124" s="69"/>
      <c r="F124" s="69"/>
      <c r="G124" s="31" t="s">
        <v>86</v>
      </c>
      <c r="H124" s="35">
        <f t="shared" si="2"/>
        <v>614.86900000000003</v>
      </c>
      <c r="I124" s="13">
        <v>614.86900000000003</v>
      </c>
      <c r="J124" s="13"/>
    </row>
    <row r="125" spans="1:10" x14ac:dyDescent="0.25">
      <c r="A125" s="67"/>
      <c r="B125" s="57"/>
      <c r="C125" s="68"/>
      <c r="D125" s="69"/>
      <c r="E125" s="69"/>
      <c r="F125" s="69"/>
      <c r="G125" s="31" t="s">
        <v>39</v>
      </c>
      <c r="H125" s="35">
        <f t="shared" si="2"/>
        <v>3086.1990000000001</v>
      </c>
      <c r="I125" s="13">
        <v>3086.1990000000001</v>
      </c>
      <c r="J125" s="13"/>
    </row>
    <row r="126" spans="1:10" x14ac:dyDescent="0.25">
      <c r="A126" s="67"/>
      <c r="B126" s="57"/>
      <c r="C126" s="68"/>
      <c r="D126" s="69"/>
      <c r="E126" s="69"/>
      <c r="F126" s="69"/>
      <c r="G126" s="31" t="s">
        <v>28</v>
      </c>
      <c r="H126" s="35">
        <f t="shared" si="2"/>
        <v>0</v>
      </c>
      <c r="I126" s="13"/>
      <c r="J126" s="13"/>
    </row>
    <row r="127" spans="1:10" x14ac:dyDescent="0.25">
      <c r="A127" s="62"/>
      <c r="B127" s="58"/>
      <c r="C127" s="64"/>
      <c r="D127" s="66"/>
      <c r="E127" s="66"/>
      <c r="F127" s="66"/>
      <c r="G127" s="31" t="s">
        <v>106</v>
      </c>
      <c r="H127" s="35">
        <f t="shared" si="2"/>
        <v>0</v>
      </c>
      <c r="I127" s="13"/>
      <c r="J127" s="13"/>
    </row>
    <row r="128" spans="1:10" x14ac:dyDescent="0.25">
      <c r="A128" s="61">
        <v>29</v>
      </c>
      <c r="B128" s="56" t="s">
        <v>103</v>
      </c>
      <c r="C128" s="63">
        <v>180740025253</v>
      </c>
      <c r="D128" s="65">
        <v>3571.9215221123477</v>
      </c>
      <c r="E128" s="65">
        <v>3571.9215221123477</v>
      </c>
      <c r="F128" s="65"/>
      <c r="G128" s="31" t="s">
        <v>76</v>
      </c>
      <c r="H128" s="13">
        <f t="shared" si="2"/>
        <v>0</v>
      </c>
      <c r="I128" s="13"/>
      <c r="J128" s="13"/>
    </row>
    <row r="129" spans="1:10" x14ac:dyDescent="0.25">
      <c r="A129" s="67"/>
      <c r="B129" s="57"/>
      <c r="C129" s="68"/>
      <c r="D129" s="69"/>
      <c r="E129" s="69"/>
      <c r="F129" s="69"/>
      <c r="G129" s="31" t="s">
        <v>107</v>
      </c>
      <c r="H129" s="13">
        <f t="shared" si="2"/>
        <v>571.92200000000003</v>
      </c>
      <c r="I129" s="13">
        <v>571.92200000000003</v>
      </c>
      <c r="J129" s="13"/>
    </row>
    <row r="130" spans="1:10" x14ac:dyDescent="0.25">
      <c r="A130" s="67"/>
      <c r="B130" s="57"/>
      <c r="C130" s="68"/>
      <c r="D130" s="69"/>
      <c r="E130" s="69"/>
      <c r="F130" s="69"/>
      <c r="G130" s="31" t="s">
        <v>40</v>
      </c>
      <c r="H130" s="13">
        <f t="shared" si="2"/>
        <v>0</v>
      </c>
      <c r="I130" s="13"/>
      <c r="J130" s="13"/>
    </row>
    <row r="131" spans="1:10" x14ac:dyDescent="0.25">
      <c r="A131" s="62"/>
      <c r="B131" s="58"/>
      <c r="C131" s="64"/>
      <c r="D131" s="66"/>
      <c r="E131" s="66"/>
      <c r="F131" s="66"/>
      <c r="G131" s="31" t="s">
        <v>108</v>
      </c>
      <c r="H131" s="13">
        <f t="shared" si="2"/>
        <v>3000</v>
      </c>
      <c r="I131" s="13">
        <v>3000</v>
      </c>
      <c r="J131" s="13"/>
    </row>
    <row r="132" spans="1:10" x14ac:dyDescent="0.25">
      <c r="A132" s="61">
        <v>30</v>
      </c>
      <c r="B132" s="56" t="s">
        <v>109</v>
      </c>
      <c r="C132" s="63">
        <v>130640023086</v>
      </c>
      <c r="D132" s="65">
        <v>777.25012321164695</v>
      </c>
      <c r="E132" s="65"/>
      <c r="F132" s="65">
        <v>777.25012321164695</v>
      </c>
      <c r="G132" s="31" t="s">
        <v>110</v>
      </c>
      <c r="H132" s="13">
        <f t="shared" si="2"/>
        <v>0</v>
      </c>
      <c r="I132" s="16"/>
      <c r="J132" s="16"/>
    </row>
    <row r="133" spans="1:10" x14ac:dyDescent="0.25">
      <c r="A133" s="62"/>
      <c r="B133" s="58"/>
      <c r="C133" s="64"/>
      <c r="D133" s="66"/>
      <c r="E133" s="66"/>
      <c r="F133" s="66"/>
      <c r="G133" s="31" t="s">
        <v>38</v>
      </c>
      <c r="H133" s="13">
        <f t="shared" si="2"/>
        <v>777.25</v>
      </c>
      <c r="I133" s="16"/>
      <c r="J133" s="16">
        <v>777.25</v>
      </c>
    </row>
    <row r="134" spans="1:10" x14ac:dyDescent="0.25">
      <c r="A134" s="61">
        <v>31</v>
      </c>
      <c r="B134" s="56" t="s">
        <v>112</v>
      </c>
      <c r="C134" s="63">
        <v>160240009913</v>
      </c>
      <c r="D134" s="65">
        <v>1620.7929667207857</v>
      </c>
      <c r="E134" s="65"/>
      <c r="F134" s="65">
        <v>1620.7929667207857</v>
      </c>
      <c r="G134" s="31" t="s">
        <v>25</v>
      </c>
      <c r="H134" s="13">
        <f t="shared" si="2"/>
        <v>1256.4190000000001</v>
      </c>
      <c r="I134" s="13"/>
      <c r="J134" s="13">
        <v>1256.4190000000001</v>
      </c>
    </row>
    <row r="135" spans="1:10" x14ac:dyDescent="0.25">
      <c r="A135" s="62"/>
      <c r="B135" s="58"/>
      <c r="C135" s="64"/>
      <c r="D135" s="66"/>
      <c r="E135" s="66"/>
      <c r="F135" s="66"/>
      <c r="G135" s="31" t="s">
        <v>26</v>
      </c>
      <c r="H135" s="13">
        <f t="shared" si="2"/>
        <v>364.37400000000002</v>
      </c>
      <c r="I135" s="13"/>
      <c r="J135" s="13">
        <v>364.37400000000002</v>
      </c>
    </row>
    <row r="136" spans="1:10" x14ac:dyDescent="0.25">
      <c r="A136" s="61">
        <v>32</v>
      </c>
      <c r="B136" s="56" t="s">
        <v>113</v>
      </c>
      <c r="C136" s="63" t="s">
        <v>114</v>
      </c>
      <c r="D136" s="65">
        <v>2143.1529132674086</v>
      </c>
      <c r="E136" s="65">
        <v>2143.1529132674086</v>
      </c>
      <c r="F136" s="65"/>
      <c r="G136" s="31" t="s">
        <v>27</v>
      </c>
      <c r="H136" s="13">
        <f t="shared" si="2"/>
        <v>0</v>
      </c>
      <c r="I136" s="13"/>
      <c r="J136" s="13"/>
    </row>
    <row r="137" spans="1:10" x14ac:dyDescent="0.25">
      <c r="A137" s="62"/>
      <c r="B137" s="58"/>
      <c r="C137" s="64"/>
      <c r="D137" s="66"/>
      <c r="E137" s="66"/>
      <c r="F137" s="66"/>
      <c r="G137" s="31" t="s">
        <v>115</v>
      </c>
      <c r="H137" s="13">
        <f t="shared" si="2"/>
        <v>2143.1529999999998</v>
      </c>
      <c r="I137" s="13">
        <v>2143.1529999999998</v>
      </c>
      <c r="J137" s="13"/>
    </row>
    <row r="138" spans="1:10" ht="30" x14ac:dyDescent="0.25">
      <c r="A138" s="32">
        <v>33</v>
      </c>
      <c r="B138" s="33" t="s">
        <v>116</v>
      </c>
      <c r="C138" s="10">
        <v>190840022026</v>
      </c>
      <c r="D138" s="34">
        <v>257.82129546606927</v>
      </c>
      <c r="E138" s="34">
        <v>257.82129546606927</v>
      </c>
      <c r="F138" s="34"/>
      <c r="G138" s="31" t="s">
        <v>90</v>
      </c>
      <c r="H138" s="13">
        <f t="shared" si="2"/>
        <v>257.82129546606927</v>
      </c>
      <c r="I138" s="34">
        <v>257.82129546606927</v>
      </c>
      <c r="J138" s="13"/>
    </row>
    <row r="139" spans="1:10" x14ac:dyDescent="0.25">
      <c r="A139" s="61">
        <v>34</v>
      </c>
      <c r="B139" s="56" t="s">
        <v>117</v>
      </c>
      <c r="C139" s="63">
        <v>180140031216</v>
      </c>
      <c r="D139" s="65">
        <v>960.21680249172107</v>
      </c>
      <c r="E139" s="65">
        <v>931.48355138354498</v>
      </c>
      <c r="F139" s="65">
        <v>28.733251108176152</v>
      </c>
      <c r="G139" s="31" t="s">
        <v>118</v>
      </c>
      <c r="H139" s="13">
        <f t="shared" si="2"/>
        <v>960.21699999999998</v>
      </c>
      <c r="I139" s="13">
        <v>931.48400000000004</v>
      </c>
      <c r="J139" s="13">
        <v>28.733000000000001</v>
      </c>
    </row>
    <row r="140" spans="1:10" x14ac:dyDescent="0.25">
      <c r="A140" s="67"/>
      <c r="B140" s="57"/>
      <c r="C140" s="68"/>
      <c r="D140" s="69"/>
      <c r="E140" s="69"/>
      <c r="F140" s="69"/>
      <c r="G140" s="31" t="s">
        <v>32</v>
      </c>
      <c r="H140" s="13">
        <f t="shared" si="2"/>
        <v>0</v>
      </c>
      <c r="I140" s="13"/>
      <c r="J140" s="13"/>
    </row>
    <row r="141" spans="1:10" x14ac:dyDescent="0.25">
      <c r="A141" s="67"/>
      <c r="B141" s="57"/>
      <c r="C141" s="68"/>
      <c r="D141" s="69"/>
      <c r="E141" s="69"/>
      <c r="F141" s="69"/>
      <c r="G141" s="31" t="s">
        <v>77</v>
      </c>
      <c r="H141" s="13">
        <f t="shared" si="2"/>
        <v>0</v>
      </c>
      <c r="I141" s="13"/>
      <c r="J141" s="13"/>
    </row>
    <row r="142" spans="1:10" x14ac:dyDescent="0.25">
      <c r="A142" s="62"/>
      <c r="B142" s="58"/>
      <c r="C142" s="64"/>
      <c r="D142" s="66"/>
      <c r="E142" s="66"/>
      <c r="F142" s="66"/>
      <c r="G142" s="31" t="s">
        <v>88</v>
      </c>
      <c r="H142" s="13">
        <f t="shared" si="2"/>
        <v>0</v>
      </c>
      <c r="I142" s="13"/>
      <c r="J142" s="13"/>
    </row>
    <row r="143" spans="1:10" x14ac:dyDescent="0.25">
      <c r="A143" s="32">
        <v>35</v>
      </c>
      <c r="B143" s="33" t="s">
        <v>119</v>
      </c>
      <c r="C143" s="10">
        <v>160240008063</v>
      </c>
      <c r="D143" s="34">
        <v>138.87702316403252</v>
      </c>
      <c r="E143" s="34"/>
      <c r="F143" s="34">
        <v>138.87702316403252</v>
      </c>
      <c r="G143" s="31" t="s">
        <v>120</v>
      </c>
      <c r="H143" s="13">
        <f t="shared" si="2"/>
        <v>138.87702316403252</v>
      </c>
      <c r="I143" s="13"/>
      <c r="J143" s="34">
        <v>138.87702316403252</v>
      </c>
    </row>
    <row r="144" spans="1:10" x14ac:dyDescent="0.25">
      <c r="A144" s="73">
        <v>36</v>
      </c>
      <c r="B144" s="76" t="s">
        <v>121</v>
      </c>
      <c r="C144" s="79">
        <v>70940002487</v>
      </c>
      <c r="D144" s="82">
        <v>6407.8128953782261</v>
      </c>
      <c r="E144" s="82">
        <v>2057.4267967367127</v>
      </c>
      <c r="F144" s="82">
        <v>4350.3860986415129</v>
      </c>
      <c r="G144" s="6" t="s">
        <v>128</v>
      </c>
      <c r="H144" s="8">
        <f t="shared" si="2"/>
        <v>617.42700000000002</v>
      </c>
      <c r="I144" s="8">
        <v>617.42700000000002</v>
      </c>
      <c r="J144" s="8"/>
    </row>
    <row r="145" spans="1:10" x14ac:dyDescent="0.25">
      <c r="A145" s="74"/>
      <c r="B145" s="77"/>
      <c r="C145" s="80"/>
      <c r="D145" s="83"/>
      <c r="E145" s="83"/>
      <c r="F145" s="83"/>
      <c r="G145" s="6" t="s">
        <v>73</v>
      </c>
      <c r="H145" s="8">
        <f t="shared" si="2"/>
        <v>480</v>
      </c>
      <c r="I145" s="8">
        <v>480</v>
      </c>
      <c r="J145" s="8"/>
    </row>
    <row r="146" spans="1:10" x14ac:dyDescent="0.25">
      <c r="A146" s="74"/>
      <c r="B146" s="77"/>
      <c r="C146" s="80"/>
      <c r="D146" s="83"/>
      <c r="E146" s="83"/>
      <c r="F146" s="83"/>
      <c r="G146" s="6" t="s">
        <v>22</v>
      </c>
      <c r="H146" s="8">
        <f t="shared" si="2"/>
        <v>4262.1360000000004</v>
      </c>
      <c r="I146" s="8">
        <v>960</v>
      </c>
      <c r="J146" s="8">
        <v>3302.136</v>
      </c>
    </row>
    <row r="147" spans="1:10" x14ac:dyDescent="0.25">
      <c r="A147" s="74"/>
      <c r="B147" s="77"/>
      <c r="C147" s="80"/>
      <c r="D147" s="83"/>
      <c r="E147" s="83"/>
      <c r="F147" s="83"/>
      <c r="G147" s="6" t="s">
        <v>129</v>
      </c>
      <c r="H147" s="8">
        <f t="shared" si="2"/>
        <v>1048.25</v>
      </c>
      <c r="I147" s="8"/>
      <c r="J147" s="8">
        <v>1048.25</v>
      </c>
    </row>
    <row r="148" spans="1:10" x14ac:dyDescent="0.25">
      <c r="A148" s="74"/>
      <c r="B148" s="77"/>
      <c r="C148" s="80"/>
      <c r="D148" s="83"/>
      <c r="E148" s="83"/>
      <c r="F148" s="83"/>
      <c r="G148" s="6" t="s">
        <v>49</v>
      </c>
      <c r="H148" s="8">
        <f t="shared" si="2"/>
        <v>0</v>
      </c>
      <c r="I148" s="8"/>
      <c r="J148" s="8"/>
    </row>
    <row r="149" spans="1:10" x14ac:dyDescent="0.25">
      <c r="A149" s="75"/>
      <c r="B149" s="78"/>
      <c r="C149" s="81"/>
      <c r="D149" s="84"/>
      <c r="E149" s="84"/>
      <c r="F149" s="84"/>
      <c r="G149" s="6" t="s">
        <v>104</v>
      </c>
      <c r="H149" s="8">
        <f t="shared" si="2"/>
        <v>0</v>
      </c>
      <c r="I149" s="8"/>
      <c r="J149" s="8"/>
    </row>
    <row r="150" spans="1:10" x14ac:dyDescent="0.25">
      <c r="A150" s="32">
        <v>37</v>
      </c>
      <c r="B150" s="33" t="s">
        <v>122</v>
      </c>
      <c r="C150" s="10">
        <v>190740023506</v>
      </c>
      <c r="D150" s="34">
        <v>579.47997237533048</v>
      </c>
      <c r="E150" s="34">
        <v>579.47997237533048</v>
      </c>
      <c r="F150" s="34"/>
      <c r="G150" s="31" t="s">
        <v>72</v>
      </c>
      <c r="H150" s="13">
        <f t="shared" ref="H150" si="3">I150+J150</f>
        <v>579.47997237533048</v>
      </c>
      <c r="I150" s="34">
        <v>579.47997237533048</v>
      </c>
      <c r="J150" s="13"/>
    </row>
    <row r="151" spans="1:10" x14ac:dyDescent="0.25">
      <c r="A151" s="32">
        <v>38</v>
      </c>
      <c r="B151" s="33" t="s">
        <v>123</v>
      </c>
      <c r="C151" s="10">
        <v>161240008492</v>
      </c>
      <c r="D151" s="34">
        <v>3786.2368134390886</v>
      </c>
      <c r="E151" s="34">
        <v>3786.2368134390886</v>
      </c>
      <c r="F151" s="34"/>
      <c r="G151" s="31" t="s">
        <v>127</v>
      </c>
      <c r="H151" s="13">
        <f t="shared" si="2"/>
        <v>3786.2370000000001</v>
      </c>
      <c r="I151" s="13">
        <v>3786.2370000000001</v>
      </c>
      <c r="J151" s="13"/>
    </row>
    <row r="152" spans="1:10" x14ac:dyDescent="0.25">
      <c r="A152" s="61">
        <v>39</v>
      </c>
      <c r="B152" s="56" t="s">
        <v>124</v>
      </c>
      <c r="C152" s="63">
        <v>51241001993</v>
      </c>
      <c r="D152" s="65">
        <v>1297.3218968312049</v>
      </c>
      <c r="E152" s="65">
        <v>601.51158432371938</v>
      </c>
      <c r="F152" s="65">
        <v>695.81031250748549</v>
      </c>
      <c r="G152" s="31" t="s">
        <v>19</v>
      </c>
      <c r="H152" s="13">
        <f t="shared" si="2"/>
        <v>695.81</v>
      </c>
      <c r="I152" s="13"/>
      <c r="J152" s="13">
        <v>695.81</v>
      </c>
    </row>
    <row r="153" spans="1:10" x14ac:dyDescent="0.25">
      <c r="A153" s="62"/>
      <c r="B153" s="58"/>
      <c r="C153" s="64"/>
      <c r="D153" s="66"/>
      <c r="E153" s="66"/>
      <c r="F153" s="66"/>
      <c r="G153" s="31" t="s">
        <v>115</v>
      </c>
      <c r="H153" s="13">
        <f t="shared" ref="H153:H198" si="4">I153+J153</f>
        <v>601.51199999999994</v>
      </c>
      <c r="I153" s="13">
        <v>601.51199999999994</v>
      </c>
      <c r="J153" s="13"/>
    </row>
    <row r="154" spans="1:10" x14ac:dyDescent="0.25">
      <c r="A154" s="61">
        <v>40</v>
      </c>
      <c r="B154" s="56" t="s">
        <v>125</v>
      </c>
      <c r="C154" s="63">
        <v>140240021493</v>
      </c>
      <c r="D154" s="65">
        <v>1300.1794340488946</v>
      </c>
      <c r="E154" s="65">
        <v>1000.1380261914576</v>
      </c>
      <c r="F154" s="65">
        <v>300.04140785743721</v>
      </c>
      <c r="G154" s="31" t="s">
        <v>130</v>
      </c>
      <c r="H154" s="13">
        <f t="shared" si="4"/>
        <v>0</v>
      </c>
      <c r="I154" s="13"/>
      <c r="J154" s="13"/>
    </row>
    <row r="155" spans="1:10" x14ac:dyDescent="0.25">
      <c r="A155" s="67"/>
      <c r="B155" s="57"/>
      <c r="C155" s="68"/>
      <c r="D155" s="69"/>
      <c r="E155" s="69"/>
      <c r="F155" s="69"/>
      <c r="G155" s="31" t="s">
        <v>131</v>
      </c>
      <c r="H155" s="13">
        <f t="shared" si="4"/>
        <v>560</v>
      </c>
      <c r="I155" s="13">
        <v>560</v>
      </c>
      <c r="J155" s="13"/>
    </row>
    <row r="156" spans="1:10" x14ac:dyDescent="0.25">
      <c r="A156" s="67"/>
      <c r="B156" s="57"/>
      <c r="C156" s="68"/>
      <c r="D156" s="69"/>
      <c r="E156" s="69"/>
      <c r="F156" s="69"/>
      <c r="G156" s="31" t="s">
        <v>132</v>
      </c>
      <c r="H156" s="13">
        <f t="shared" si="4"/>
        <v>420</v>
      </c>
      <c r="I156" s="13">
        <v>420</v>
      </c>
      <c r="J156" s="13"/>
    </row>
    <row r="157" spans="1:10" x14ac:dyDescent="0.25">
      <c r="A157" s="62"/>
      <c r="B157" s="58"/>
      <c r="C157" s="64"/>
      <c r="D157" s="66"/>
      <c r="E157" s="66"/>
      <c r="F157" s="66"/>
      <c r="G157" s="31" t="s">
        <v>80</v>
      </c>
      <c r="H157" s="13">
        <f t="shared" si="4"/>
        <v>280</v>
      </c>
      <c r="I157" s="13"/>
      <c r="J157" s="13">
        <v>280</v>
      </c>
    </row>
    <row r="158" spans="1:10" x14ac:dyDescent="0.25">
      <c r="A158" s="61">
        <v>41</v>
      </c>
      <c r="B158" s="56" t="s">
        <v>126</v>
      </c>
      <c r="C158" s="63">
        <v>170940005492</v>
      </c>
      <c r="D158" s="65">
        <v>1845.254658323239</v>
      </c>
      <c r="E158" s="65">
        <v>1845.254658323239</v>
      </c>
      <c r="F158" s="65"/>
      <c r="G158" s="31" t="s">
        <v>133</v>
      </c>
      <c r="H158" s="13">
        <f t="shared" si="4"/>
        <v>1845.2550000000001</v>
      </c>
      <c r="I158" s="13">
        <v>1845.2550000000001</v>
      </c>
      <c r="J158" s="13"/>
    </row>
    <row r="159" spans="1:10" x14ac:dyDescent="0.25">
      <c r="A159" s="67"/>
      <c r="B159" s="57"/>
      <c r="C159" s="68"/>
      <c r="D159" s="69"/>
      <c r="E159" s="69"/>
      <c r="F159" s="69"/>
      <c r="G159" s="31" t="s">
        <v>51</v>
      </c>
      <c r="H159" s="13">
        <f t="shared" si="4"/>
        <v>0</v>
      </c>
      <c r="I159" s="13"/>
      <c r="J159" s="13"/>
    </row>
    <row r="160" spans="1:10" x14ac:dyDescent="0.25">
      <c r="A160" s="67"/>
      <c r="B160" s="57"/>
      <c r="C160" s="68"/>
      <c r="D160" s="69"/>
      <c r="E160" s="69"/>
      <c r="F160" s="69"/>
      <c r="G160" s="31" t="s">
        <v>134</v>
      </c>
      <c r="H160" s="13">
        <f t="shared" si="4"/>
        <v>0</v>
      </c>
      <c r="I160" s="13"/>
      <c r="J160" s="13"/>
    </row>
    <row r="161" spans="1:10" x14ac:dyDescent="0.25">
      <c r="A161" s="62"/>
      <c r="B161" s="58"/>
      <c r="C161" s="64"/>
      <c r="D161" s="66"/>
      <c r="E161" s="66"/>
      <c r="F161" s="66"/>
      <c r="G161" s="31" t="s">
        <v>135</v>
      </c>
      <c r="H161" s="13">
        <f t="shared" si="4"/>
        <v>0</v>
      </c>
      <c r="I161" s="13"/>
      <c r="J161" s="13"/>
    </row>
    <row r="162" spans="1:10" x14ac:dyDescent="0.25">
      <c r="A162" s="61">
        <v>42</v>
      </c>
      <c r="B162" s="56" t="s">
        <v>136</v>
      </c>
      <c r="C162" s="63">
        <v>190940029067</v>
      </c>
      <c r="D162" s="65">
        <v>12728.949543100873</v>
      </c>
      <c r="E162" s="65">
        <v>5786.4428561601708</v>
      </c>
      <c r="F162" s="65">
        <v>6942.5066869407019</v>
      </c>
      <c r="G162" s="31" t="s">
        <v>80</v>
      </c>
      <c r="H162" s="13">
        <f t="shared" si="4"/>
        <v>0</v>
      </c>
      <c r="I162" s="13"/>
      <c r="J162" s="13"/>
    </row>
    <row r="163" spans="1:10" x14ac:dyDescent="0.25">
      <c r="A163" s="67"/>
      <c r="B163" s="57"/>
      <c r="C163" s="68"/>
      <c r="D163" s="69"/>
      <c r="E163" s="69"/>
      <c r="F163" s="69"/>
      <c r="G163" s="31" t="s">
        <v>139</v>
      </c>
      <c r="H163" s="13">
        <f t="shared" si="4"/>
        <v>2720</v>
      </c>
      <c r="I163" s="13"/>
      <c r="J163" s="13">
        <v>2720</v>
      </c>
    </row>
    <row r="164" spans="1:10" x14ac:dyDescent="0.25">
      <c r="A164" s="67"/>
      <c r="B164" s="57"/>
      <c r="C164" s="68"/>
      <c r="D164" s="69"/>
      <c r="E164" s="69"/>
      <c r="F164" s="69"/>
      <c r="G164" s="31" t="s">
        <v>34</v>
      </c>
      <c r="H164" s="13">
        <f t="shared" si="4"/>
        <v>420</v>
      </c>
      <c r="I164" s="13">
        <v>420</v>
      </c>
      <c r="J164" s="13"/>
    </row>
    <row r="165" spans="1:10" x14ac:dyDescent="0.25">
      <c r="A165" s="67"/>
      <c r="B165" s="57"/>
      <c r="C165" s="68"/>
      <c r="D165" s="69"/>
      <c r="E165" s="69"/>
      <c r="F165" s="69"/>
      <c r="G165" s="31" t="s">
        <v>140</v>
      </c>
      <c r="H165" s="13">
        <f t="shared" si="4"/>
        <v>2000</v>
      </c>
      <c r="I165" s="13">
        <v>2000</v>
      </c>
      <c r="J165" s="13"/>
    </row>
    <row r="166" spans="1:10" x14ac:dyDescent="0.25">
      <c r="A166" s="67"/>
      <c r="B166" s="57"/>
      <c r="C166" s="68"/>
      <c r="D166" s="69"/>
      <c r="E166" s="69"/>
      <c r="F166" s="69"/>
      <c r="G166" s="31" t="s">
        <v>141</v>
      </c>
      <c r="H166" s="13">
        <f t="shared" si="4"/>
        <v>1469.8620000000001</v>
      </c>
      <c r="I166" s="13">
        <f>1396.862+73</f>
        <v>1469.8620000000001</v>
      </c>
      <c r="J166" s="13"/>
    </row>
    <row r="167" spans="1:10" x14ac:dyDescent="0.25">
      <c r="A167" s="67"/>
      <c r="B167" s="57"/>
      <c r="C167" s="68"/>
      <c r="D167" s="69"/>
      <c r="E167" s="69"/>
      <c r="F167" s="69"/>
      <c r="G167" s="31" t="s">
        <v>73</v>
      </c>
      <c r="H167" s="13">
        <f t="shared" si="4"/>
        <v>840</v>
      </c>
      <c r="I167" s="13">
        <v>140</v>
      </c>
      <c r="J167" s="13">
        <v>700</v>
      </c>
    </row>
    <row r="168" spans="1:10" x14ac:dyDescent="0.25">
      <c r="A168" s="67"/>
      <c r="B168" s="57"/>
      <c r="C168" s="68"/>
      <c r="D168" s="69"/>
      <c r="E168" s="69"/>
      <c r="F168" s="69"/>
      <c r="G168" s="31" t="s">
        <v>142</v>
      </c>
      <c r="H168" s="13">
        <f t="shared" si="4"/>
        <v>1056.5810000000001</v>
      </c>
      <c r="I168" s="13">
        <f>1030.333+26.248</f>
        <v>1056.5810000000001</v>
      </c>
      <c r="J168" s="13"/>
    </row>
    <row r="169" spans="1:10" x14ac:dyDescent="0.25">
      <c r="A169" s="67"/>
      <c r="B169" s="57"/>
      <c r="C169" s="68"/>
      <c r="D169" s="69"/>
      <c r="E169" s="69"/>
      <c r="F169" s="69"/>
      <c r="G169" s="31" t="s">
        <v>115</v>
      </c>
      <c r="H169" s="13">
        <f t="shared" si="4"/>
        <v>0</v>
      </c>
      <c r="I169" s="13"/>
      <c r="J169" s="13"/>
    </row>
    <row r="170" spans="1:10" x14ac:dyDescent="0.25">
      <c r="A170" s="67"/>
      <c r="B170" s="57"/>
      <c r="C170" s="68"/>
      <c r="D170" s="69"/>
      <c r="E170" s="69"/>
      <c r="F170" s="69"/>
      <c r="G170" s="31" t="s">
        <v>107</v>
      </c>
      <c r="H170" s="13">
        <f t="shared" si="4"/>
        <v>420</v>
      </c>
      <c r="I170" s="13">
        <v>420</v>
      </c>
      <c r="J170" s="13"/>
    </row>
    <row r="171" spans="1:10" x14ac:dyDescent="0.25">
      <c r="A171" s="67"/>
      <c r="B171" s="57"/>
      <c r="C171" s="68"/>
      <c r="D171" s="69"/>
      <c r="E171" s="69"/>
      <c r="F171" s="69"/>
      <c r="G171" s="31" t="s">
        <v>133</v>
      </c>
      <c r="H171" s="13">
        <f t="shared" si="4"/>
        <v>280</v>
      </c>
      <c r="I171" s="13">
        <v>280</v>
      </c>
      <c r="J171" s="13"/>
    </row>
    <row r="172" spans="1:10" x14ac:dyDescent="0.25">
      <c r="A172" s="67"/>
      <c r="B172" s="57"/>
      <c r="C172" s="68"/>
      <c r="D172" s="69"/>
      <c r="E172" s="69"/>
      <c r="F172" s="69"/>
      <c r="G172" s="31" t="s">
        <v>29</v>
      </c>
      <c r="H172" s="13">
        <f t="shared" si="4"/>
        <v>1731.7550000000001</v>
      </c>
      <c r="I172" s="13"/>
      <c r="J172" s="13">
        <v>1731.7550000000001</v>
      </c>
    </row>
    <row r="173" spans="1:10" x14ac:dyDescent="0.25">
      <c r="A173" s="67"/>
      <c r="B173" s="57"/>
      <c r="C173" s="68"/>
      <c r="D173" s="69"/>
      <c r="E173" s="69"/>
      <c r="F173" s="69"/>
      <c r="G173" s="31" t="s">
        <v>49</v>
      </c>
      <c r="H173" s="13">
        <f t="shared" si="4"/>
        <v>1790.752</v>
      </c>
      <c r="I173" s="13"/>
      <c r="J173" s="13">
        <f>1890-99.248</f>
        <v>1790.752</v>
      </c>
    </row>
    <row r="174" spans="1:10" x14ac:dyDescent="0.25">
      <c r="A174" s="67"/>
      <c r="B174" s="57"/>
      <c r="C174" s="68"/>
      <c r="D174" s="69"/>
      <c r="E174" s="69"/>
      <c r="F174" s="69"/>
      <c r="G174" s="31" t="s">
        <v>104</v>
      </c>
      <c r="H174" s="13">
        <f t="shared" si="4"/>
        <v>0</v>
      </c>
      <c r="I174" s="13"/>
      <c r="J174" s="13"/>
    </row>
    <row r="175" spans="1:10" x14ac:dyDescent="0.25">
      <c r="A175" s="67"/>
      <c r="B175" s="57"/>
      <c r="C175" s="68"/>
      <c r="D175" s="69"/>
      <c r="E175" s="69"/>
      <c r="F175" s="69"/>
      <c r="G175" s="31" t="s">
        <v>143</v>
      </c>
      <c r="H175" s="13">
        <f t="shared" si="4"/>
        <v>0</v>
      </c>
      <c r="I175" s="13"/>
      <c r="J175" s="13"/>
    </row>
    <row r="176" spans="1:10" x14ac:dyDescent="0.25">
      <c r="A176" s="67"/>
      <c r="B176" s="57"/>
      <c r="C176" s="68"/>
      <c r="D176" s="69"/>
      <c r="E176" s="69"/>
      <c r="F176" s="69"/>
      <c r="G176" s="31" t="s">
        <v>42</v>
      </c>
      <c r="H176" s="13">
        <f t="shared" si="4"/>
        <v>0</v>
      </c>
      <c r="I176" s="13"/>
      <c r="J176" s="13"/>
    </row>
    <row r="177" spans="1:10" x14ac:dyDescent="0.25">
      <c r="A177" s="62"/>
      <c r="B177" s="58"/>
      <c r="C177" s="64"/>
      <c r="D177" s="66"/>
      <c r="E177" s="66"/>
      <c r="F177" s="66"/>
      <c r="G177" s="31" t="s">
        <v>68</v>
      </c>
      <c r="H177" s="13">
        <f t="shared" si="4"/>
        <v>0</v>
      </c>
      <c r="I177" s="13"/>
      <c r="J177" s="13"/>
    </row>
    <row r="178" spans="1:10" x14ac:dyDescent="0.25">
      <c r="A178" s="61">
        <v>43</v>
      </c>
      <c r="B178" s="56" t="s">
        <v>137</v>
      </c>
      <c r="C178" s="63">
        <v>190940012151</v>
      </c>
      <c r="D178" s="65">
        <v>500.78339740015122</v>
      </c>
      <c r="E178" s="65"/>
      <c r="F178" s="65">
        <v>500.78339740015122</v>
      </c>
      <c r="G178" s="31" t="s">
        <v>101</v>
      </c>
      <c r="H178" s="13">
        <f t="shared" si="4"/>
        <v>490</v>
      </c>
      <c r="I178" s="13"/>
      <c r="J178" s="13">
        <v>490</v>
      </c>
    </row>
    <row r="179" spans="1:10" x14ac:dyDescent="0.25">
      <c r="A179" s="62"/>
      <c r="B179" s="58"/>
      <c r="C179" s="64"/>
      <c r="D179" s="66"/>
      <c r="E179" s="66"/>
      <c r="F179" s="66"/>
      <c r="G179" s="31" t="s">
        <v>138</v>
      </c>
      <c r="H179" s="13">
        <f t="shared" si="4"/>
        <v>0</v>
      </c>
      <c r="I179" s="13"/>
      <c r="J179" s="13"/>
    </row>
    <row r="180" spans="1:10" x14ac:dyDescent="0.25">
      <c r="A180" s="61">
        <v>44</v>
      </c>
      <c r="B180" s="56" t="s">
        <v>144</v>
      </c>
      <c r="C180" s="63">
        <v>190640028791</v>
      </c>
      <c r="D180" s="65">
        <v>717.24184164015946</v>
      </c>
      <c r="E180" s="65">
        <v>542.93207136107685</v>
      </c>
      <c r="F180" s="65">
        <v>174.30977027908258</v>
      </c>
      <c r="G180" s="31" t="s">
        <v>141</v>
      </c>
      <c r="H180" s="13">
        <f t="shared" si="4"/>
        <v>490</v>
      </c>
      <c r="I180" s="13">
        <v>490</v>
      </c>
      <c r="J180" s="13"/>
    </row>
    <row r="181" spans="1:10" x14ac:dyDescent="0.25">
      <c r="A181" s="67"/>
      <c r="B181" s="57"/>
      <c r="C181" s="68"/>
      <c r="D181" s="69"/>
      <c r="E181" s="69"/>
      <c r="F181" s="69"/>
      <c r="G181" s="31" t="s">
        <v>145</v>
      </c>
      <c r="H181" s="13">
        <f t="shared" si="4"/>
        <v>227.24200000000002</v>
      </c>
      <c r="I181" s="13">
        <v>52.932000000000002</v>
      </c>
      <c r="J181" s="13">
        <v>174.31</v>
      </c>
    </row>
    <row r="182" spans="1:10" x14ac:dyDescent="0.25">
      <c r="A182" s="67"/>
      <c r="B182" s="57"/>
      <c r="C182" s="68"/>
      <c r="D182" s="69"/>
      <c r="E182" s="69"/>
      <c r="F182" s="69"/>
      <c r="G182" s="31" t="s">
        <v>105</v>
      </c>
      <c r="H182" s="13">
        <f t="shared" si="4"/>
        <v>0</v>
      </c>
      <c r="I182" s="13"/>
      <c r="J182" s="13"/>
    </row>
    <row r="183" spans="1:10" x14ac:dyDescent="0.25">
      <c r="A183" s="67"/>
      <c r="B183" s="57"/>
      <c r="C183" s="68"/>
      <c r="D183" s="69"/>
      <c r="E183" s="69"/>
      <c r="F183" s="69"/>
      <c r="G183" s="31" t="s">
        <v>26</v>
      </c>
      <c r="H183" s="13">
        <f t="shared" si="4"/>
        <v>0</v>
      </c>
      <c r="I183" s="13"/>
      <c r="J183" s="13"/>
    </row>
    <row r="184" spans="1:10" x14ac:dyDescent="0.25">
      <c r="A184" s="62"/>
      <c r="B184" s="58"/>
      <c r="C184" s="64"/>
      <c r="D184" s="66"/>
      <c r="E184" s="66"/>
      <c r="F184" s="66"/>
      <c r="G184" s="31" t="s">
        <v>104</v>
      </c>
      <c r="H184" s="13">
        <f t="shared" si="4"/>
        <v>0</v>
      </c>
      <c r="I184" s="13"/>
      <c r="J184" s="13"/>
    </row>
    <row r="185" spans="1:10" x14ac:dyDescent="0.25">
      <c r="A185" s="32">
        <v>45</v>
      </c>
      <c r="B185" s="33" t="s">
        <v>146</v>
      </c>
      <c r="C185" s="10">
        <v>150340018499</v>
      </c>
      <c r="D185" s="34">
        <v>714.38430442246954</v>
      </c>
      <c r="E185" s="34">
        <v>714.38430442246954</v>
      </c>
      <c r="F185" s="34"/>
      <c r="G185" s="31" t="s">
        <v>25</v>
      </c>
      <c r="H185" s="13">
        <f t="shared" si="4"/>
        <v>714.38430442246954</v>
      </c>
      <c r="I185" s="34">
        <v>714.38430442246954</v>
      </c>
      <c r="J185" s="13"/>
    </row>
    <row r="186" spans="1:10" x14ac:dyDescent="0.25">
      <c r="A186" s="61">
        <v>46</v>
      </c>
      <c r="B186" s="56" t="s">
        <v>148</v>
      </c>
      <c r="C186" s="63">
        <v>960740001795</v>
      </c>
      <c r="D186" s="65">
        <v>4286.3058265348172</v>
      </c>
      <c r="E186" s="65">
        <v>2143.1529132674086</v>
      </c>
      <c r="F186" s="65">
        <v>2143.1529132674086</v>
      </c>
      <c r="G186" s="31" t="s">
        <v>93</v>
      </c>
      <c r="H186" s="13">
        <f t="shared" si="4"/>
        <v>3306.3058265348172</v>
      </c>
      <c r="I186" s="13">
        <f>E186-I187</f>
        <v>1163.1529132674086</v>
      </c>
      <c r="J186" s="13">
        <f>F186</f>
        <v>2143.1529132674086</v>
      </c>
    </row>
    <row r="187" spans="1:10" x14ac:dyDescent="0.25">
      <c r="A187" s="62"/>
      <c r="B187" s="58"/>
      <c r="C187" s="64"/>
      <c r="D187" s="66"/>
      <c r="E187" s="66"/>
      <c r="F187" s="66"/>
      <c r="G187" s="31" t="s">
        <v>47</v>
      </c>
      <c r="H187" s="13">
        <f t="shared" si="4"/>
        <v>980</v>
      </c>
      <c r="I187" s="13">
        <v>980</v>
      </c>
      <c r="J187" s="13"/>
    </row>
    <row r="188" spans="1:10" x14ac:dyDescent="0.25">
      <c r="A188" s="32">
        <v>47</v>
      </c>
      <c r="B188" s="33" t="s">
        <v>147</v>
      </c>
      <c r="C188" s="10">
        <v>200240002232</v>
      </c>
      <c r="D188" s="34">
        <v>597.32172037828161</v>
      </c>
      <c r="E188" s="34"/>
      <c r="F188" s="34">
        <v>597.32172037828161</v>
      </c>
      <c r="G188" s="31" t="s">
        <v>90</v>
      </c>
      <c r="H188" s="13">
        <f t="shared" si="4"/>
        <v>597.32172037828161</v>
      </c>
      <c r="I188" s="13"/>
      <c r="J188" s="34">
        <v>597.32172037828161</v>
      </c>
    </row>
    <row r="189" spans="1:10" x14ac:dyDescent="0.25">
      <c r="A189" s="32">
        <v>48</v>
      </c>
      <c r="B189" s="33" t="s">
        <v>149</v>
      </c>
      <c r="C189" s="10">
        <v>130240017037</v>
      </c>
      <c r="D189" s="34">
        <v>614.3705018033238</v>
      </c>
      <c r="E189" s="34"/>
      <c r="F189" s="34">
        <v>614.3705018033238</v>
      </c>
      <c r="G189" s="31" t="s">
        <v>90</v>
      </c>
      <c r="H189" s="13">
        <f t="shared" si="4"/>
        <v>614.37099999999998</v>
      </c>
      <c r="I189" s="13"/>
      <c r="J189" s="34">
        <v>614.37099999999998</v>
      </c>
    </row>
    <row r="190" spans="1:10" x14ac:dyDescent="0.25">
      <c r="A190" s="37">
        <v>49</v>
      </c>
      <c r="B190" s="40" t="s">
        <v>152</v>
      </c>
      <c r="C190" s="36">
        <v>140740003770</v>
      </c>
      <c r="D190" s="29">
        <v>714.38430442246954</v>
      </c>
      <c r="E190" s="29">
        <v>714.38430442246954</v>
      </c>
      <c r="F190" s="29"/>
      <c r="G190" s="27" t="s">
        <v>70</v>
      </c>
      <c r="H190" s="13">
        <f t="shared" si="4"/>
        <v>714.38430442246954</v>
      </c>
      <c r="I190" s="29">
        <v>714.38430442246954</v>
      </c>
      <c r="J190" s="41"/>
    </row>
    <row r="191" spans="1:10" x14ac:dyDescent="0.25">
      <c r="A191" s="38">
        <v>50</v>
      </c>
      <c r="B191" s="17" t="s">
        <v>150</v>
      </c>
      <c r="C191" s="39">
        <v>191040030378</v>
      </c>
      <c r="D191" s="29">
        <v>620.55206918949148</v>
      </c>
      <c r="E191" s="29"/>
      <c r="F191" s="29">
        <v>620.55206918949148</v>
      </c>
      <c r="G191" s="27" t="s">
        <v>27</v>
      </c>
      <c r="H191" s="13">
        <f t="shared" si="4"/>
        <v>620.55206918949148</v>
      </c>
      <c r="I191" s="41"/>
      <c r="J191" s="29">
        <v>620.55206918949148</v>
      </c>
    </row>
    <row r="192" spans="1:10" x14ac:dyDescent="0.25">
      <c r="A192" s="73">
        <v>51</v>
      </c>
      <c r="B192" s="85" t="s">
        <v>151</v>
      </c>
      <c r="C192" s="73">
        <v>17044002218</v>
      </c>
      <c r="D192" s="82">
        <v>1820.6083998206636</v>
      </c>
      <c r="E192" s="82">
        <v>1064.6147815871075</v>
      </c>
      <c r="F192" s="82">
        <v>755.99361823355639</v>
      </c>
      <c r="G192" s="86" t="s">
        <v>26</v>
      </c>
      <c r="H192" s="87">
        <f t="shared" si="4"/>
        <v>755.99361823355639</v>
      </c>
      <c r="I192" s="87"/>
      <c r="J192" s="87">
        <f>F192</f>
        <v>755.99361823355639</v>
      </c>
    </row>
    <row r="193" spans="1:10" x14ac:dyDescent="0.25">
      <c r="A193" s="74"/>
      <c r="B193" s="88"/>
      <c r="C193" s="74"/>
      <c r="D193" s="83"/>
      <c r="E193" s="83"/>
      <c r="F193" s="83"/>
      <c r="G193" s="86" t="s">
        <v>153</v>
      </c>
      <c r="H193" s="87">
        <f t="shared" si="4"/>
        <v>0</v>
      </c>
      <c r="I193" s="87"/>
      <c r="J193" s="87"/>
    </row>
    <row r="194" spans="1:10" x14ac:dyDescent="0.25">
      <c r="A194" s="74"/>
      <c r="B194" s="88"/>
      <c r="C194" s="74"/>
      <c r="D194" s="83"/>
      <c r="E194" s="83"/>
      <c r="F194" s="83"/>
      <c r="G194" s="86" t="s">
        <v>154</v>
      </c>
      <c r="H194" s="87">
        <f t="shared" si="4"/>
        <v>0</v>
      </c>
      <c r="I194" s="87"/>
      <c r="J194" s="87"/>
    </row>
    <row r="195" spans="1:10" x14ac:dyDescent="0.25">
      <c r="A195" s="74"/>
      <c r="B195" s="88"/>
      <c r="C195" s="74"/>
      <c r="D195" s="83"/>
      <c r="E195" s="83"/>
      <c r="F195" s="83"/>
      <c r="G195" s="86" t="s">
        <v>90</v>
      </c>
      <c r="H195" s="87">
        <f t="shared" si="4"/>
        <v>0</v>
      </c>
      <c r="I195" s="87"/>
      <c r="J195" s="87"/>
    </row>
    <row r="196" spans="1:10" x14ac:dyDescent="0.25">
      <c r="A196" s="74"/>
      <c r="B196" s="88"/>
      <c r="C196" s="74"/>
      <c r="D196" s="83"/>
      <c r="E196" s="83"/>
      <c r="F196" s="83"/>
      <c r="G196" s="86" t="s">
        <v>49</v>
      </c>
      <c r="H196" s="87">
        <f t="shared" si="4"/>
        <v>0</v>
      </c>
      <c r="I196" s="87"/>
      <c r="J196" s="87"/>
    </row>
    <row r="197" spans="1:10" x14ac:dyDescent="0.25">
      <c r="A197" s="74"/>
      <c r="B197" s="88"/>
      <c r="C197" s="74"/>
      <c r="D197" s="83"/>
      <c r="E197" s="83"/>
      <c r="F197" s="83"/>
      <c r="G197" s="86" t="s">
        <v>155</v>
      </c>
      <c r="H197" s="87">
        <f t="shared" si="4"/>
        <v>0</v>
      </c>
      <c r="I197" s="87"/>
      <c r="J197" s="87"/>
    </row>
    <row r="198" spans="1:10" x14ac:dyDescent="0.25">
      <c r="A198" s="75"/>
      <c r="B198" s="89"/>
      <c r="C198" s="75"/>
      <c r="D198" s="84"/>
      <c r="E198" s="84"/>
      <c r="F198" s="84"/>
      <c r="G198" s="86" t="s">
        <v>70</v>
      </c>
      <c r="H198" s="87">
        <f t="shared" si="4"/>
        <v>1064.6147815871075</v>
      </c>
      <c r="I198" s="87">
        <f>E192</f>
        <v>1064.6147815871075</v>
      </c>
      <c r="J198" s="87"/>
    </row>
    <row r="199" spans="1:10" x14ac:dyDescent="0.25">
      <c r="A199" s="45"/>
      <c r="B199" s="44"/>
      <c r="C199" s="43"/>
      <c r="D199" s="42"/>
      <c r="E199" s="42"/>
      <c r="F199" s="42"/>
      <c r="G199" s="27"/>
      <c r="H199" s="13"/>
      <c r="I199" s="41"/>
      <c r="J199" s="29"/>
    </row>
    <row r="200" spans="1:10" x14ac:dyDescent="0.25">
      <c r="A200" s="70" t="s">
        <v>14</v>
      </c>
      <c r="B200" s="71"/>
      <c r="C200" s="72"/>
      <c r="D200" s="2">
        <f>SUM(D9:D199)</f>
        <v>200000</v>
      </c>
      <c r="E200" s="2">
        <f>SUM(E9:E199)</f>
        <v>112964.06270468222</v>
      </c>
      <c r="F200" s="2">
        <f>SUM(F9:F199)</f>
        <v>87035.937295317723</v>
      </c>
      <c r="G200" s="2"/>
      <c r="H200" s="2">
        <f>SUM(H9:H199)</f>
        <v>199734.52538120199</v>
      </c>
      <c r="I200" s="2">
        <f>SUM(I9:I199)</f>
        <v>112845.94449899465</v>
      </c>
      <c r="J200" s="2">
        <f>SUM(J9:J199)</f>
        <v>86888.580882207287</v>
      </c>
    </row>
  </sheetData>
  <mergeCells count="220">
    <mergeCell ref="F192:F198"/>
    <mergeCell ref="F180:F184"/>
    <mergeCell ref="E180:E184"/>
    <mergeCell ref="D180:D184"/>
    <mergeCell ref="C180:C184"/>
    <mergeCell ref="B180:B184"/>
    <mergeCell ref="A180:A184"/>
    <mergeCell ref="F186:F187"/>
    <mergeCell ref="E186:E187"/>
    <mergeCell ref="D186:D187"/>
    <mergeCell ref="C186:C187"/>
    <mergeCell ref="B186:B187"/>
    <mergeCell ref="A186:A187"/>
    <mergeCell ref="A192:A198"/>
    <mergeCell ref="B192:B198"/>
    <mergeCell ref="C192:C198"/>
    <mergeCell ref="D192:D198"/>
    <mergeCell ref="E192:E198"/>
    <mergeCell ref="F178:F179"/>
    <mergeCell ref="E178:E179"/>
    <mergeCell ref="D178:D179"/>
    <mergeCell ref="C178:C179"/>
    <mergeCell ref="B178:B179"/>
    <mergeCell ref="A178:A179"/>
    <mergeCell ref="A200:C200"/>
    <mergeCell ref="A144:A149"/>
    <mergeCell ref="B144:B149"/>
    <mergeCell ref="C144:C149"/>
    <mergeCell ref="D144:D149"/>
    <mergeCell ref="E144:E149"/>
    <mergeCell ref="F144:F149"/>
    <mergeCell ref="F154:F157"/>
    <mergeCell ref="E154:E157"/>
    <mergeCell ref="D154:D157"/>
    <mergeCell ref="C154:C157"/>
    <mergeCell ref="B154:B157"/>
    <mergeCell ref="A154:A157"/>
    <mergeCell ref="F158:F161"/>
    <mergeCell ref="E158:E161"/>
    <mergeCell ref="D158:D161"/>
    <mergeCell ref="C158:C161"/>
    <mergeCell ref="B158:B161"/>
    <mergeCell ref="A158:A161"/>
    <mergeCell ref="F162:F177"/>
    <mergeCell ref="E162:E177"/>
    <mergeCell ref="D162:D177"/>
    <mergeCell ref="C162:C177"/>
    <mergeCell ref="B162:B177"/>
    <mergeCell ref="A139:A142"/>
    <mergeCell ref="B139:B142"/>
    <mergeCell ref="C139:C142"/>
    <mergeCell ref="D139:D142"/>
    <mergeCell ref="E139:E142"/>
    <mergeCell ref="F139:F142"/>
    <mergeCell ref="F152:F153"/>
    <mergeCell ref="E152:E153"/>
    <mergeCell ref="D152:D153"/>
    <mergeCell ref="C152:C153"/>
    <mergeCell ref="B152:B153"/>
    <mergeCell ref="A152:A153"/>
    <mergeCell ref="A162:A177"/>
    <mergeCell ref="A136:A137"/>
    <mergeCell ref="B136:B137"/>
    <mergeCell ref="C136:C137"/>
    <mergeCell ref="D136:D137"/>
    <mergeCell ref="E136:E137"/>
    <mergeCell ref="F136:F137"/>
    <mergeCell ref="A134:A135"/>
    <mergeCell ref="B134:B135"/>
    <mergeCell ref="C134:C135"/>
    <mergeCell ref="D134:D135"/>
    <mergeCell ref="E134:E135"/>
    <mergeCell ref="F134:F135"/>
    <mergeCell ref="A132:A133"/>
    <mergeCell ref="B132:B133"/>
    <mergeCell ref="C132:C133"/>
    <mergeCell ref="D132:D133"/>
    <mergeCell ref="E132:E133"/>
    <mergeCell ref="F132:F133"/>
    <mergeCell ref="A128:A131"/>
    <mergeCell ref="B128:B131"/>
    <mergeCell ref="C128:C131"/>
    <mergeCell ref="D128:D131"/>
    <mergeCell ref="E128:E131"/>
    <mergeCell ref="F128:F131"/>
    <mergeCell ref="A121:A127"/>
    <mergeCell ref="B121:B127"/>
    <mergeCell ref="C121:C127"/>
    <mergeCell ref="D121:D127"/>
    <mergeCell ref="E121:E127"/>
    <mergeCell ref="F121:F127"/>
    <mergeCell ref="A111:A118"/>
    <mergeCell ref="B111:B118"/>
    <mergeCell ref="C111:C118"/>
    <mergeCell ref="D111:D118"/>
    <mergeCell ref="E111:E118"/>
    <mergeCell ref="F111:F118"/>
    <mergeCell ref="A109:A110"/>
    <mergeCell ref="B109:B110"/>
    <mergeCell ref="C109:C110"/>
    <mergeCell ref="D109:D110"/>
    <mergeCell ref="E109:E110"/>
    <mergeCell ref="F109:F110"/>
    <mergeCell ref="A100:A108"/>
    <mergeCell ref="B100:B108"/>
    <mergeCell ref="C100:C108"/>
    <mergeCell ref="D100:D108"/>
    <mergeCell ref="E100:E108"/>
    <mergeCell ref="F100:F108"/>
    <mergeCell ref="A91:A99"/>
    <mergeCell ref="B91:B99"/>
    <mergeCell ref="C91:C99"/>
    <mergeCell ref="D91:D99"/>
    <mergeCell ref="E91:E99"/>
    <mergeCell ref="F91:F99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A83:A86"/>
    <mergeCell ref="B83:B86"/>
    <mergeCell ref="C83:C86"/>
    <mergeCell ref="D83:D86"/>
    <mergeCell ref="E83:E86"/>
    <mergeCell ref="F83:F86"/>
    <mergeCell ref="A73:A82"/>
    <mergeCell ref="B73:B82"/>
    <mergeCell ref="C73:C82"/>
    <mergeCell ref="D73:D82"/>
    <mergeCell ref="E73:E82"/>
    <mergeCell ref="F73:F82"/>
    <mergeCell ref="A71:A72"/>
    <mergeCell ref="B71:B72"/>
    <mergeCell ref="C71:C72"/>
    <mergeCell ref="D71:D72"/>
    <mergeCell ref="E71:E72"/>
    <mergeCell ref="F71:F72"/>
    <mergeCell ref="A67:A70"/>
    <mergeCell ref="B67:B70"/>
    <mergeCell ref="C67:C70"/>
    <mergeCell ref="D67:D70"/>
    <mergeCell ref="E67:E70"/>
    <mergeCell ref="F67:F70"/>
    <mergeCell ref="A62:A66"/>
    <mergeCell ref="B62:B66"/>
    <mergeCell ref="C62:C66"/>
    <mergeCell ref="D62:D66"/>
    <mergeCell ref="E62:E66"/>
    <mergeCell ref="F62:F66"/>
    <mergeCell ref="A59:A60"/>
    <mergeCell ref="B59:B60"/>
    <mergeCell ref="C59:C60"/>
    <mergeCell ref="D59:D60"/>
    <mergeCell ref="E59:E60"/>
    <mergeCell ref="F59:F60"/>
    <mergeCell ref="A52:A58"/>
    <mergeCell ref="B52:B58"/>
    <mergeCell ref="C52:C58"/>
    <mergeCell ref="D52:D58"/>
    <mergeCell ref="E52:E58"/>
    <mergeCell ref="F52:F58"/>
    <mergeCell ref="A50:A51"/>
    <mergeCell ref="B50:B51"/>
    <mergeCell ref="C50:C51"/>
    <mergeCell ref="D50:D51"/>
    <mergeCell ref="E50:E51"/>
    <mergeCell ref="F50:F51"/>
    <mergeCell ref="A43:A47"/>
    <mergeCell ref="B43:B47"/>
    <mergeCell ref="C43:C47"/>
    <mergeCell ref="D43:D47"/>
    <mergeCell ref="E43:E47"/>
    <mergeCell ref="F43:F47"/>
    <mergeCell ref="D9:D11"/>
    <mergeCell ref="E9:E11"/>
    <mergeCell ref="F9:F11"/>
    <mergeCell ref="A33:A40"/>
    <mergeCell ref="B33:B40"/>
    <mergeCell ref="C33:C40"/>
    <mergeCell ref="D33:D40"/>
    <mergeCell ref="E33:E40"/>
    <mergeCell ref="F33:F40"/>
    <mergeCell ref="A24:A31"/>
    <mergeCell ref="B24:B31"/>
    <mergeCell ref="C24:C31"/>
    <mergeCell ref="D24:D31"/>
    <mergeCell ref="E24:E31"/>
    <mergeCell ref="F24:F31"/>
    <mergeCell ref="A12:A23"/>
    <mergeCell ref="B12:B23"/>
    <mergeCell ref="C12:C23"/>
    <mergeCell ref="D12:D23"/>
    <mergeCell ref="E12:E23"/>
    <mergeCell ref="F12:F23"/>
    <mergeCell ref="A9:A11"/>
    <mergeCell ref="B9:B11"/>
    <mergeCell ref="C9:C11"/>
    <mergeCell ref="A2:J2"/>
    <mergeCell ref="A5:A8"/>
    <mergeCell ref="B5:B8"/>
    <mergeCell ref="C5:C8"/>
    <mergeCell ref="D5:F5"/>
    <mergeCell ref="G5:G8"/>
    <mergeCell ref="H5:J5"/>
    <mergeCell ref="D6:D8"/>
    <mergeCell ref="E6:F6"/>
    <mergeCell ref="H6:H8"/>
    <mergeCell ref="I6:J6"/>
    <mergeCell ref="E7:E8"/>
    <mergeCell ref="F7:F8"/>
    <mergeCell ref="I7:I8"/>
    <mergeCell ref="J7:J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экспортерам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2020-04-14T10:14:48Z</dcterms:modified>
</cp:coreProperties>
</file>