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05" windowWidth="19920" windowHeight="8010"/>
  </bookViews>
  <sheets>
    <sheet name="измен4" sheetId="1" r:id="rId1"/>
  </sheets>
  <externalReferences>
    <externalReference r:id="rId2"/>
  </externalReferences>
  <definedNames>
    <definedName name="_№" localSheetId="0">#REF!</definedName>
    <definedName name="_№">#REF!</definedName>
    <definedName name="_xlnm._FilterDatabase" localSheetId="0" hidden="1">измен4!$A$11:$AA$378</definedName>
    <definedName name="АБП">'[1]Служебный ФКРБ'!$A$2:$A$131</definedName>
    <definedName name="Администратор_бюджетных_программ">#REF!</definedName>
    <definedName name="ВидПредмета">#REF!</definedName>
    <definedName name="Год">[1]Год!$A$1:$A$2</definedName>
    <definedName name="_xlnm.Print_Titles" localSheetId="0">измен4!$9:$11</definedName>
    <definedName name="измен2" localSheetId="0">#REF!</definedName>
    <definedName name="измен2">#REF!</definedName>
    <definedName name="Источник">'[1]Источник финансирования'!$A$1:$A$6</definedName>
    <definedName name="КАТО">#REF!</definedName>
    <definedName name="Код" localSheetId="0">#REF!</definedName>
    <definedName name="Код">#REF!</definedName>
    <definedName name="КПВЭД">#REF!</definedName>
    <definedName name="_xlnm.Print_Area" localSheetId="0">измен4!$A$1:$X$384</definedName>
    <definedName name="Подпрограмма">'[1]Служебный ФКРБ'!$C$2:$C$39</definedName>
    <definedName name="Программа">'[1]Служебный ФКРБ'!$B$2:$B$136</definedName>
    <definedName name="Работа">#REF!</definedName>
    <definedName name="Специфика">#REF!</definedName>
    <definedName name="Способ">'[1]Способ закупки'!$A$1:$A$14</definedName>
    <definedName name="Тип_пункта">'[1]Тип пункта плана'!$A$1:$A$3</definedName>
    <definedName name="Товар">#REF!</definedName>
    <definedName name="Услуга">#REF!</definedName>
    <definedName name="Фонды">[1]Фонд!$A$1:$A$4</definedName>
  </definedNames>
  <calcPr calcId="124519" fullCalcOnLoad="1"/>
</workbook>
</file>

<file path=xl/calcChain.xml><?xml version="1.0" encoding="utf-8"?>
<calcChain xmlns="http://schemas.openxmlformats.org/spreadsheetml/2006/main">
  <c r="Q377" i="1"/>
  <c r="R377" s="1"/>
  <c r="S377" s="1"/>
  <c r="T377" s="1"/>
  <c r="R376"/>
  <c r="S376" s="1"/>
  <c r="T376" s="1"/>
  <c r="S375"/>
  <c r="T375" s="1"/>
  <c r="R375"/>
  <c r="R374"/>
  <c r="S374" s="1"/>
  <c r="T374" s="1"/>
  <c r="R373"/>
  <c r="S373" s="1"/>
  <c r="T373" s="1"/>
  <c r="R372"/>
  <c r="S372" s="1"/>
  <c r="T372" s="1"/>
  <c r="R371"/>
  <c r="S371" s="1"/>
  <c r="T371" s="1"/>
  <c r="R370"/>
  <c r="S370" s="1"/>
  <c r="T370" s="1"/>
  <c r="R369"/>
  <c r="S369" s="1"/>
  <c r="T369" s="1"/>
  <c r="R368"/>
  <c r="S368" s="1"/>
  <c r="T368" s="1"/>
  <c r="R367"/>
  <c r="S367" s="1"/>
  <c r="T367" s="1"/>
  <c r="R366"/>
  <c r="S366" s="1"/>
  <c r="T366" s="1"/>
  <c r="R365"/>
  <c r="S365" s="1"/>
  <c r="T365" s="1"/>
  <c r="R364"/>
  <c r="S364" s="1"/>
  <c r="T364" s="1"/>
  <c r="Q363"/>
  <c r="R363" s="1"/>
  <c r="S363" s="1"/>
  <c r="T363" s="1"/>
  <c r="R362"/>
  <c r="S362" s="1"/>
  <c r="T362" s="1"/>
  <c r="R361"/>
  <c r="S361" s="1"/>
  <c r="T361" s="1"/>
  <c r="R360"/>
  <c r="S360" s="1"/>
  <c r="T360" s="1"/>
  <c r="R359"/>
  <c r="S359" s="1"/>
  <c r="T359" s="1"/>
  <c r="R358"/>
  <c r="S358" s="1"/>
  <c r="T358" s="1"/>
  <c r="R357"/>
  <c r="S357" s="1"/>
  <c r="T357" s="1"/>
  <c r="R356"/>
  <c r="S356" s="1"/>
  <c r="T356" s="1"/>
  <c r="R355"/>
  <c r="S355" s="1"/>
  <c r="T355" s="1"/>
  <c r="R354"/>
  <c r="S354" s="1"/>
  <c r="T354" s="1"/>
  <c r="R353"/>
  <c r="S353" s="1"/>
  <c r="T353" s="1"/>
  <c r="R352"/>
  <c r="S352" s="1"/>
  <c r="T352" s="1"/>
  <c r="R351"/>
  <c r="S351" s="1"/>
  <c r="T351" s="1"/>
  <c r="R350"/>
  <c r="S350" s="1"/>
  <c r="T350" s="1"/>
  <c r="R349"/>
  <c r="S349" s="1"/>
  <c r="T349" s="1"/>
  <c r="R348"/>
  <c r="S348" s="1"/>
  <c r="T348" s="1"/>
  <c r="R347"/>
  <c r="S347" s="1"/>
  <c r="T347" s="1"/>
  <c r="R346"/>
  <c r="S346" s="1"/>
  <c r="T346" s="1"/>
  <c r="R345"/>
  <c r="S345" s="1"/>
  <c r="T345" s="1"/>
  <c r="R344"/>
  <c r="S344" s="1"/>
  <c r="T344" s="1"/>
  <c r="R343"/>
  <c r="S343" s="1"/>
  <c r="T343" s="1"/>
  <c r="R342"/>
  <c r="S342" s="1"/>
  <c r="T342" s="1"/>
  <c r="R341"/>
  <c r="S341" s="1"/>
  <c r="T341" s="1"/>
  <c r="R340"/>
  <c r="S340" s="1"/>
  <c r="T340" s="1"/>
  <c r="R339"/>
  <c r="S339" s="1"/>
  <c r="T339" s="1"/>
  <c r="R338"/>
  <c r="S338" s="1"/>
  <c r="T338" s="1"/>
  <c r="R337"/>
  <c r="S337" s="1"/>
  <c r="T337" s="1"/>
  <c r="R336"/>
  <c r="S336" s="1"/>
  <c r="T336" s="1"/>
  <c r="R335"/>
  <c r="S335" s="1"/>
  <c r="T335" s="1"/>
  <c r="R334"/>
  <c r="S334" s="1"/>
  <c r="T334" s="1"/>
  <c r="R333"/>
  <c r="S333" s="1"/>
  <c r="T333" s="1"/>
  <c r="R332"/>
  <c r="S332" s="1"/>
  <c r="T332" s="1"/>
  <c r="R331"/>
  <c r="S331" s="1"/>
  <c r="T331" s="1"/>
  <c r="R330"/>
  <c r="S330" s="1"/>
  <c r="T330" s="1"/>
  <c r="R329"/>
  <c r="S329" s="1"/>
  <c r="T329" s="1"/>
  <c r="R328"/>
  <c r="S328" s="1"/>
  <c r="T328" s="1"/>
  <c r="R327"/>
  <c r="S327" s="1"/>
  <c r="T327" s="1"/>
  <c r="R326"/>
  <c r="S326" s="1"/>
  <c r="T326" s="1"/>
  <c r="R325"/>
  <c r="S325" s="1"/>
  <c r="T325" s="1"/>
  <c r="R324"/>
  <c r="S324" s="1"/>
  <c r="T324" s="1"/>
  <c r="R323"/>
  <c r="S323" s="1"/>
  <c r="T323" s="1"/>
  <c r="R322"/>
  <c r="S322" s="1"/>
  <c r="T322" s="1"/>
  <c r="R321"/>
  <c r="S321" s="1"/>
  <c r="T321" s="1"/>
  <c r="R320"/>
  <c r="S320" s="1"/>
  <c r="T320" s="1"/>
  <c r="R319"/>
  <c r="S319" s="1"/>
  <c r="T319" s="1"/>
  <c r="R318"/>
  <c r="S318" s="1"/>
  <c r="T318" s="1"/>
  <c r="R317"/>
  <c r="S317" s="1"/>
  <c r="T317" s="1"/>
  <c r="R316"/>
  <c r="S316" s="1"/>
  <c r="T316" s="1"/>
  <c r="R315"/>
  <c r="S315" s="1"/>
  <c r="T315" s="1"/>
  <c r="R314"/>
  <c r="S314" s="1"/>
  <c r="T314" s="1"/>
  <c r="R313"/>
  <c r="S313" s="1"/>
  <c r="T313" s="1"/>
  <c r="R312"/>
  <c r="S312" s="1"/>
  <c r="T312" s="1"/>
  <c r="R311"/>
  <c r="S311" s="1"/>
  <c r="T311" s="1"/>
  <c r="R310"/>
  <c r="S310" s="1"/>
  <c r="T310" s="1"/>
  <c r="R309"/>
  <c r="S309" s="1"/>
  <c r="T309" s="1"/>
  <c r="R308"/>
  <c r="S308" s="1"/>
  <c r="T308" s="1"/>
  <c r="R307"/>
  <c r="S307" s="1"/>
  <c r="T307" s="1"/>
  <c r="R306"/>
  <c r="S306" s="1"/>
  <c r="T306" s="1"/>
  <c r="R305"/>
  <c r="S305" s="1"/>
  <c r="T305" s="1"/>
  <c r="R304"/>
  <c r="S304" s="1"/>
  <c r="T304" s="1"/>
  <c r="R303"/>
  <c r="S303" s="1"/>
  <c r="T303" s="1"/>
  <c r="R302"/>
  <c r="S302" s="1"/>
  <c r="T302" s="1"/>
  <c r="R301"/>
  <c r="S301" s="1"/>
  <c r="T301" s="1"/>
  <c r="R300"/>
  <c r="S300" s="1"/>
  <c r="T300" s="1"/>
  <c r="R299"/>
  <c r="S299" s="1"/>
  <c r="T299" s="1"/>
  <c r="R298"/>
  <c r="S298" s="1"/>
  <c r="T298" s="1"/>
  <c r="R297"/>
  <c r="S297" s="1"/>
  <c r="T297" s="1"/>
  <c r="R296"/>
  <c r="S296" s="1"/>
  <c r="T296" s="1"/>
  <c r="P295"/>
  <c r="R295" s="1"/>
  <c r="S295" s="1"/>
  <c r="T295" s="1"/>
  <c r="P294"/>
  <c r="R294" s="1"/>
  <c r="S294" s="1"/>
  <c r="T294" s="1"/>
  <c r="P293"/>
  <c r="R293" s="1"/>
  <c r="S293" s="1"/>
  <c r="T293" s="1"/>
  <c r="S292"/>
  <c r="T292" s="1"/>
  <c r="R292"/>
  <c r="R291"/>
  <c r="S291" s="1"/>
  <c r="T291" s="1"/>
  <c r="S290"/>
  <c r="T290" s="1"/>
  <c r="R290"/>
  <c r="R289"/>
  <c r="S289" s="1"/>
  <c r="T289" s="1"/>
  <c r="S288"/>
  <c r="T288" s="1"/>
  <c r="R288"/>
  <c r="R287"/>
  <c r="S287" s="1"/>
  <c r="T287" s="1"/>
  <c r="S286"/>
  <c r="T286" s="1"/>
  <c r="R286"/>
  <c r="R285"/>
  <c r="S285" s="1"/>
  <c r="T285" s="1"/>
  <c r="S284"/>
  <c r="T284" s="1"/>
  <c r="R284"/>
  <c r="R283"/>
  <c r="S283" s="1"/>
  <c r="T283" s="1"/>
  <c r="S282"/>
  <c r="T282" s="1"/>
  <c r="R282"/>
  <c r="R281"/>
  <c r="S281" s="1"/>
  <c r="T281" s="1"/>
  <c r="S280"/>
  <c r="T280" s="1"/>
  <c r="R280"/>
  <c r="R279"/>
  <c r="S279" s="1"/>
  <c r="T279" s="1"/>
  <c r="S278"/>
  <c r="T278" s="1"/>
  <c r="R278"/>
  <c r="R277"/>
  <c r="S277" s="1"/>
  <c r="T277" s="1"/>
  <c r="S276"/>
  <c r="T276" s="1"/>
  <c r="R276"/>
  <c r="R275"/>
  <c r="S275" s="1"/>
  <c r="T275" s="1"/>
  <c r="S274"/>
  <c r="T274" s="1"/>
  <c r="R274"/>
  <c r="R273"/>
  <c r="S273" s="1"/>
  <c r="T273" s="1"/>
  <c r="S272"/>
  <c r="T272" s="1"/>
  <c r="R272"/>
  <c r="R271"/>
  <c r="S271" s="1"/>
  <c r="T271" s="1"/>
  <c r="S270"/>
  <c r="T270" s="1"/>
  <c r="R270"/>
  <c r="R269"/>
  <c r="S269" s="1"/>
  <c r="T269" s="1"/>
  <c r="S268"/>
  <c r="T268" s="1"/>
  <c r="R268"/>
  <c r="R267"/>
  <c r="S267" s="1"/>
  <c r="T267" s="1"/>
  <c r="S266"/>
  <c r="T266" s="1"/>
  <c r="R266"/>
  <c r="R265"/>
  <c r="S265" s="1"/>
  <c r="T265" s="1"/>
  <c r="S264"/>
  <c r="T264" s="1"/>
  <c r="R264"/>
  <c r="R263"/>
  <c r="S263" s="1"/>
  <c r="T263" s="1"/>
  <c r="S262"/>
  <c r="T262" s="1"/>
  <c r="R262"/>
  <c r="R261"/>
  <c r="S261" s="1"/>
  <c r="T261" s="1"/>
  <c r="S260"/>
  <c r="T260" s="1"/>
  <c r="R260"/>
  <c r="R259"/>
  <c r="S259" s="1"/>
  <c r="T259" s="1"/>
  <c r="Q258"/>
  <c r="R258" s="1"/>
  <c r="S258" s="1"/>
  <c r="T258" s="1"/>
  <c r="R257"/>
  <c r="S257" s="1"/>
  <c r="T257" s="1"/>
  <c r="R256"/>
  <c r="S256" s="1"/>
  <c r="T256" s="1"/>
  <c r="R255"/>
  <c r="S255" s="1"/>
  <c r="T255" s="1"/>
  <c r="R254"/>
  <c r="S254" s="1"/>
  <c r="T254" s="1"/>
  <c r="R253"/>
  <c r="S253" s="1"/>
  <c r="T253" s="1"/>
  <c r="S252"/>
  <c r="T252" s="1"/>
  <c r="R252"/>
  <c r="R251"/>
  <c r="S251" s="1"/>
  <c r="T251" s="1"/>
  <c r="R250"/>
  <c r="S250" s="1"/>
  <c r="T250" s="1"/>
  <c r="R249"/>
  <c r="S249" s="1"/>
  <c r="T249" s="1"/>
  <c r="R248"/>
  <c r="R247"/>
  <c r="R246"/>
  <c r="R245"/>
  <c r="R244"/>
  <c r="R243"/>
  <c r="R242"/>
  <c r="R241"/>
  <c r="R240"/>
  <c r="R239"/>
  <c r="R238"/>
  <c r="R237"/>
  <c r="R236"/>
  <c r="R235"/>
  <c r="R234"/>
  <c r="R233"/>
  <c r="R232"/>
  <c r="R231"/>
  <c r="R230"/>
  <c r="R229"/>
  <c r="R228"/>
  <c r="R227"/>
  <c r="R226"/>
  <c r="R225"/>
  <c r="R224"/>
  <c r="R223"/>
  <c r="R222"/>
  <c r="R221"/>
  <c r="R220"/>
  <c r="R219"/>
  <c r="R218"/>
  <c r="R217"/>
  <c r="R216"/>
  <c r="R215"/>
  <c r="R214"/>
  <c r="R213"/>
  <c r="R212"/>
  <c r="S211"/>
  <c r="T211" s="1"/>
  <c r="R211"/>
  <c r="R210"/>
  <c r="S210" s="1"/>
  <c r="T210" s="1"/>
  <c r="R209"/>
  <c r="S209" s="1"/>
  <c r="T209" s="1"/>
  <c r="R208"/>
  <c r="S208" s="1"/>
  <c r="T208" s="1"/>
  <c r="R207"/>
  <c r="S207" s="1"/>
  <c r="T207" s="1"/>
  <c r="R206"/>
  <c r="S206" s="1"/>
  <c r="T206" s="1"/>
  <c r="R205"/>
  <c r="S205" s="1"/>
  <c r="T205" s="1"/>
  <c r="R204"/>
  <c r="S204" s="1"/>
  <c r="T204" s="1"/>
  <c r="P203"/>
  <c r="R203" s="1"/>
  <c r="S203" s="1"/>
  <c r="T203" s="1"/>
  <c r="P202"/>
  <c r="R202" s="1"/>
  <c r="S202" s="1"/>
  <c r="T202" s="1"/>
  <c r="P201"/>
  <c r="R201" s="1"/>
  <c r="S201" s="1"/>
  <c r="T201" s="1"/>
  <c r="P200"/>
  <c r="R200" s="1"/>
  <c r="S200" s="1"/>
  <c r="T200" s="1"/>
  <c r="P199"/>
  <c r="R199" s="1"/>
  <c r="S199" s="1"/>
  <c r="T199" s="1"/>
  <c r="P198"/>
  <c r="R198" s="1"/>
  <c r="S198" s="1"/>
  <c r="T198" s="1"/>
  <c r="P197"/>
  <c r="R197" s="1"/>
  <c r="S197" s="1"/>
  <c r="T197" s="1"/>
  <c r="P196"/>
  <c r="R196" s="1"/>
  <c r="S196" s="1"/>
  <c r="T196" s="1"/>
  <c r="P195"/>
  <c r="R195" s="1"/>
  <c r="S195" s="1"/>
  <c r="T195" s="1"/>
  <c r="P194"/>
  <c r="R194" s="1"/>
  <c r="S194" s="1"/>
  <c r="T194" s="1"/>
  <c r="P193"/>
  <c r="R193" s="1"/>
  <c r="S193" s="1"/>
  <c r="T193" s="1"/>
  <c r="P192"/>
  <c r="R192" s="1"/>
  <c r="S192" s="1"/>
  <c r="T192" s="1"/>
  <c r="P191"/>
  <c r="R191" s="1"/>
  <c r="S191" s="1"/>
  <c r="T191" s="1"/>
  <c r="P190"/>
  <c r="R190" s="1"/>
  <c r="S190" s="1"/>
  <c r="T190" s="1"/>
  <c r="P189"/>
  <c r="R189" s="1"/>
  <c r="S189" s="1"/>
  <c r="T189" s="1"/>
  <c r="P188"/>
  <c r="R188" s="1"/>
  <c r="S188" s="1"/>
  <c r="T188" s="1"/>
  <c r="P187"/>
  <c r="R187" s="1"/>
  <c r="S187" s="1"/>
  <c r="T187" s="1"/>
  <c r="P186"/>
  <c r="R186" s="1"/>
  <c r="S186" s="1"/>
  <c r="T186" s="1"/>
  <c r="P185"/>
  <c r="R185" s="1"/>
  <c r="S185" s="1"/>
  <c r="T185" s="1"/>
  <c r="P184"/>
  <c r="R184" s="1"/>
  <c r="S184" s="1"/>
  <c r="T184" s="1"/>
  <c r="P183"/>
  <c r="R183" s="1"/>
  <c r="S183" s="1"/>
  <c r="T183" s="1"/>
  <c r="P182"/>
  <c r="R182" s="1"/>
  <c r="S182" s="1"/>
  <c r="T182" s="1"/>
  <c r="P181"/>
  <c r="R181" s="1"/>
  <c r="S181" s="1"/>
  <c r="T181" s="1"/>
  <c r="P180"/>
  <c r="R180" s="1"/>
  <c r="S180" s="1"/>
  <c r="T180" s="1"/>
  <c r="P179"/>
  <c r="R179" s="1"/>
  <c r="S179" s="1"/>
  <c r="T179" s="1"/>
  <c r="P178"/>
  <c r="R178" s="1"/>
  <c r="S178" s="1"/>
  <c r="T178" s="1"/>
  <c r="P177"/>
  <c r="R177" s="1"/>
  <c r="S177" s="1"/>
  <c r="T177" s="1"/>
  <c r="P176"/>
  <c r="R176" s="1"/>
  <c r="S176" s="1"/>
  <c r="T176" s="1"/>
  <c r="P175"/>
  <c r="R175" s="1"/>
  <c r="S175" s="1"/>
  <c r="T175" s="1"/>
  <c r="P174"/>
  <c r="R174" s="1"/>
  <c r="S174" s="1"/>
  <c r="T174" s="1"/>
  <c r="P173"/>
  <c r="R173" s="1"/>
  <c r="S173" s="1"/>
  <c r="T173" s="1"/>
  <c r="P172"/>
  <c r="R172" s="1"/>
  <c r="S172" s="1"/>
  <c r="T172" s="1"/>
  <c r="P171"/>
  <c r="R171" s="1"/>
  <c r="S171" s="1"/>
  <c r="T171" s="1"/>
  <c r="P170"/>
  <c r="R170" s="1"/>
  <c r="S170" s="1"/>
  <c r="T170" s="1"/>
  <c r="P169"/>
  <c r="R169" s="1"/>
  <c r="S169" s="1"/>
  <c r="T169" s="1"/>
  <c r="P168"/>
  <c r="R168" s="1"/>
  <c r="S168" s="1"/>
  <c r="T168" s="1"/>
  <c r="P167"/>
  <c r="R167" s="1"/>
  <c r="S167" s="1"/>
  <c r="T167" s="1"/>
  <c r="P166"/>
  <c r="R166" s="1"/>
  <c r="S166" s="1"/>
  <c r="T166" s="1"/>
  <c r="P165"/>
  <c r="R165" s="1"/>
  <c r="S165" s="1"/>
  <c r="T165" s="1"/>
  <c r="P164"/>
  <c r="R164" s="1"/>
  <c r="S164" s="1"/>
  <c r="T164" s="1"/>
  <c r="P163"/>
  <c r="R163" s="1"/>
  <c r="S163" s="1"/>
  <c r="T163" s="1"/>
  <c r="P162"/>
  <c r="R162" s="1"/>
  <c r="S162" s="1"/>
  <c r="T162" s="1"/>
  <c r="P161"/>
  <c r="R161" s="1"/>
  <c r="S161" s="1"/>
  <c r="T161" s="1"/>
  <c r="P160"/>
  <c r="R160" s="1"/>
  <c r="S160" s="1"/>
  <c r="T160" s="1"/>
  <c r="P159"/>
  <c r="R159" s="1"/>
  <c r="S159" s="1"/>
  <c r="T159" s="1"/>
  <c r="P158"/>
  <c r="R158" s="1"/>
  <c r="S158" s="1"/>
  <c r="T158" s="1"/>
  <c r="P157"/>
  <c r="R157" s="1"/>
  <c r="S157" s="1"/>
  <c r="T157" s="1"/>
  <c r="P156"/>
  <c r="R156" s="1"/>
  <c r="S156" s="1"/>
  <c r="T156" s="1"/>
  <c r="P155"/>
  <c r="R155" s="1"/>
  <c r="S155" s="1"/>
  <c r="T155" s="1"/>
  <c r="P154"/>
  <c r="R154" s="1"/>
  <c r="S154" s="1"/>
  <c r="T154" s="1"/>
  <c r="S153"/>
  <c r="T153" s="1"/>
  <c r="R153"/>
  <c r="R152"/>
  <c r="S152" s="1"/>
  <c r="T152" s="1"/>
  <c r="S151"/>
  <c r="T151" s="1"/>
  <c r="R151"/>
  <c r="R150"/>
  <c r="S150" s="1"/>
  <c r="T150" s="1"/>
  <c r="Q150"/>
  <c r="T149"/>
  <c r="R149"/>
  <c r="S149" s="1"/>
  <c r="S148"/>
  <c r="T148" s="1"/>
  <c r="R148"/>
  <c r="T147"/>
  <c r="R147"/>
  <c r="S147" s="1"/>
  <c r="S146"/>
  <c r="T146" s="1"/>
  <c r="R146"/>
  <c r="T145"/>
  <c r="R145"/>
  <c r="S145" s="1"/>
  <c r="S144"/>
  <c r="T144" s="1"/>
  <c r="R144"/>
  <c r="T143"/>
  <c r="R143"/>
  <c r="S143" s="1"/>
  <c r="Q143"/>
  <c r="R142"/>
  <c r="S142" s="1"/>
  <c r="T142" s="1"/>
  <c r="S141"/>
  <c r="T141" s="1"/>
  <c r="R141"/>
  <c r="R140"/>
  <c r="S140" s="1"/>
  <c r="T140" s="1"/>
  <c r="S139"/>
  <c r="T139" s="1"/>
  <c r="R139"/>
  <c r="R138"/>
  <c r="S138" s="1"/>
  <c r="T138" s="1"/>
  <c r="S137"/>
  <c r="T137" s="1"/>
  <c r="R137"/>
  <c r="R136"/>
  <c r="S136" s="1"/>
  <c r="T136" s="1"/>
  <c r="S135"/>
  <c r="T135" s="1"/>
  <c r="R135"/>
  <c r="R134"/>
  <c r="S134" s="1"/>
  <c r="T134" s="1"/>
  <c r="S133"/>
  <c r="T133" s="1"/>
  <c r="R133"/>
  <c r="R132"/>
  <c r="S132" s="1"/>
  <c r="T132" s="1"/>
  <c r="S131"/>
  <c r="T131" s="1"/>
  <c r="R131"/>
  <c r="R130"/>
  <c r="S130" s="1"/>
  <c r="T130" s="1"/>
  <c r="S129"/>
  <c r="T129" s="1"/>
  <c r="R129"/>
  <c r="R128"/>
  <c r="S128" s="1"/>
  <c r="T128" s="1"/>
  <c r="S127"/>
  <c r="T127" s="1"/>
  <c r="R127"/>
  <c r="R126"/>
  <c r="S126" s="1"/>
  <c r="T126" s="1"/>
  <c r="S125"/>
  <c r="T125" s="1"/>
  <c r="R125"/>
  <c r="R124"/>
  <c r="S124" s="1"/>
  <c r="T124" s="1"/>
  <c r="S123"/>
  <c r="T123" s="1"/>
  <c r="R123"/>
  <c r="R122"/>
  <c r="S122" s="1"/>
  <c r="T122" s="1"/>
  <c r="S121"/>
  <c r="T121" s="1"/>
  <c r="R121"/>
  <c r="R120"/>
  <c r="S120" s="1"/>
  <c r="T120" s="1"/>
  <c r="S119"/>
  <c r="T119" s="1"/>
  <c r="R119"/>
  <c r="R118"/>
  <c r="S118" s="1"/>
  <c r="T118" s="1"/>
  <c r="S117"/>
  <c r="T117" s="1"/>
  <c r="R117"/>
  <c r="R116"/>
  <c r="S116" s="1"/>
  <c r="T116" s="1"/>
  <c r="S115"/>
  <c r="T115" s="1"/>
  <c r="R115"/>
  <c r="R114"/>
  <c r="S114" s="1"/>
  <c r="T114" s="1"/>
  <c r="R113"/>
  <c r="S113" s="1"/>
  <c r="T113" s="1"/>
  <c r="R112"/>
  <c r="S112" s="1"/>
  <c r="T112" s="1"/>
  <c r="R111"/>
  <c r="S111" s="1"/>
  <c r="T111" s="1"/>
  <c r="R110"/>
  <c r="S110" s="1"/>
  <c r="T110" s="1"/>
  <c r="R109"/>
  <c r="S109" s="1"/>
  <c r="T109" s="1"/>
  <c r="R108"/>
  <c r="S108" s="1"/>
  <c r="T108" s="1"/>
  <c r="R107"/>
  <c r="S107" s="1"/>
  <c r="T107" s="1"/>
  <c r="R106"/>
  <c r="S106" s="1"/>
  <c r="T106" s="1"/>
  <c r="R105"/>
  <c r="S105" s="1"/>
  <c r="T105" s="1"/>
  <c r="R104"/>
  <c r="S104" s="1"/>
  <c r="T104" s="1"/>
  <c r="R103"/>
  <c r="S103" s="1"/>
  <c r="T103" s="1"/>
  <c r="S102"/>
  <c r="T102" s="1"/>
  <c r="R102"/>
  <c r="R101"/>
  <c r="S101" s="1"/>
  <c r="T101" s="1"/>
  <c r="R100"/>
  <c r="S100" s="1"/>
  <c r="T100" s="1"/>
  <c r="R99"/>
  <c r="S99" s="1"/>
  <c r="T99" s="1"/>
  <c r="R98"/>
  <c r="S98" s="1"/>
  <c r="T98" s="1"/>
  <c r="R97"/>
  <c r="S97" s="1"/>
  <c r="T97" s="1"/>
  <c r="Q96"/>
  <c r="R96" s="1"/>
  <c r="S96" s="1"/>
  <c r="T96" s="1"/>
  <c r="R95"/>
  <c r="S95" s="1"/>
  <c r="T95" s="1"/>
  <c r="Q94"/>
  <c r="R94" s="1"/>
  <c r="S94" s="1"/>
  <c r="T94" s="1"/>
  <c r="R93"/>
  <c r="S93" s="1"/>
  <c r="T93" s="1"/>
  <c r="R92"/>
  <c r="S92" s="1"/>
  <c r="T92" s="1"/>
  <c r="R91"/>
  <c r="S91" s="1"/>
  <c r="T91" s="1"/>
  <c r="R90"/>
  <c r="S90" s="1"/>
  <c r="T90" s="1"/>
  <c r="R89"/>
  <c r="S89" s="1"/>
  <c r="T89" s="1"/>
  <c r="R88"/>
  <c r="S88" s="1"/>
  <c r="T88" s="1"/>
  <c r="R87"/>
  <c r="S87" s="1"/>
  <c r="T87" s="1"/>
  <c r="R86"/>
  <c r="S86" s="1"/>
  <c r="T86" s="1"/>
  <c r="R85"/>
  <c r="S85" s="1"/>
  <c r="T85" s="1"/>
  <c r="R84"/>
  <c r="S84" s="1"/>
  <c r="T84" s="1"/>
  <c r="R83"/>
  <c r="S83" s="1"/>
  <c r="T83" s="1"/>
  <c r="R82"/>
  <c r="S82" s="1"/>
  <c r="T82" s="1"/>
  <c r="R81"/>
  <c r="S81" s="1"/>
  <c r="T81" s="1"/>
  <c r="R80"/>
  <c r="S80" s="1"/>
  <c r="T80" s="1"/>
  <c r="R79"/>
  <c r="S79" s="1"/>
  <c r="T79" s="1"/>
  <c r="R78"/>
  <c r="S78" s="1"/>
  <c r="T78" s="1"/>
  <c r="R77"/>
  <c r="S77" s="1"/>
  <c r="T77" s="1"/>
  <c r="R76"/>
  <c r="S76" s="1"/>
  <c r="T76" s="1"/>
  <c r="R75"/>
  <c r="S75" s="1"/>
  <c r="T75" s="1"/>
  <c r="R74"/>
  <c r="S74" s="1"/>
  <c r="T74" s="1"/>
  <c r="R73"/>
  <c r="S73" s="1"/>
  <c r="T73" s="1"/>
  <c r="R72"/>
  <c r="S72" s="1"/>
  <c r="T72" s="1"/>
  <c r="R71"/>
  <c r="S71" s="1"/>
  <c r="T71" s="1"/>
  <c r="R70"/>
  <c r="S70" s="1"/>
  <c r="T70" s="1"/>
  <c r="R69"/>
  <c r="S69" s="1"/>
  <c r="T69" s="1"/>
  <c r="R68"/>
  <c r="S68" s="1"/>
  <c r="T68" s="1"/>
  <c r="R67"/>
  <c r="S67" s="1"/>
  <c r="T67" s="1"/>
  <c r="R66"/>
  <c r="S66" s="1"/>
  <c r="T66" s="1"/>
  <c r="R65"/>
  <c r="S65" s="1"/>
  <c r="T65" s="1"/>
  <c r="R64"/>
  <c r="S64" s="1"/>
  <c r="T64" s="1"/>
  <c r="R63"/>
  <c r="S63" s="1"/>
  <c r="T63" s="1"/>
  <c r="R62"/>
  <c r="S62" s="1"/>
  <c r="T62" s="1"/>
  <c r="R61"/>
  <c r="S61" s="1"/>
  <c r="T61" s="1"/>
  <c r="R60"/>
  <c r="S60" s="1"/>
  <c r="T60" s="1"/>
  <c r="R59"/>
  <c r="S59" s="1"/>
  <c r="T59" s="1"/>
  <c r="R58"/>
  <c r="S58" s="1"/>
  <c r="T58" s="1"/>
  <c r="R57"/>
  <c r="S57" s="1"/>
  <c r="T57" s="1"/>
  <c r="R56"/>
  <c r="S56" s="1"/>
  <c r="T56" s="1"/>
  <c r="R55"/>
  <c r="S55" s="1"/>
  <c r="T55" s="1"/>
  <c r="R54"/>
  <c r="S54" s="1"/>
  <c r="T54" s="1"/>
  <c r="R53"/>
  <c r="S53" s="1"/>
  <c r="T53" s="1"/>
  <c r="R52"/>
  <c r="S52" s="1"/>
  <c r="T52" s="1"/>
  <c r="R51"/>
  <c r="S51" s="1"/>
  <c r="T51" s="1"/>
  <c r="R50"/>
  <c r="S50" s="1"/>
  <c r="T50" s="1"/>
  <c r="R49"/>
  <c r="S49" s="1"/>
  <c r="T49" s="1"/>
  <c r="R48"/>
  <c r="S48" s="1"/>
  <c r="T48" s="1"/>
  <c r="R47"/>
  <c r="S47" s="1"/>
  <c r="T47" s="1"/>
  <c r="R46"/>
  <c r="S46" s="1"/>
  <c r="T46" s="1"/>
  <c r="R45"/>
  <c r="S45" s="1"/>
  <c r="T45" s="1"/>
  <c r="R44"/>
  <c r="S44" s="1"/>
  <c r="T44" s="1"/>
  <c r="R43"/>
  <c r="S43" s="1"/>
  <c r="T43" s="1"/>
  <c r="R42"/>
  <c r="S42" s="1"/>
  <c r="T42" s="1"/>
  <c r="R41"/>
  <c r="S41" s="1"/>
  <c r="T41" s="1"/>
  <c r="R40"/>
  <c r="S40" s="1"/>
  <c r="T40" s="1"/>
  <c r="R39"/>
  <c r="S39" s="1"/>
  <c r="T39" s="1"/>
  <c r="R38"/>
  <c r="S38" s="1"/>
  <c r="T38" s="1"/>
  <c r="R37"/>
  <c r="S37" s="1"/>
  <c r="T37" s="1"/>
  <c r="R36"/>
  <c r="S36" s="1"/>
  <c r="T36" s="1"/>
  <c r="R35"/>
  <c r="S35" s="1"/>
  <c r="T35" s="1"/>
  <c r="R34"/>
  <c r="S34" s="1"/>
  <c r="T34" s="1"/>
  <c r="R33"/>
  <c r="S33" s="1"/>
  <c r="T33" s="1"/>
  <c r="R32"/>
  <c r="S32" s="1"/>
  <c r="T32" s="1"/>
  <c r="R31"/>
  <c r="S31" s="1"/>
  <c r="T31" s="1"/>
  <c r="R30"/>
  <c r="S30" s="1"/>
  <c r="T30" s="1"/>
  <c r="S29"/>
  <c r="T29" s="1"/>
  <c r="R29"/>
  <c r="R28"/>
  <c r="S28" s="1"/>
  <c r="T28" s="1"/>
  <c r="R27"/>
  <c r="S27" s="1"/>
  <c r="T27" s="1"/>
  <c r="R26"/>
  <c r="S26" s="1"/>
  <c r="T26" s="1"/>
  <c r="R25"/>
  <c r="S25" s="1"/>
  <c r="T25" s="1"/>
  <c r="R24"/>
  <c r="S24" s="1"/>
  <c r="T24" s="1"/>
  <c r="R23"/>
  <c r="S23" s="1"/>
  <c r="T23" s="1"/>
  <c r="R22"/>
  <c r="S22" s="1"/>
  <c r="T22" s="1"/>
  <c r="R21"/>
  <c r="S21" s="1"/>
  <c r="T21" s="1"/>
  <c r="R20"/>
  <c r="S20" s="1"/>
  <c r="T20" s="1"/>
  <c r="R19"/>
  <c r="S19" s="1"/>
  <c r="T19" s="1"/>
  <c r="R18"/>
  <c r="S18" s="1"/>
  <c r="T18" s="1"/>
  <c r="R17"/>
  <c r="S17" s="1"/>
  <c r="T17" s="1"/>
  <c r="R16"/>
  <c r="S16" s="1"/>
  <c r="T16" s="1"/>
  <c r="R15"/>
  <c r="S15" s="1"/>
  <c r="T15" s="1"/>
  <c r="R14"/>
  <c r="S14" s="1"/>
  <c r="T14" s="1"/>
  <c r="R13"/>
  <c r="S13" s="1"/>
  <c r="T13" s="1"/>
  <c r="R12"/>
  <c r="S12" s="1"/>
  <c r="T12" s="1"/>
  <c r="R378" l="1"/>
</calcChain>
</file>

<file path=xl/sharedStrings.xml><?xml version="1.0" encoding="utf-8"?>
<sst xmlns="http://schemas.openxmlformats.org/spreadsheetml/2006/main" count="6269" uniqueCount="1147">
  <si>
    <t>Годовой план государственных закупок товаров, работ и услуг</t>
  </si>
  <si>
    <t>Общие сведения</t>
  </si>
  <si>
    <t>БИН заказчика</t>
  </si>
  <si>
    <t>РНН заказчика</t>
  </si>
  <si>
    <t>Для государственных учреждений</t>
  </si>
  <si>
    <t>Наименование заказчика                    (на государственном языке)</t>
  </si>
  <si>
    <t>Наименование          заказчика                                 (на русском                             языке)</t>
  </si>
  <si>
    <t>Финансовый год</t>
  </si>
  <si>
    <t>Код ГУ</t>
  </si>
  <si>
    <t>Фонд</t>
  </si>
  <si>
    <t>970340001019</t>
  </si>
  <si>
    <t>481400052328</t>
  </si>
  <si>
    <t>2533251</t>
  </si>
  <si>
    <t>02 Областной бюджет</t>
  </si>
  <si>
    <t>"Солтүстік Қазақстан облысының денсаулық сақтау басқармасы" ММ</t>
  </si>
  <si>
    <t>ГУ "Управление здравоохранения Северо-Казахстанской области"</t>
  </si>
  <si>
    <t>План государственных закупок</t>
  </si>
  <si>
    <t>Утвержден приказом №243 от 16.04.2012 г.</t>
  </si>
  <si>
    <t>№</t>
  </si>
  <si>
    <t>Тип пункта плана</t>
  </si>
  <si>
    <t>Код товара, работы, услуги (в соответствии с КП ВЭД)</t>
  </si>
  <si>
    <t xml:space="preserve">Наименование закупаемых товаров, работ, услуг (на государственном языке) </t>
  </si>
  <si>
    <t xml:space="preserve">Наименование закупаемых товаров, работ, услуг (на русском языке) </t>
  </si>
  <si>
    <t>Краткая характеристика (описание) товаров, работ и услуг (на государственном языке)</t>
  </si>
  <si>
    <t>Краткая характеристика (описание) товаров, работ и услуг (на русском языке)</t>
  </si>
  <si>
    <t>Способ    закупок</t>
  </si>
  <si>
    <t>Вид предмета закупок</t>
  </si>
  <si>
    <t>Единица измерения (в соответствии с ОКЕИ)</t>
  </si>
  <si>
    <t xml:space="preserve">Количество, объём </t>
  </si>
  <si>
    <t>Цена за единицу, тенге</t>
  </si>
  <si>
    <t>Сумма, утвержденная  для закупки, тенге</t>
  </si>
  <si>
    <t>Прогнозная сумма на второй год трехлетнего периода, тенге</t>
  </si>
  <si>
    <t>Прогнозная сумма на третий год трехлетнего периода, тенге</t>
  </si>
  <si>
    <t>Планируемый срок осуществления государственных закупок(месяц)</t>
  </si>
  <si>
    <t>Срок поставки товара, выполнения работ, оказания услуг</t>
  </si>
  <si>
    <t>Место поставки товара, выполнения работ, оказания услуг (код населенного пункта в соответствии с КАТО)</t>
  </si>
  <si>
    <t>Размер авансового платежа, %</t>
  </si>
  <si>
    <t>Администратор бюджетной программы</t>
  </si>
  <si>
    <t>Программа</t>
  </si>
  <si>
    <t>Подпрограмма</t>
  </si>
  <si>
    <t>Специфика</t>
  </si>
  <si>
    <t>Источник финансирования</t>
  </si>
  <si>
    <t>01 Закупки, не превышающие финансовый год</t>
  </si>
  <si>
    <t>253</t>
  </si>
  <si>
    <t>001</t>
  </si>
  <si>
    <t>000</t>
  </si>
  <si>
    <t>139 Приобретение прочих товаров</t>
  </si>
  <si>
    <t>1 Бюджет</t>
  </si>
  <si>
    <t>17.23.14</t>
  </si>
  <si>
    <t>Қағаз</t>
  </si>
  <si>
    <t xml:space="preserve">Бумага </t>
  </si>
  <si>
    <t>Кеңсе техникасына арналған қағаз, жоғары деңгейдегі ақ түсті, А4, 210х297мм, 80 г/м2, 500л.</t>
  </si>
  <si>
    <t>Бумага для офисной техники, высокая степень белезны, А4, 210х297мм, 80 г/м2, 500л.</t>
  </si>
  <si>
    <t xml:space="preserve">09 Через открытые товарные биржи </t>
  </si>
  <si>
    <t>Товар</t>
  </si>
  <si>
    <t>778 Упаковка</t>
  </si>
  <si>
    <t>02 Февраль</t>
  </si>
  <si>
    <t>ежеквартально</t>
  </si>
  <si>
    <t>591010000</t>
  </si>
  <si>
    <t>17.23.11</t>
  </si>
  <si>
    <t>Факске арналған факс</t>
  </si>
  <si>
    <t>Бумага для факса</t>
  </si>
  <si>
    <t>Факске арналған бума 210 мм, ақ, термоқағаз, "стандарт"</t>
  </si>
  <si>
    <t>Рулон для факса 210 мм, белая, термобумага, "стандарт"</t>
  </si>
  <si>
    <t>796 Штука</t>
  </si>
  <si>
    <t>17.23.13</t>
  </si>
  <si>
    <t>Құжат тігілетін папка</t>
  </si>
  <si>
    <t xml:space="preserve">Скоросшиватели </t>
  </si>
  <si>
    <t>борлы, түрлі-түсті</t>
  </si>
  <si>
    <t>мелованные, цветные</t>
  </si>
  <si>
    <t>в течение 3-х дней</t>
  </si>
  <si>
    <t>05 Запрос ценовых предложений посредством электронных закупок</t>
  </si>
  <si>
    <t>11 Ноябрь</t>
  </si>
  <si>
    <t>17.21.15</t>
  </si>
  <si>
    <t>Қысқышы бар папка</t>
  </si>
  <si>
    <t>Папки с зажимом</t>
  </si>
  <si>
    <t>пластик, түрлі-түсті</t>
  </si>
  <si>
    <t>пластиковые, цветные</t>
  </si>
  <si>
    <t>Қолтаңба қоюға арналған папка</t>
  </si>
  <si>
    <t>Папка на подпись</t>
  </si>
  <si>
    <t>А4 форматты, бумвинилл, алтын әріптермен, көгілдір, жасыл түсті</t>
  </si>
  <si>
    <t>фомат А4, бумвиниловая, золотыми буквами, синего, зеленого цветов</t>
  </si>
  <si>
    <t>Папка (гроссбух)</t>
  </si>
  <si>
    <t>Картон папка, ені 8см, шеттері темір, іші үлкен қапрсырмасы бар, артикул ТО  546390-002-46417544-00</t>
  </si>
  <si>
    <t>папка картонная, ширина 8см, края металлические, с мощным зажимом внутри, артикул ТО  546390-002-46417544-00</t>
  </si>
  <si>
    <t>25.99.23</t>
  </si>
  <si>
    <t>Кеңсе қыстырғыштары</t>
  </si>
  <si>
    <t>Скрепки канцелярские</t>
  </si>
  <si>
    <t>Бұрышты, никельденген, 28мм</t>
  </si>
  <si>
    <t>Угловые, никелерованные, 28мм</t>
  </si>
  <si>
    <t>32.99.12</t>
  </si>
  <si>
    <t>Қарандаштар</t>
  </si>
  <si>
    <t xml:space="preserve">Карандаши </t>
  </si>
  <si>
    <t>Қарапайым ластикпен</t>
  </si>
  <si>
    <t>Простой с ластиком</t>
  </si>
  <si>
    <t>Автоматты, кәдімгі 0,5мм</t>
  </si>
  <si>
    <t>Автоматические, простые 0,5 мм</t>
  </si>
  <si>
    <t>Тескіш</t>
  </si>
  <si>
    <t>Дырокол</t>
  </si>
  <si>
    <t>Екі тесікке арналған тескіш, нормалық тесу қалыңдығы - 20 см дейін,  корпусы металл,  салынбалы пластик сүйеніш, жылжымалы реттегіш, қара түсті</t>
  </si>
  <si>
    <t>Дырокол на два отверстия, нормативная толщина прокола - до 20 листов, металлический корпус, съемная пластиковая подложка, выдвижной фиксатор, черного цвета</t>
  </si>
  <si>
    <t>Қапсырмалар</t>
  </si>
  <si>
    <t>Зажимы</t>
  </si>
  <si>
    <t>Беттерді жалғауға арналған кеңсе қапсырмасы, қара, 41 мм -40 дана, 25мм - 30 дана, 32мм- 30 дана</t>
  </si>
  <si>
    <t>Зажимы канцелярские для скрепления листов, черные, 41 мм - 40 шт., 25 мм - 30 шт., 32 мм - 30 шт.</t>
  </si>
  <si>
    <t>22.29.25</t>
  </si>
  <si>
    <t>Құжаттарға арналған лотоктар</t>
  </si>
  <si>
    <t xml:space="preserve">Лотки для документов </t>
  </si>
  <si>
    <t>көлденең</t>
  </si>
  <si>
    <t>горизонтальные</t>
  </si>
  <si>
    <t xml:space="preserve">Құжаттарға арналған лотоктар </t>
  </si>
  <si>
    <t>тік</t>
  </si>
  <si>
    <t>вертикальные</t>
  </si>
  <si>
    <t xml:space="preserve">Скобы </t>
  </si>
  <si>
    <t>№10, никельденген</t>
  </si>
  <si>
    <t>№10, никелированные</t>
  </si>
  <si>
    <t>Шарикті қаламдар</t>
  </si>
  <si>
    <t>Ручки шариковые</t>
  </si>
  <si>
    <t>көгілдір түсті, бір қалыпты жұмсақ сия, ұшы вольфрамалы карбидтен, саусақтарға арналған ыңғайлы резеңке жастық</t>
  </si>
  <si>
    <t>синего цвета, однородные мягкие чернила, наконечник из карбида вольфрама, удобная резиновая подушка для пальцев</t>
  </si>
  <si>
    <t>Мультифора</t>
  </si>
  <si>
    <t>қалың файл</t>
  </si>
  <si>
    <t>прозрачный  плотный файл</t>
  </si>
  <si>
    <t>Мәтінді белгілейтін маркер</t>
  </si>
  <si>
    <t>Маркер-текстовыделитель</t>
  </si>
  <si>
    <t>флюоресценттік, сары және жасыл түсті</t>
  </si>
  <si>
    <t>флюоресцентный, желтого и салатного цветов</t>
  </si>
  <si>
    <t>16.29.14</t>
  </si>
  <si>
    <t>Сызғыш</t>
  </si>
  <si>
    <t>Линейка</t>
  </si>
  <si>
    <t>ағаш 30см</t>
  </si>
  <si>
    <t>деревянная 30см.</t>
  </si>
  <si>
    <t>Кеңсе жинағы</t>
  </si>
  <si>
    <t>Набор канцелярский</t>
  </si>
  <si>
    <t>10 затқа арналған</t>
  </si>
  <si>
    <t>из 10 предметов</t>
  </si>
  <si>
    <t>Штрих</t>
  </si>
  <si>
    <t>Түзететін сұйықтық, 20 ml</t>
  </si>
  <si>
    <t>корректирующая жидкость, 20 ml</t>
  </si>
  <si>
    <t>Күнделік</t>
  </si>
  <si>
    <t>Ежедневник</t>
  </si>
  <si>
    <t>Формат А5, РК, даталанған, 2013 жылға арналған, мұқабасы бумвинил, түсі: көк, жасыл</t>
  </si>
  <si>
    <t>Формат А5, РК, датированный, с закладкой, на 2013 год, бумвиниловая обложка, цвет: темно синий, темно зеленый</t>
  </si>
  <si>
    <t>Аудармалы күнтізбе</t>
  </si>
  <si>
    <t>Календарь перекидной</t>
  </si>
  <si>
    <t>Алмалы - салмалы, үстел үстіне қоюға арналған, ҚР, 3 түсті, 2013 жылға арналған</t>
  </si>
  <si>
    <t>перекидной, настольный, РК, овсет, 3-х цветный, на 2013 год</t>
  </si>
  <si>
    <t>Жазбаларға арналған қағаз</t>
  </si>
  <si>
    <t>Бумага для записей</t>
  </si>
  <si>
    <t>Жазуға арналған блок, 100 бет, 5 түсті, ашық полиэтилен қаптамада. Шеті жабысқақ, 76х51мм</t>
  </si>
  <si>
    <t>блок для записей из 100л. 5-ти цветов в прозрачной полиэтиленовой упаковке. Листы с липким краем, 76х51мм</t>
  </si>
  <si>
    <t>Файлдары бар папка 20 б</t>
  </si>
  <si>
    <t>Папка с файлами 20 л.</t>
  </si>
  <si>
    <t>А4 папка, күңгірт жасыл түсті, пластмасса, файлдары бар, 20 парақ.</t>
  </si>
  <si>
    <t xml:space="preserve">папка А4 синего, темно-зеленого цветов, пластиковая, с файлами, 20 листов </t>
  </si>
  <si>
    <t>Файлдары бар папка 30 б</t>
  </si>
  <si>
    <t>Папка с файлами 30 л.</t>
  </si>
  <si>
    <t>А4 папка, пластмасса, көк, сұр түсті. файлдары бар, 30 парақ.</t>
  </si>
  <si>
    <t>папка А4, пластиковые синего, серого цвета, с файлами, 30 листов</t>
  </si>
  <si>
    <t>20.52.10</t>
  </si>
  <si>
    <t>Желім-қарандаш</t>
  </si>
  <si>
    <t>Клей-карандаш</t>
  </si>
  <si>
    <t>қарындаш - желі, 21 гр. Қағаз, картон және мата желілеуге арналған. Құрамында ерітінді жоқ.</t>
  </si>
  <si>
    <t>клеящий карандаш 21 гр. Для склеивания бумаги, картона, и ткани. Не содержит растворителя.</t>
  </si>
  <si>
    <t>Степлер</t>
  </si>
  <si>
    <t>Парақтарды бекітуге арналған құрал, сыйымдылығы 50 скоба №10 (20 бетке)</t>
  </si>
  <si>
    <t>прибор для скрепления листов вместимостью до 50 скоб № 10 (на 20л.)</t>
  </si>
  <si>
    <t>Қайшы</t>
  </si>
  <si>
    <t>Ножницы</t>
  </si>
  <si>
    <t>Тот баспайтын темірден жасалған, пластик ұстағышымен 17см/6,5 "</t>
  </si>
  <si>
    <t>Из нержавеющей стали, прочные пластиковые ручки, 17 см/6,5"</t>
  </si>
  <si>
    <t>Ені кең скотч</t>
  </si>
  <si>
    <t>Скотч широкий</t>
  </si>
  <si>
    <t>Мөлдір, 48мм</t>
  </si>
  <si>
    <t>Прозрачный, 48 мм</t>
  </si>
  <si>
    <t>Ені тар скотч</t>
  </si>
  <si>
    <t>Скотч узкий</t>
  </si>
  <si>
    <t>Мөлдір, 25 мм</t>
  </si>
  <si>
    <t>Прозрачный, 25 мм</t>
  </si>
  <si>
    <t>Шетінде желімі бар қағаз</t>
  </si>
  <si>
    <t>Бумага с клеевым краем</t>
  </si>
  <si>
    <t>Өзі жапсырылатын неон блок 38х51мм, 100 парақ, 3 неон түсті, 12 дана/қорап</t>
  </si>
  <si>
    <t>Самоклеющий неоновый блок 38х51мм, 100 листов, 3 неоновых цвета, 12 шт/уп</t>
  </si>
  <si>
    <t>Стикерлер</t>
  </si>
  <si>
    <t>Стикеры</t>
  </si>
  <si>
    <t>Шеті желіммен, 5 түсті</t>
  </si>
  <si>
    <t>5 цветов, с клеевым краем</t>
  </si>
  <si>
    <t>17.23.12</t>
  </si>
  <si>
    <t>Маркалы емес канверттер А4</t>
  </si>
  <si>
    <t>Конверты немаркированные А4</t>
  </si>
  <si>
    <t>Ақ, А4 форматты маркаланбаған</t>
  </si>
  <si>
    <t>белые, немаркированные форматом А4</t>
  </si>
  <si>
    <t xml:space="preserve">03 Март </t>
  </si>
  <si>
    <t>Маркалы емес канверттер А6</t>
  </si>
  <si>
    <t>Конверты немаркированные А6</t>
  </si>
  <si>
    <t>Ақ, А6 форматты маркаланбаған</t>
  </si>
  <si>
    <t>белые, немаркированные формат А6</t>
  </si>
  <si>
    <t>28.99.40</t>
  </si>
  <si>
    <t>HP (12A) – Q2612A LaserJet түпнұсқа принтеріне картридж</t>
  </si>
  <si>
    <t>Картридж на принтер HP (12A) – Q2612A LaserJet оригинал</t>
  </si>
  <si>
    <t>қара түсті</t>
  </si>
  <si>
    <t>черного цвета</t>
  </si>
  <si>
    <t xml:space="preserve"> HP C7115A  LaserJet түпнұсқа принтеріне картридж</t>
  </si>
  <si>
    <t>Картридж на принтер HP C7115A  LaserJet оригинал</t>
  </si>
  <si>
    <t>HP C4092A LaserJet түпнұсқа принтеріне картридж</t>
  </si>
  <si>
    <t>Картридж на принтер HP C4092A LaserJet оригинал</t>
  </si>
  <si>
    <t xml:space="preserve"> LaserJet HP (36A) – CB436A түпнұсқа принтеріне картридж</t>
  </si>
  <si>
    <t>Картридж на принтер LaserJet HP (36A) – CB436A оригинал</t>
  </si>
  <si>
    <t>HP – Q6000A,  Q6002A, Q6001A, Q6003A Color LaserJet түпнұсқа принтеріне картридж</t>
  </si>
  <si>
    <t>Картридж на принтер HP – Q6000A,  Q6002A, Q6001A, Q6003A Color LaserJet оригинал</t>
  </si>
  <si>
    <t>4 түсті жиынтық (қара, көк, сары, қызыл)</t>
  </si>
  <si>
    <t>комплет из 4-х цветов (черный, синий, желтый, красный)</t>
  </si>
  <si>
    <t>Samsung ML 2240 LJ принтеріне картридж</t>
  </si>
  <si>
    <t>Картридж на принтер Samsung ML 2240 LJ</t>
  </si>
  <si>
    <t xml:space="preserve"> МФУ картридж</t>
  </si>
  <si>
    <t>Картриджи на МФУ</t>
  </si>
  <si>
    <t xml:space="preserve"> Canon IR 1600/2000 маркалы ксерокске картридж </t>
  </si>
  <si>
    <t>Картридж на ксерокс марки Canon IR 1600/2000 оригинал</t>
  </si>
  <si>
    <t xml:space="preserve"> CANON LBP 3010B түпнұсқа принтеріне картридж</t>
  </si>
  <si>
    <t>Картридж на принтер CANON LBP 3010B оригинал</t>
  </si>
  <si>
    <t>Тонер</t>
  </si>
  <si>
    <t>25.99.29</t>
  </si>
  <si>
    <t xml:space="preserve">Флагшток </t>
  </si>
  <si>
    <t>Металл (алтындаған)</t>
  </si>
  <si>
    <t>металлический (позолота)</t>
  </si>
  <si>
    <t>13.95.10</t>
  </si>
  <si>
    <t>Ту</t>
  </si>
  <si>
    <t xml:space="preserve">Флаг </t>
  </si>
  <si>
    <t>ҚР мемлекеттік туы</t>
  </si>
  <si>
    <t>Государственный флаг РК (1 х 2м)</t>
  </si>
  <si>
    <t>Ұштық</t>
  </si>
  <si>
    <t>Наконечник</t>
  </si>
  <si>
    <t>Туға арналған ұштық сары түсті</t>
  </si>
  <si>
    <t>Наконечник на флаг желтого цвета</t>
  </si>
  <si>
    <t>27.40.39</t>
  </si>
  <si>
    <t>Энергоүнемдеуші шам</t>
  </si>
  <si>
    <t>Энергосберегающие лампочки</t>
  </si>
  <si>
    <t>9 Вт = 40 Вт Е27</t>
  </si>
  <si>
    <t>9 Вт=40 Вт Е27</t>
  </si>
  <si>
    <t>март</t>
  </si>
  <si>
    <t>Қыздыру шамы шырақ</t>
  </si>
  <si>
    <t>Лампа накаливания свеча</t>
  </si>
  <si>
    <t>60 Вт Е27</t>
  </si>
  <si>
    <t>60 Вт  Е27</t>
  </si>
  <si>
    <t>февраль</t>
  </si>
  <si>
    <t>27.33.11</t>
  </si>
  <si>
    <t>Электрлік сөндіргіш</t>
  </si>
  <si>
    <t>Выключатель электрический</t>
  </si>
  <si>
    <t>Электрлік бір клавишалы ақ түсті сөндіргіш</t>
  </si>
  <si>
    <t>Выключатель электрический одноклавишный белый</t>
  </si>
  <si>
    <t>ноябрь</t>
  </si>
  <si>
    <t>27.33.13</t>
  </si>
  <si>
    <t>Электрлік розетка</t>
  </si>
  <si>
    <t>Розетка электрическая</t>
  </si>
  <si>
    <t>Электрлік жасырын сымға арналған розетка</t>
  </si>
  <si>
    <t>Электрическая розетка для скрытой проводки, белая</t>
  </si>
  <si>
    <t xml:space="preserve">Электр вилкасы </t>
  </si>
  <si>
    <t>Вилка электрическая</t>
  </si>
  <si>
    <t>Электр вилкасы (евро)</t>
  </si>
  <si>
    <t>Вилка электрическая с заземляющим контактом (евро)</t>
  </si>
  <si>
    <t>22.19.71</t>
  </si>
  <si>
    <t>Резеңке саусақты қолғап</t>
  </si>
  <si>
    <t>Перчатки резиновые</t>
  </si>
  <si>
    <t>қаптамада 2 дана</t>
  </si>
  <si>
    <t>в упаковке 2 шт.</t>
  </si>
  <si>
    <t>25.99.12</t>
  </si>
  <si>
    <t>Шүберек ұстағыш</t>
  </si>
  <si>
    <t>Тряпкодержатель</t>
  </si>
  <si>
    <t>швабра, негізі темір, қалайымен қапталған, 200мм, сабы темір пластикалы күшейтілген жеңіл,қсықышы темір.</t>
  </si>
  <si>
    <t xml:space="preserve">швабра, металлическое оцинкованное основание, длина 200 мм, металлопластиковый усиленный легкий черенок с металлическим прижимом </t>
  </si>
  <si>
    <t>10 Октябрь</t>
  </si>
  <si>
    <t>октябрь</t>
  </si>
  <si>
    <t>32.91.11</t>
  </si>
  <si>
    <t>Сыпырғыштар</t>
  </si>
  <si>
    <t>Веники</t>
  </si>
  <si>
    <t>Үй-жайларды жинауға арналған шаруашылық сайманы</t>
  </si>
  <si>
    <t xml:space="preserve">хозяйственный инвентарь для уборки помещения </t>
  </si>
  <si>
    <t>13.92.29</t>
  </si>
  <si>
    <t>Сүртуге арналған мата</t>
  </si>
  <si>
    <t>Ткань обтирочная</t>
  </si>
  <si>
    <t>Еденді жууға арналған ені 1,6см</t>
  </si>
  <si>
    <t>для мытья пола ширина 1,6см.</t>
  </si>
  <si>
    <t>018 Метр погонный</t>
  </si>
  <si>
    <t>20.20.14</t>
  </si>
  <si>
    <t>Ағартқыш</t>
  </si>
  <si>
    <t>Белизна</t>
  </si>
  <si>
    <t>1л.</t>
  </si>
  <si>
    <t>22.29.23</t>
  </si>
  <si>
    <t>Кәпкір</t>
  </si>
  <si>
    <t>Совок</t>
  </si>
  <si>
    <t>Пластмасса ақ, сұр</t>
  </si>
  <si>
    <t>Пластмассовый белый, серый</t>
  </si>
  <si>
    <t>Эмаль шелек</t>
  </si>
  <si>
    <t>Ведро эмалированное</t>
  </si>
  <si>
    <t>10 л.</t>
  </si>
  <si>
    <t>Пластмасса шелек</t>
  </si>
  <si>
    <t>Ведро пластмассовое</t>
  </si>
  <si>
    <t>10л.</t>
  </si>
  <si>
    <t>25.72.11</t>
  </si>
  <si>
    <t>Ойма құлып</t>
  </si>
  <si>
    <t>Замок врезной</t>
  </si>
  <si>
    <t>Ойма құлып, топсалы бақылау</t>
  </si>
  <si>
    <t>замок врезной, навесной контрольный</t>
  </si>
  <si>
    <t>27.40.13</t>
  </si>
  <si>
    <t>Люминесценттік лампалар</t>
  </si>
  <si>
    <t>Лампы люминесцентные</t>
  </si>
  <si>
    <t>Люминесценттік лампалар, ақ түсті, қуаты 40 Вт</t>
  </si>
  <si>
    <t>Люминесцентные лампы белого цвета, мощность 40 Вт</t>
  </si>
  <si>
    <t>Люминесценттік лампалар, ақ түсті, қуаты 20 Вт</t>
  </si>
  <si>
    <t>Люминесцентные лампы белого цвета, мощность 20 Вт</t>
  </si>
  <si>
    <t>Қоқысқаарналған ыдыс</t>
  </si>
  <si>
    <t>Корзина для мусора</t>
  </si>
  <si>
    <t>Пластикалық, қара</t>
  </si>
  <si>
    <t>пластиковые, черные</t>
  </si>
  <si>
    <t>Педальді шелек</t>
  </si>
  <si>
    <t>Ведро педальное</t>
  </si>
  <si>
    <t>8 л. төт баспайтын құрыш</t>
  </si>
  <si>
    <t>8 л, нержавеющая сталь</t>
  </si>
  <si>
    <t>13.93.13</t>
  </si>
  <si>
    <t>Батпақты тазалайтын жол</t>
  </si>
  <si>
    <t>Дорожка грязезащита</t>
  </si>
  <si>
    <t>Батпақтан және мұздан сақтау үнін блоктай</t>
  </si>
  <si>
    <t>блоками для защиты от грязи и льда</t>
  </si>
  <si>
    <t>17.12.20</t>
  </si>
  <si>
    <t>Дәретхана қағазы</t>
  </si>
  <si>
    <t>Туалетная бумага</t>
  </si>
  <si>
    <t>Дәретханаға арналған тығыз қағаз</t>
  </si>
  <si>
    <t>Бумага туалетная, плотная</t>
  </si>
  <si>
    <t>736 Рулон</t>
  </si>
  <si>
    <t>22.22.11</t>
  </si>
  <si>
    <t>Қоқысқа арналған қапшық</t>
  </si>
  <si>
    <t>Мешки для мусора</t>
  </si>
  <si>
    <t>25-30л қоқысқа арналған тығыз қапшықтар</t>
  </si>
  <si>
    <t>Мешки для мусора, плотные, 25-30л.</t>
  </si>
  <si>
    <t>Шаң сүртуге арналған сулық</t>
  </si>
  <si>
    <t>Салфетки для пыли</t>
  </si>
  <si>
    <t>40х38 см, әмбебеп,  қорапшада 3 дана</t>
  </si>
  <si>
    <t>40х38 см, универсальные, 3 шт. в уп.</t>
  </si>
  <si>
    <t>20.41.32</t>
  </si>
  <si>
    <t>Кір содасы</t>
  </si>
  <si>
    <t>Стиральный порошок</t>
  </si>
  <si>
    <t>166 Килограмм</t>
  </si>
  <si>
    <t>20.41.31</t>
  </si>
  <si>
    <t>Кір сабын</t>
  </si>
  <si>
    <t>Мыло хозяйственное</t>
  </si>
  <si>
    <t>150 гр кір сабын</t>
  </si>
  <si>
    <t>Мыло хозяйственное, 150 гр.</t>
  </si>
  <si>
    <t>Иіс сабын</t>
  </si>
  <si>
    <t>Мыло туалетное</t>
  </si>
  <si>
    <t>Ийіс сабын</t>
  </si>
  <si>
    <t>58.14.12</t>
  </si>
  <si>
    <t>Мерзімді баспасөз құралдарын сатып алу</t>
  </si>
  <si>
    <t>Приобретение периодических печатных изданий</t>
  </si>
  <si>
    <t>Тізімге сәйкес мерзімді баспасөз құралдары</t>
  </si>
  <si>
    <t>Периодические издания, согласно списка</t>
  </si>
  <si>
    <t>12 Без применения норм Закона (статья 4 Закона «О государственных закупках»)</t>
  </si>
  <si>
    <t>Услуга</t>
  </si>
  <si>
    <t>5114 Одна услуга</t>
  </si>
  <si>
    <t>в течение 2012 года</t>
  </si>
  <si>
    <t>141 Оплата коммунальных услуг</t>
  </si>
  <si>
    <t>68.20.12</t>
  </si>
  <si>
    <t>Сужабдықтаулар және ағынды суларды қабылдау бойынша коммуналдық қызметтер</t>
  </si>
  <si>
    <t>Коммунальные услуги по водоснабжению и/или приему сточных вод</t>
  </si>
  <si>
    <t>01 Январь</t>
  </si>
  <si>
    <t>Электр және жылу энергиясы бойынша коммуналдық қызметтер</t>
  </si>
  <si>
    <t>Коммунальные услуги по электрической и тепловой энергии</t>
  </si>
  <si>
    <t>142 Оплата услуг связи</t>
  </si>
  <si>
    <t>61.10.53</t>
  </si>
  <si>
    <t>Кабельді телевидение қызметтері</t>
  </si>
  <si>
    <t>Услуги кабельного телевидения</t>
  </si>
  <si>
    <t>2 орын үшін абоненттік нөмір</t>
  </si>
  <si>
    <t>абон.плата за 2 точки</t>
  </si>
  <si>
    <t>53.20.19</t>
  </si>
  <si>
    <t xml:space="preserve">Құпиялы корреспонденцияны қабылдау және жеткізу жөніндегі қызметтер (фельдбайланыс) </t>
  </si>
  <si>
    <t>Услуги по приему и доставке секретной корреспонденции (фельдсвязь)</t>
  </si>
  <si>
    <t>Аптасына екі рет құпиялы пакеттегі корреспонденцияны қабылдау, өңдеу, тасымалдау, сақтау, курьерлік жеткізу.</t>
  </si>
  <si>
    <t>прием, обработка, перевозка, сохранность, курьерская доставка секретной пакетной корреспонденции два раза в некделю</t>
  </si>
  <si>
    <t xml:space="preserve">Құпиялы корреспонденцияны қабылдау және жеткізу жөніндегі қызметтер (арнайы байланыс) </t>
  </si>
  <si>
    <t>Услуги по приему и доставке секретной корреспонденции (спецсвязь)</t>
  </si>
  <si>
    <t>прием, обработка, перевозка, сохранность, курьерская доставка секретной пакетной корреспонденции ежедневно</t>
  </si>
  <si>
    <t>58.19.14</t>
  </si>
  <si>
    <t>Поштамен төлем жасау белгілерін сатып алу (маркалар)</t>
  </si>
  <si>
    <t>Знаки почтовой оплаты (марки)</t>
  </si>
  <si>
    <t>Приобретение знаков почтовой оплаты (марки)</t>
  </si>
  <si>
    <t>61.10.20</t>
  </si>
  <si>
    <t>Қазақтелеком байланыс қызметтері</t>
  </si>
  <si>
    <t>Услуги связи Казахтелекомм</t>
  </si>
  <si>
    <t>абоненттік төлем, ғаламторға кіру, қалааралық және ел аралық байланыс және байланыс операторының басқа түрлері</t>
  </si>
  <si>
    <t>абонентская плата, выход в интернет, междугородняя и международная связь и другие услуги оператора связи</t>
  </si>
  <si>
    <t>143 Оплата транспортных услуг</t>
  </si>
  <si>
    <t>49.32.12</t>
  </si>
  <si>
    <t>Автокөліктік қызметтер</t>
  </si>
  <si>
    <t>Автотранспортные услуги</t>
  </si>
  <si>
    <t>Бірінші басшыға арналған шетелде шығарылған көлік құралын пайдалануға көліктік қызметтер ұсыну, саны 1 автомобиль, жүргізуші.</t>
  </si>
  <si>
    <t>Предоставление транспортных услуг и в пользование транспортного средства иностранного производства для 1-го руководителя в количестве 1 автомобиль, 1 водитель</t>
  </si>
  <si>
    <t>14 Продление договора (п. 9 ст. 5 Закона «О государственных закупках»)</t>
  </si>
  <si>
    <t>январь</t>
  </si>
  <si>
    <t>590000000</t>
  </si>
  <si>
    <t>Тасымалдау бойынша қызметтер</t>
  </si>
  <si>
    <t>Услуги по перевозке</t>
  </si>
  <si>
    <t>Предоставление транспортных услуг и в пользование транспортного средства иностранного производства для 1-го руководителя в количества 1 автомобиль, 1 водитель</t>
  </si>
  <si>
    <t>149 Прочие услуги и работы</t>
  </si>
  <si>
    <t>80.10.12</t>
  </si>
  <si>
    <t>Күзет</t>
  </si>
  <si>
    <t>Охрана</t>
  </si>
  <si>
    <t>Театральная көшесі, 56 а көшесі бойынша орналасқан ғимаратты тәулік бойы күзету</t>
  </si>
  <si>
    <t>круглосуточная охрана здания по ул. Театральная 56а</t>
  </si>
  <si>
    <t>НЖҚ қызметі</t>
  </si>
  <si>
    <t>Услуги ФОО</t>
  </si>
  <si>
    <t>95.11.10</t>
  </si>
  <si>
    <t>Картридждерді бояумен толтыру</t>
  </si>
  <si>
    <t xml:space="preserve">Заправка картриджей </t>
  </si>
  <si>
    <t>Толтыруға картридждерге техникалық қызмет көрсету енеді</t>
  </si>
  <si>
    <t>в заправку входит техническое обслуживание картриджей</t>
  </si>
  <si>
    <t>08 Август</t>
  </si>
  <si>
    <t>в течение 1 дня по заявке заказчика</t>
  </si>
  <si>
    <t>Ұйымдастыру техникасына қызмет көрсету</t>
  </si>
  <si>
    <t>Тех.обслуживание оргтехники</t>
  </si>
  <si>
    <t>Бағдарламалық қамтамасыз етуді, ауыстыруды және жинақтау бөлшектерін белгілеу.</t>
  </si>
  <si>
    <t>установка и переустановка программного обеспечения, замена и установка комплектующих</t>
  </si>
  <si>
    <t>Ұйымд.техникасын жөндеу</t>
  </si>
  <si>
    <t>Ремонт орг.техники</t>
  </si>
  <si>
    <t>Ксерокс, принтер, жүйе блогын, монитор, факс жөндеу</t>
  </si>
  <si>
    <t>ремонт ксерокса, принтера, системного блока, монитора, факса</t>
  </si>
  <si>
    <t>91.01.12</t>
  </si>
  <si>
    <t>Құжаттарды ғылыми-техникалық өңдеу жөніндегі қызметтер</t>
  </si>
  <si>
    <t>Услуги по научно-технической обработке документов</t>
  </si>
  <si>
    <t>2005-2008 жж. құжаттарын  ғылыми-техникалық өңдеу жөніндегі қызметтер</t>
  </si>
  <si>
    <t>Услуги по научно-технической обработке документов за 2005-2008гг.</t>
  </si>
  <si>
    <t xml:space="preserve">март </t>
  </si>
  <si>
    <t>62.02.30</t>
  </si>
  <si>
    <t>"К2.Бюджет" бағдарламалық өнімін техникалық ұстау және қолдау</t>
  </si>
  <si>
    <t>Технич. поддержка и сопровождение программного продукта "К2.Бюджет"</t>
  </si>
  <si>
    <t>Байланыстық бағдарламалық өнімін қолданыстағы заңнама өзгерістерімен жаңарту</t>
  </si>
  <si>
    <t>Обновление программного продукта в связи с изменением действующего законодательства</t>
  </si>
  <si>
    <t>17.29.99</t>
  </si>
  <si>
    <t>Журналдар дайындау</t>
  </si>
  <si>
    <t>Изготовление журналов</t>
  </si>
  <si>
    <t>Мемлекеттік және орыс тілдерінде А-4 форматты журнал,картон, ақ қағаз, мұқабасы қатты, 100б. Тығыздығы 80 гр, түбі бумвенилден, 8 дана</t>
  </si>
  <si>
    <t xml:space="preserve">Журналы формата А-4 на гос. и рус. языках, картонная, белая бумага, переплет твердый картон, 100л., овсетный способ печати, плотность 80 гр., корешок из бумвенила, 8 шт.  </t>
  </si>
  <si>
    <t>Жүгіртпе-папкаларды дайындау</t>
  </si>
  <si>
    <t>Изготовление папок-бегунков</t>
  </si>
  <si>
    <t>А4 картон, көк түсті, алтын әріптермен мем. және орыс тілдерінде "СҚО денсаулық сақтау басқармасы"  деп жазылған, 20 дана.</t>
  </si>
  <si>
    <t>А4 картон, темно-синего цвета, надпись "Управление здравоохранения СКО" золотыми буквами на гос.и рус.языках, в кол-ве 20 шт.</t>
  </si>
  <si>
    <t>18.13.30</t>
  </si>
  <si>
    <t>Елтаңбалы мөрді дайындау</t>
  </si>
  <si>
    <t>Изготовление гербовой печати</t>
  </si>
  <si>
    <t>Елтаңбалы мөр</t>
  </si>
  <si>
    <t>гербовая печать</t>
  </si>
  <si>
    <t>в течение 1-го дня</t>
  </si>
  <si>
    <t>18.13.20</t>
  </si>
  <si>
    <t>Мөртабандар дайындау</t>
  </si>
  <si>
    <t>Изготовление штампов</t>
  </si>
  <si>
    <t>Шығыс нөмері, күні, Театральная көшесі, 56 а, бар мөртабан (автомат), мем.тілде.1 дана</t>
  </si>
  <si>
    <t>угловой штамп (автомат) с исходящим номером, датой, ул. Театральная 56"а" на гос.языке в кол-ве 1 шт.</t>
  </si>
  <si>
    <t>Ерекше үлгідегі құпиялы коореспонденцияға арналған конверттер әзірлеу</t>
  </si>
  <si>
    <t>Изготовление конвертов для секретной корреспонденции</t>
  </si>
  <si>
    <t>Саны 100 дана, техникалық ерекшеліктері қосымшасында</t>
  </si>
  <si>
    <t>В количестве 100 шт., техническая спецификация в приложении</t>
  </si>
  <si>
    <t>18.12.19</t>
  </si>
  <si>
    <t>Елтаңбалы бланктер дайындау</t>
  </si>
  <si>
    <t>Изготовление гербовых бланков</t>
  </si>
  <si>
    <t>А-4 форматты ақ қағазда, түрлі-түсті еңтаңбасы бар бланк сериялық нөмірімен, 1500 дана</t>
  </si>
  <si>
    <t>на белой бумаге формата А-4, цветной гербовый бланк с серийным номером, 1500 шт.</t>
  </si>
  <si>
    <t>04 Апрель</t>
  </si>
  <si>
    <t>63.11.12</t>
  </si>
  <si>
    <t>Сайтты ұстау және қызмет көрсету</t>
  </si>
  <si>
    <t>Содержание и обслуживание сайта</t>
  </si>
  <si>
    <t>Сайт-стандарттарды ұстау, қосымша бөлімдер құру, қосымша бөлімдерді ұстау</t>
  </si>
  <si>
    <t>Сопровождение сайт-стандарта, создание доп.разделов, сопровождение доп.разделов</t>
  </si>
  <si>
    <t>Параграф АЖ мәліметтер базасына рұқсат жөніндегі қызметтер ұсыну</t>
  </si>
  <si>
    <t>Предоставление услуги по доступу к базе данных ИС ПАРАГРАФ</t>
  </si>
  <si>
    <t>Маңдайшалар дайындау</t>
  </si>
  <si>
    <t>Изготовление табличек</t>
  </si>
  <si>
    <t>Маңдайшалар формасы - тік бұрышты, түсі - алтын,мазмұны тапсырысшымен келісіледі, мәтіні - қара түспен, қажеттілікке байланысты қазақ және орыс тілдерінде, декор элементпен бөлінеді.</t>
  </si>
  <si>
    <t>форма табличек – прямоугольная, цвет – золото, содержание оговаривается с заказчиком, текстовка – черного цвета, при необходимости казахский и русский текст отделяется декор элементом</t>
  </si>
  <si>
    <t>Маңдайшаларды дайындау</t>
  </si>
  <si>
    <t>Изготовление вывески</t>
  </si>
  <si>
    <t>Маңдайшаларды дайындау- 2 дана. Мемлекеттік және орыс тілдеріндегі мекеменің атауымен 1200*400мм мөлшерлі маңдайша, негізі ПХВ қалыңдығы 8мм, көгілдір фонды, ақпарат алтын түстес (аппликация)</t>
  </si>
  <si>
    <t>Изготовление вывески в количестве 2 шт. Вывеска размером 1200*400 мм, с наименованием учреждения, на государственном и русском языках, основа ПВХ  8 мм толщиной, фон голубой, информация золотистым цветом (аппликация)</t>
  </si>
  <si>
    <t>81.29.13</t>
  </si>
  <si>
    <t>Үй-жайларды дератизациясы бойынша қызметтер</t>
  </si>
  <si>
    <t>Услуги по дератизации помещения</t>
  </si>
  <si>
    <t>Ғимараттың үй-жайларында кеміргіштерді жою бойынша іс-шаралар</t>
  </si>
  <si>
    <t>мероприятия по уничтожению грызунов в помещениях здания</t>
  </si>
  <si>
    <t>81.29.11</t>
  </si>
  <si>
    <t>Ғимаратты залалсыздандыру бойынша қызметтер</t>
  </si>
  <si>
    <t>Услуги по дезинсекции помещения</t>
  </si>
  <si>
    <t>Ғимараттың үй-жайларында құрт-құмырсқаларды жою бойынша іс-шаралар</t>
  </si>
  <si>
    <t>мероприятия по уничтожению насекомых в помещениях здания</t>
  </si>
  <si>
    <t>09 Сентябрь</t>
  </si>
  <si>
    <t>38.11.69</t>
  </si>
  <si>
    <t>Қоқыс шығару</t>
  </si>
  <si>
    <t>Вывоз мусора</t>
  </si>
  <si>
    <t>Контейнерлерден қоқыстарды шығару</t>
  </si>
  <si>
    <t>Вывоз сухого мусора из контейнеров</t>
  </si>
  <si>
    <t>12 Декабрь</t>
  </si>
  <si>
    <t>81.10.10</t>
  </si>
  <si>
    <t xml:space="preserve">Суық және ыстық су канализациясымен, су құбырымен, жылу  жүйесімен қамтамасыз ету     </t>
  </si>
  <si>
    <t>Обслуживание систем теплоснабжения, водопровода и канализации, холодного и горячего водоснабжения</t>
  </si>
  <si>
    <t>апаттық қызмет</t>
  </si>
  <si>
    <t>аварийное обслуживание</t>
  </si>
  <si>
    <t>71.12.19</t>
  </si>
  <si>
    <t>Ғимараттың өрт дабылына ЖСД қызметтері</t>
  </si>
  <si>
    <t>Услуги ПСД на пожарную сигнализацию здания</t>
  </si>
  <si>
    <t>Театральная к-сі 56а бойынша орналасқан "ДСБ" ММ ғимаратына өрт дабылын орнатуға жобалық-сметалық құжаттарды дайындау</t>
  </si>
  <si>
    <t>Изготовление проектно-сметной документации на устройство пожарной сигнализации в здании ГУ "УЗ СКО" по ул. Театральная 56а</t>
  </si>
  <si>
    <t>05 Май</t>
  </si>
  <si>
    <t>май</t>
  </si>
  <si>
    <t>62.03.12</t>
  </si>
  <si>
    <t>Оқыту және жұмыс орындарына үйрету жөніндегі қызметтер</t>
  </si>
  <si>
    <t>Услуги по обучению и настройке рабочих мест</t>
  </si>
  <si>
    <t>19 жұмыс орнын  үйрету жөніндегі қызметтер</t>
  </si>
  <si>
    <t>настройка и обучение 19 рабочих мест (электронный документооборот)</t>
  </si>
  <si>
    <t>Фарм қызметке арналған лицензиялар дайындау бойынша қызметтер</t>
  </si>
  <si>
    <t>Услуги по изготовлению лицензий на мед.деятельность</t>
  </si>
  <si>
    <t xml:space="preserve"> Арнайы қорғаныш белгісі бар лицензиялар бланктерін дайындау 300 дана</t>
  </si>
  <si>
    <t>бланки лицензий со специальной степенью защиты в количестве 300 шт.</t>
  </si>
  <si>
    <t>06 Июнь</t>
  </si>
  <si>
    <t>июнь</t>
  </si>
  <si>
    <t>Услуги по изготовлению приложений к лицензиям на мед. деятельность</t>
  </si>
  <si>
    <t>Арнайы қорғаныш белгісі бар лицензиялар қосымшалар бланктерін дайындау 100 дана</t>
  </si>
  <si>
    <t>бланки приложений к лицензиям со специальной степенью защиты в количестве 100 шт.</t>
  </si>
  <si>
    <t>58.13.31</t>
  </si>
  <si>
    <t>Газетке хабарландырулар</t>
  </si>
  <si>
    <t xml:space="preserve">Объявления в газете </t>
  </si>
  <si>
    <t>Қызметтер көлемі; 1890 кв.см., тақырыптық бағыты: ақпараттық (сенім телефоны немесе хабарландыру), мерзімділігі: басылым аптасына кемінде 3 рет шығарылады, таратылу аумағы: СҰО, елді мекендерді, аудан орталықтарын қоса алғанда, аптасына таралымы: кемінде 30 000 дана., орыс тілінде.</t>
  </si>
  <si>
    <t>объем услуг: 1890 кв.см., тематическая направленность: информационная (телефон доверия или объявление), периодичность: издание выходит не реже 3 раз в неделю, территория распространения: СКО, включая населенные пункты, районные центры, тираж в неделю: не менее 30 000 экз., на русском языке</t>
  </si>
  <si>
    <t>Қызметтер көлемі; 2000 кв.см., мемлекеттік тіге аударғанды қоса алғанда., тақырыптық бағыты: ақпараттық (сенім телефоны немесе хабарландыру), мерзімділігі: басылым аптасына кемінде 3 рет шығарылады, таратылу аумағы: СҰО, елді мекендерді, аудан орталықтарын қоса алғанда, аптасына таралымы: кемінде 30 000 дана., мемлекеттік тілде.</t>
  </si>
  <si>
    <t>объем услуг: 2000 кв.см., включая перевод на гос.яз., тематическая направленность: информационная (телефон доверия или объявление), периодичность: издание выходит не реже 3 раз в неделю, территория распространения: СКО, включая населенные пункты, районные центры, тираж в неделю: не менее 30 000 экз., на государственном языке</t>
  </si>
  <si>
    <t>СҚО аумағындағы облыстық газет, шығарылу тиражы аптасына кем дегенде үш рет</t>
  </si>
  <si>
    <t>областная газета на территории СКО, с выпуском тиража не реже трех раз в неделю</t>
  </si>
  <si>
    <t>64.99.19</t>
  </si>
  <si>
    <t>Қаржылық қызметтер</t>
  </si>
  <si>
    <t>Финансовые услуги</t>
  </si>
  <si>
    <t>Қаржылық қызметтер ұсыну</t>
  </si>
  <si>
    <t>Предоставление финансовых услуг</t>
  </si>
  <si>
    <t>85.59.13</t>
  </si>
  <si>
    <t>Мемлекеттік қызметшілердің біліктігін арттыру</t>
  </si>
  <si>
    <t>Повышение квалификации государственных служащих</t>
  </si>
  <si>
    <t>өткізілетін орны: Петропавл қаласы, 19 адам (бөлім бастықтары, бас мамандар) 40 сағаттан., 2 адам (бастық, бастық орынбасары) 240 сағаттан., 2 адам ( бөлім бастығы, бас маман) 24 сағаттан</t>
  </si>
  <si>
    <t>место проведения: г. Петропавловск, 19 чел.(нач.отделов, гл.специалисты) по 40 час., 2 чел. (начальник, зам.начальника) по 240 час.; 2 чел.(нач.отдела, гл.специалист) по 24 час</t>
  </si>
  <si>
    <t>Мемлекеттік қызметшілердің біліктілігін арттыру</t>
  </si>
  <si>
    <t>07 Июль</t>
  </si>
  <si>
    <t>Мемлекеттік қызметшілердің ҚСҚЕХС бойынша есептеу әдісіне көшуге біліктігін арттыру</t>
  </si>
  <si>
    <t>Повышение квалификации государственных служащих по переходу на метод начисления по МСФООС</t>
  </si>
  <si>
    <t>Кадрлық жұмыс және әскери есеп жөніндегі семинарға қатысу</t>
  </si>
  <si>
    <t>Участие в семинаре по кадровой работе и воинскому учету</t>
  </si>
  <si>
    <t>апрель</t>
  </si>
  <si>
    <t>151 Командировки и служебные разъезды внутри страны</t>
  </si>
  <si>
    <t>84.12.12</t>
  </si>
  <si>
    <t>Ел ішіндегі іссапарлар мен қызметтік сапарлар</t>
  </si>
  <si>
    <t>Командировки и служебные разъезды внутри страны</t>
  </si>
  <si>
    <t>003</t>
  </si>
  <si>
    <t>Солтүстік Қазақстан облысының мемлекеттік денсаулық сақтау ұйымдарының жалпы практика дәрігерлерінің біліктілігін арттыру</t>
  </si>
  <si>
    <t xml:space="preserve">Повышение квалификации врачей общей практики государственных организаций здравоохранения Северо-Казахстанской области </t>
  </si>
  <si>
    <t>Жалпы тәжірибе дәрігерлерін қайта даярлау (1 айлық курстар) - 10 адам. Қосымша медициналық білім беретін білім беру ұйымдарында берілген мамандықтар бойынша қосымша медициналық білім стандарттарының болуы</t>
  </si>
  <si>
    <t xml:space="preserve">Повышение квалификации врачей общей практики (1-месячные курсы) - 10 чел. Наличие у организаций образования, дающих дополнительное медицинское образование, стандартов дополнительного медицинского образования по заявляемым специальностям. </t>
  </si>
  <si>
    <t>май - июнь</t>
  </si>
  <si>
    <t>351000000</t>
  </si>
  <si>
    <t>Солтүстік Қазақстан облысының мемлекеттік денсаулық сақтау ұйымдарының денсаулық сақтау саласындағы менеджерлердің біліктілігін арттыру</t>
  </si>
  <si>
    <t xml:space="preserve">Повышение квалификации менеджеров в области здравоохранения государственных организаций здравоохранения Северо-Казахстанской области </t>
  </si>
  <si>
    <t>Жалпы тәжірибе дәрігерлерін қайта даярлау (1 айлық курстар) - 25 адам. Қосымша медициналық білім беретін білім беру ұйымдарында берілген мамандықтар бойынша қосымша медициналық білім стандарттарының болуы</t>
  </si>
  <si>
    <t xml:space="preserve">Повышение квалификации менеджеров в области здравоохранения (1-месячные курсы) -25 чел. Наличие у организаций образования, дающих дополнительное медицинское образование, стандартов дополнительного медицинского образования по заявляемым специальностям. </t>
  </si>
  <si>
    <t>август</t>
  </si>
  <si>
    <t>Солтүстік Қазақстан облысының мемлекеттік денсаулық сақтау ұйымдарының жалпы практика дәрігерлерін қайта даярлау</t>
  </si>
  <si>
    <t xml:space="preserve">Переподготовка врачей общей практики государственных организаций здравоохранения Северо-Казахстанской области </t>
  </si>
  <si>
    <t>Жалпы тәжірибе дәрігерлерін қайта даярлау (4 айлық курстар) - 2 адам. Қосымша медициналық білім беретін білім беру ұйымдарында берілген мамандықтар бойынша қосымша медициналық білім стандарттарының болуы</t>
  </si>
  <si>
    <t xml:space="preserve">Переподготовка врачей общей практики (4-х месячные курсы) - 2 чел. Наличие у организаций образования, дающих дополнительное медицинское образование, стандартов дополнительного медицинского образования по заявляемым специальностям. </t>
  </si>
  <si>
    <t>Басқа курстар</t>
  </si>
  <si>
    <t>Прочие курсы</t>
  </si>
  <si>
    <t>Басқа курстар - 50 адам</t>
  </si>
  <si>
    <t>Прочие курсы - 50 чел.</t>
  </si>
  <si>
    <t>007</t>
  </si>
  <si>
    <t>011</t>
  </si>
  <si>
    <t>86.90.19</t>
  </si>
  <si>
    <t>Салауатты өмір салтын назихаттау</t>
  </si>
  <si>
    <t>Пропаганда здорового образа жизни</t>
  </si>
  <si>
    <t>015</t>
  </si>
  <si>
    <t>009</t>
  </si>
  <si>
    <t>86.22.19</t>
  </si>
  <si>
    <t>Туберкулезбен, инфекциялық аурулармен, психикалық және мінез-құлық бұзушылықтарымен, оның ішінде психикаға белсенді әсер ететін заттар қолдануға байланысты аурулардан зардап шегетін тұлғаларға медициналық көмек көрсету</t>
  </si>
  <si>
    <t>Оказание медицинской помощи лицам, страдающим туберкулезом, инфекционными заболеваниями, психическими расстройствами и расстройствами поведения, в том числе связанные с употреблением психоактивных веществ</t>
  </si>
  <si>
    <t>010</t>
  </si>
  <si>
    <t>86.21.10</t>
  </si>
  <si>
    <t>Халыққа амбулаториялық-емханалық көмек көрсету</t>
  </si>
  <si>
    <t>Оказание амбулаторно-поликлинической помощи населению</t>
  </si>
  <si>
    <t>Солтүстік Қазақстан облысының халқына амбулаториялық-емханалық көмек көрсету</t>
  </si>
  <si>
    <t>Оказание амбулаторно-поликлинической помощи населению Северо-Казахстанской области</t>
  </si>
  <si>
    <t>21.10.20</t>
  </si>
  <si>
    <t>Интерферон бета 1а</t>
  </si>
  <si>
    <t>Бұлшық ет ішіне беру үшін арналған ерітінді й 30мкг (6млн МЕ)</t>
  </si>
  <si>
    <t>Раствор для внутримышечных инъекций 30мкг (6млн МЕ)</t>
  </si>
  <si>
    <t>согласно графика поставок</t>
  </si>
  <si>
    <t xml:space="preserve">Интерферон бета-1b                                                                                  </t>
  </si>
  <si>
    <t>Тері астына беру үшін арналған ерітінді 9,6млн МЕ ерітікішімен жиынтықта құтыдағы  лиофилизат</t>
  </si>
  <si>
    <t xml:space="preserve">Лиофилизат для приготовления раствора для подкожного введения во флаконе в комплекте с растворителем 9,6 млн.МЕ </t>
  </si>
  <si>
    <t>872 Флакон</t>
  </si>
  <si>
    <t>Глатирамера ацетат</t>
  </si>
  <si>
    <t>Тері астына беру үшін арналған ерітінді   20мг/1мл</t>
  </si>
  <si>
    <t>Раствор для подкожного введения  20мг/1мл</t>
  </si>
  <si>
    <t>86.90.14</t>
  </si>
  <si>
    <t>Жедел-медициналық көмек көрсету және санавиация</t>
  </si>
  <si>
    <t>Оказание скорой медицинской помощи и санитарная авиация</t>
  </si>
  <si>
    <t>013</t>
  </si>
  <si>
    <t>86.10.19</t>
  </si>
  <si>
    <t>Патологоанатомиялық кесіп көру жүргізу</t>
  </si>
  <si>
    <t>Проведение патологоанатомического вскрытия</t>
  </si>
  <si>
    <t>Проведение патологоанатомического вскрытия и гистологических анализов</t>
  </si>
  <si>
    <t>014</t>
  </si>
  <si>
    <t>101</t>
  </si>
  <si>
    <t xml:space="preserve">Жіті фарингит/тонзиллит/бронхит  кезінде 0 жастан 5 жасқа дейін балаларды дәрі-дәрмекпен қамтамасыз ету </t>
  </si>
  <si>
    <t>Лекарственное обеспечение детей от 0 до 5 лет при остром фарингите/тонзиллите/бронхите</t>
  </si>
  <si>
    <t>Амоксициллин таблетка/капсула 250мг, Амоксициллин таблетка/капсула 500мг,  ішке қабылдау үшін             арналған суспензияны дайындау үшін амоксициллин ұнтағы 250мг/5мл 100мл,   ішке қабылдау үшін арналған суспензияны дайындау үшін амоксициллин ұнтағы125 мг/5мл 60мл, Азитромицин таблеткалары, сырты пленкамен қапталағн 125 мг, Азитромицин таблеткалар 500мг, Азитромицин таблеткалар/капсулалар 250мг, пероралдық суспензия дайындау үшін арналған азитромицин ұнтағы 100мг/5мл, 20мл, пероралдық суспензия дайындау үшін арналған азитромицин ұнтағы құтыда  200мг/5мл, 15мл, пероралдық суспензия дайындау үшін арналған азитромицин ұнтағы құтыда 200мг/5мл, 30мл, пероралдық суспензия дайындау үшін арналған азитромицин ұнтағы құтыда 200мг/5мл, 37,5мл, Парацетамол суппозиториялар ректальдық150 мг, Парацетамол суппозиториялар ректальдық 100 мг, Парацетамол суппозиториялар ректальдық  250мг, Парацетамол суппозиториялар ректальдық  80мг, пероралдық қабылдау үшін ибупрофен суспензиясы 100мг/5мл 100 г, Амоксициллин +клавулан қышқылы таблеткалар, сырты пленкамен қапталған, құтыда  375мг, Амоксициллин +клавулан қышқылы таблеткалар, сырты пленкамен қапталған, құтыда 625мг, Амоксициллин + клавулан қышқылы пероралдық суспензия дайындау үшін арналған ұнтақ  156мг/5мл 100мл, Амоксициллин + клавулан қышқылы пероралдық суспензия дайындау үшін арналған ұнтақ   құтыда, ішке қабылдау үшін 228,5мг/5мл, Амоксициллин + клавулановая к-та  порошок для приготовления  пероральной суспензии 312,5мг/5мл</t>
  </si>
  <si>
    <t>Амоксициллин таблетка/капсула 250мг, Амоксициллин таблетка/капсула 500мг, Амоксициллин порошок для пригот. суспензии для приема внутрь 250мг/5мл 100мл,  Амоксициллин порошок для пригот. суспензии для приема внутрь 125 мг/5мл 60мл, Азитромицин таблетки, покрытые пленочной оболочкой 125 мг, Азитромицин таблетки 500мг, Азитромицин таблетки/капсулы 250мг, Азитромицин порошок для приготовления пероральной суспензии во флаконе 100мг/5мл, 20мл, Азитромицин порошок, гранулы для приготовления пероральной суспензии во флаконе 200мг/5мл, 15мл, Азитромицин порошок для приготовления пероральной суспензии во флаконе 200мг/5мл, 30мл, Азитромицин порошок для приготовления пероральной суспензии во флаконе 200мг/5мл, 37,5мл, Парацетамол суппозитории ректальные 150 мг, Парацетамол суппозитории ректальные 100 мг, Парацетамол суппозитории ректальные  250мг, Парацетамол суппозитории ректальные  80мг, Ибупрофен суспензия для перорального применения 100мг/5мл 100 г, Амоксициллин +клавулановая к-та таблетки, покрытые пленочной оболочкой, во флаконе  375мг, Амоксициллин +клавулановая к-та таблетки, покрытые пленочной оболочкой, во флаконе 625мг, Амоксициллин + клавулановая к-та порошок для приготовления пероральной суспензии 156мг/5мл 100мл, Амоксициллин + клавулановая к-та порошок для приготовления суспензии для приема внутрь во флаконе 228,5мг/5мл, Амоксициллин + клавулановая к-та  порошок для приготовления  пероральной суспензии 312,5мг/5мл</t>
  </si>
  <si>
    <t>Мешел болған 1 жасқа дейінгі балаларды дәрі-дәрмекпен қамтамасыз ету</t>
  </si>
  <si>
    <t xml:space="preserve">Лекарственное обеспечение детей до 1 года при рахите </t>
  </si>
  <si>
    <t xml:space="preserve">Ішке қабылдау үшін құтыдағы майлы Эргокальциферал ерітіндісі 0,125% 10 мл., Колекальциферол сулы ерітіндісі </t>
  </si>
  <si>
    <t xml:space="preserve">Эргокальциферол раствор масляный для приема внутрь во флаконе 0,125% 10 мл, Колекальциферол раствор водный </t>
  </si>
  <si>
    <t>Амоксициллин таблеткасы/қаптама 250мг, Амоксициллин таблеткасы/қаптама 500мг, Ішке қабылдайтын суспезия дай. үшін Амоксициллин ұнтағы 250мг/5мл 100мл,  Амоксициллин порошок для пригот. суспензии для приема внутрь 125 мг/5мл 60мл, Азитромицин таблетки, покрытые пленочной оболочкой 125 мг, Азитромицин таблетки 500мг, Азитромицин таблетки/капсулы 250мг, Азитромицин порошок для приготовления пероральной суспензии во флаконе 100мг/5мл, 20мл, Азитромицин порошок, гранулы для приготовления пероральной суспензии во флаконе 200мг/5мл, 15мл, Азитромицин порошок для приготовления пероральной суспензии во флаконе 200мг/5мл, 30мл, Азитромицин порошок для приготовления пероральной суспензии во флаконе 200мг/5мл, 37,5мл, Парацетамол суппозитории ректальные 150 мг, Парацетамол суппозитории ректальные 100 мг, Парацетамол суппозитории ректальные  250мг, Парацетамол суппозитории ректальные  80мг, Ибупрофен суспензия для перорального применения 100мг/5мл 100 г, Амоксициллин +клавулановая к-та таблетки, покрытые пленочной оболочкой, во флаконе  375мг, Амоксициллин +клавулановая к-та таблетки, покрытые пленочной оболочкой, во флаконе 625мг, Амоксициллин + клавулановая к-та порошок для приготовления пероральной суспензии 156мг/5мл 100мл, Амоксициллин + клавулановая к-та порошок для приготовления суспензии для приема внутрь во флаконе 228,5мг/5мл, Амоксициллин + клавулановая к-та  порошок для приготовления  пероральной суспензии 312,5мг/5мл</t>
  </si>
  <si>
    <t xml:space="preserve">Рахит  кезінде 1 жасқа дейінгі балаларды дәрі-дәрмекпен қамтамасыз ету </t>
  </si>
  <si>
    <t xml:space="preserve">Ішке қабылдау үшін арналған эргокальциферол майлы ерітіндісі құтыда 0,125% 10 мл, Колекальциферол сулы ерітіндісі </t>
  </si>
  <si>
    <t>102</t>
  </si>
  <si>
    <t xml:space="preserve">Темір тапшылықты анемия кезінде диспансерлік есепте тұрғанұрпақты болу жасындағы әйелдерді,  0 жастан 18 жасқа дейінгі балаларды дәрі-дәрмекпен қамтамасыз ету </t>
  </si>
  <si>
    <t>Лекарственное обеспечение детей от 0 до 18 лет, женщин фертильного возраста, состоящие на диспансерном учете при железодефицитной анемии</t>
  </si>
  <si>
    <t xml:space="preserve">Темір сульфаты 320мг, аскорбин қышқылы 60мг таблетка 320 мг, Темір сульфаты 113,85мг, D,L-серин 129мг таблетка 113,85мг, Фолий қышқылы 
таблетка 1мг, Темір сульфаты (12 жасқа дейінгі балаларға ғана) сироп 100 мл, Ішке қабылдау үшін арналған темір сульфаты (12 жасқа дейінгі балаларға ғана)  30 мл
</t>
  </si>
  <si>
    <t xml:space="preserve">Железа сульфат 320мг, аскорбиновая к-та 60мг таблетка 320 мг, Железа сульфат 113,85мг, D,L-серин 129мг таблетка 113,85мг, Фолиевая кислота 
таблетка 1мг, Сульфат железа (только детям до 12 лет) сироп 100 мл, Сульфат железа (только детям до 12 лет) капли для приема внутрь 30 мл
</t>
  </si>
  <si>
    <t>103</t>
  </si>
  <si>
    <t xml:space="preserve">Ювенильді артрит кезінде диспансерлік есепте тұрған балаларды дәрі-дәрмекпен қамтамасыз ету </t>
  </si>
  <si>
    <t>Лекарственное обеспечение детей, состоящих на диспансерном учете при ювенильном артрите</t>
  </si>
  <si>
    <t xml:space="preserve">Метотрексат таблеткалары 2,5мг, Иньекция үшін метотрексат ерітіндісі  10мг/1,5мл құтыда, Метилпреднизолон таблеткалары 4 мг құтыда
таблетки во флаконе 4 мг
</t>
  </si>
  <si>
    <t xml:space="preserve">Метотрексат таблетки 2,5мг, Метотрексат раствор для инъекций во флаконе 10мг/1,5мл, Метилпреднизолон
таблетки во флаконе 4 мг
</t>
  </si>
  <si>
    <t>104</t>
  </si>
  <si>
    <t>2 айға дейін жаңа туған нәрестелерді туғаннан кейінгі ауыоу кезінде дәрілік заттармен қамтамасыз ету (алдын алу және емдеу)</t>
  </si>
  <si>
    <t>Лекарственное обеспечение новорожденных до 2-х месяцев при болезни периода новорожденности (профилактика и лечение)</t>
  </si>
  <si>
    <t>Ана мен баланың дәрі қобдишасы</t>
  </si>
  <si>
    <t>Аптечка матери и ребенка</t>
  </si>
  <si>
    <t>1 жасқа дейінгі балаларда медициналық көрсетілімдер бойынша ерте жасанды немесе аралас тамақтандырған жағдайда дәрілік заттармен қамтамасыз ету</t>
  </si>
  <si>
    <t>Лекарственное обеспечение детей до года при  раннем искусственном или смешанном вскармливании по медицинским показаниям</t>
  </si>
  <si>
    <t>Емшек сүтін бейімделген алмастырғыштар</t>
  </si>
  <si>
    <t>Адаптированные заменители грудного молока</t>
  </si>
  <si>
    <t xml:space="preserve">Шерешевский-Тернер кезінде диспансерлік есепте тұрған барлық  санаттарды дәрі-дәрмекпен қамтамасыз ету </t>
  </si>
  <si>
    <t>Лекарственное обеспечение всех категорий, состоящих на диспансерном учете при гипофизарном нанизме, синдроме Шерешевского-Тернера</t>
  </si>
  <si>
    <t>Иньекция дайындау үшін 3мл картриджде 6мг пісектегі Соматропин лиофилизаты Иньекция үшін Соматропин ерітіндісі 10мг</t>
  </si>
  <si>
    <t>Соматропин лиофилизат для приг р-ра для инъекций в картридже 3мл в шприце 6г, Соматропин раствор для иньекций  10мг</t>
  </si>
  <si>
    <t xml:space="preserve">Ерте (тым ерте,  тез дамыған) жыныс дамуы кезінде диспансерлік есепте тұрған санттарды дәрі-дәрмекпен қамтамасыз ету </t>
  </si>
  <si>
    <t>Лекарственное обеспечение всех категорий, состоящих на диспансерном учете при раннем (преждевременное, ускоренное) половом развитии центрального генеза</t>
  </si>
  <si>
    <t>инъекция үшін суспензия дайындауға Трипторелин диофилизат 1мл 3,75 мг ерітіндімен  ампуладағы шприц жинақ</t>
  </si>
  <si>
    <t>Трипторелин лиофилизат для приготовления суспензии для инъекций в шприц ампуле в компл с раств-ем 1мл 3,75 мг</t>
  </si>
  <si>
    <t xml:space="preserve"> Фенилкетонурия кезінде диспансерлік есепте тұрған барлық санаттарды дәрі-дәрмекпен қамтамасыз ету</t>
  </si>
  <si>
    <t>Лекарственное обеспечение всех категорий, состоящих на диспансерном учете при фенилкетонурии</t>
  </si>
  <si>
    <t>ФКУ-2 - 400,0, Нәруызсыз макарон - 300,0, Төмен нәруызды сүт - 200,0, Төмен нәруызды Саго жармасы - 500,0, Нан пісіру үшін қоспа (төмен нәруызды ұн) - 700,0</t>
  </si>
  <si>
    <t>ФКУ-2 - 400,0, Макароны безбелковые - 300,0, Молоко низкобелковое - 200,0, Крупа Саго низкобелковое - 500,0, Смесь для выпечки хлеба (мука низкобелковая) - 700,0</t>
  </si>
  <si>
    <t>Фенилкетонурия кезінде диспансерлік есепте тұрған барлық санаттарды дәрі-дәрмекпен қамтамасыз ету</t>
  </si>
  <si>
    <t>Балалар церебральды параличі кезінде диспансерлік есепте тұрған барлық санаттарды дәрі-дәрмекпен қамтамасыз ету</t>
  </si>
  <si>
    <t>Лекарственное обеспечение всех категорий, состоящих на диспансерном учете при детском церебральном параличе</t>
  </si>
  <si>
    <t xml:space="preserve">Баклофен таблеткалары, 10мг, Баклофен таблеткалары, 25мг, Толперизон таблеткалары, 50 мг, Толперизон таблеткалары, 150 мг, Тригексифенидил таблеткасы 2мг, 
Вальпроя қыщқылы қаптамалы,  пролонг әсерлі таблеткалар 300 мг, ішке қабылдау үшін Вальпроя қышқылы тамшылары 300мг/мл 100мл, Топирамат қаптамалары, 25мг, Топирамат
қаптамалары, 50мг
</t>
  </si>
  <si>
    <t xml:space="preserve">Баклофен таблетки, 10мг, Баклофен таблетки, 25мг, Толперизон таблетки, 50 мг, Толперизон таблетки, 150 мг, Тригексифенидил таблетка 2мг, 
Вальпроевая кислота капсулы, таблетки пролонг действия 300 мг, Вальпроевая кислота капли для приема внутрь 300мг/мл 100мл, Топирамат капс улы, 25мг, Топирамат
капсулы, 50мг
</t>
  </si>
  <si>
    <t>Бронхтық астма кезінде диспансерлік есепте тұрғандардың барлық категорияларын дәрі-дәрмекпен қамтамасыз ету</t>
  </si>
  <si>
    <t>Лекарственное обеспечение всех категорий, состоящих на диспансерном учете при бронхиальной астме</t>
  </si>
  <si>
    <t xml:space="preserve">Демалумен белсендірілген ингаляция үшін дозаланған Сальбутамол аэрозольі 100мкг/доза 200 доза,  Небулайзер үшін құтыдағы Сальбутамол ерітіндісі  5мг\мл-20мл, Флютиказон 
аэрозольі,  ингаляция үшін дозаланған спрей 50мкг/120доза, Флютиказон аэрозольі ингаляций үшін дозаланған 125мкг/60доза, Флютиказон аэрозольі 250мкг/120доза, Демалумен белсендірілген Бекламетазон аэрозольі ингаляция үшін инг баллонында 100мкг\200доза, Демалумен белсендірілген Бекламетазон аэрозольі ингаляция үшін инг баллонында 250мкг\200доза Бекламетазон дозаланған спрейі 50мкг/доза200доза, Бекламетазон дозаланған спрейі  ингаляция үшін инг баллонында 200мкг\200доза, 200 мкг/200доза, Ингаляция үшін дозаланған Будесонид суспензиясы 0,5мг/мл 2,0, Ингаляция үшін дозаланған Будесонид суспензиясы  0,25мг/мл 2,0, Будесонид+Формотерола фумарата дигидрат
ингаляция үшін ластик ингалятордағы ұнтақ 160мкг/4,5 мкг 120 доза, Будесонид+Формотерола фумарата дигидрат
ингаляция үшін ластик ингалятордағы дозаланған ұнтақ 160мкг/4,5 мкг 60 доза, Будесонид+Формотерола фумарата дигидрат
ингаляция үшін ластик ингалятордағы дозаланған ұнтақ 80мкг/4,5 мкг 120 доза, Будесонид+Формотерола фумарата дигидрат
ингаляция үшін ластик ингалятордағы дозаланған ұнтақ 80мкг/4,5 мкг 60 доз, Салметерол +Флютиказона пропионат аэрозольі 25/50мкг120 доза, Салметерол +Флютиказона пропионат аэрозольі 25/125мкг120доза, Салметерол +Флютиказона пропионат 
аэрозольі 25/250мкг120доза, Салметерол +Флютиказона пропионат ингаляция үшін ұнтақ  60доза 50 мкг/100 мкг, Салметерол +Флютиказона пропионат ингаляция үшін ұнтақ  60доза 50 мкг/250 мкг, Циклезонид
 аэрозольі ингаляция үшін 160мкг/доза60доза, Циклезонид  аэрозольі ингаляция үшін 80мкг/доза60доза, Фенотерол аэрозольі дозаланған100 мкг/доза200доза, Теофиллин 
қаптамасы  200 мг, Әсерді ұзартып босатуға Теофиллин  қаптамасы 350 мг, Преднизолон таблеткасы 5мг, Монтелукаст
таблеткалары шайнауға арналған контурлы ұяшықты қорапшада 5 мг, Монтелукаст таблеткалары қабықшада оралған, контурлы ұяшықты қабықшада  10 мг, Монтелукаст  түйіршіктері педиатриялық  сашеда 4 мг
</t>
  </si>
  <si>
    <t xml:space="preserve">Сальбутамол аэрозоль дозированный для ингаляций активируемый вдохом 100мкг/доза200 доз, Сальбутамол раствор для небулайзера во флаконе 5мг\мл-20мл, Флютиказон 
аэрозоль, спрей дозированный для ингаляций 50мкг/120доз, Флютиказон аэрозоль дозированный для ингаляций 125мкг/60доз, Флютиказон аэрозоль 250мкг/120доз, Бекламетазон аэрозоль дозированный  для ингаляций в инг баллоне 100мкг\200доза активируемый вдохом, Бекламетазон 
аэрозоль для ингаляций дозированный, актвируемый вдохом 250мкг/200доза, Бекламетазон спрей дозированный 50мкг/доза200доз, Бекламетазон спрей дозированный для ингаляций в инг баллоне 200 мкг/200доз, Будесонид суспензия для ингаляций дозированная 0,5мг/мл 2,0, Будесонид суспензия для ингаляций дозированная 0,25мг/мл 2,0, Будесонид+Формотерола фумарата дигидрат
порошок  для ингаляций в ластиковом ингаляторе 160мкг/4,5 мкг 120 доз, Будесонид+Формотерола фумарата дигидрат
порошок  для ингаляций дозированный в пластиковом ингаляторе160мкг/4,5 мкг 60 доз, Будесонид+Формотерола фумарата дигидрат
порошок  для ингаляций дозированный в пластиковом ингаляторе 80мкг/4,5 мкг 120 доз, Будесонид+Формотерола фумарата дигидрат
порошок  для ингаляций дозированный в пластиковом ингаляторе 80мкг/4,5 мкг 60 доз, Салметерол +Флютиказона пропионат аэрозоль 25/50мкг120 доз, Салметерол +Флютиказона пропионат аэрозоль 25/125мкг120доз, Салметерол +Флютиказона пропионат 
аэрозоль 25/250мкг120доз, Салметерол +Флютиказона пропионат порошок для ингаляции  60доз 50 мкг/100 мкг, Салметерол +Флютиказона пропионат порошок для ингаляции  60доз 50 мкг/250 мкг, Циклезонид
 аэрозоль для ингаляций 160мкг/доза60доз, Циклезонид  аэрозоль для ингаляций 80мкг/доза60доз, Фенотерол аэрозоль дозированный100 мкг/доза200доз, Теофиллин 
капсула  200 мг, Теофиллин  капсула с пролонгированным высвобождением  350 мг, Преднизолон таблетка 5мг, Монтелукаст
таблетки жевательные в контурной ячейковой упаковке 5 мг, Монтелукаст таблетки покрытые оболочкой, в контурной ячейковой оболочке  10 мг, Монтелукаст  гранулы педиатрические в саше 4 мг
</t>
  </si>
  <si>
    <t>Крона және өзіндік жаралы колит кезінде диспансерлік есепте тұрған барлық санаттарды дәрі-дәрмекпен қамтамасыз ету</t>
  </si>
  <si>
    <t>Лекарственное обеспечение всех категорий, состоящих на диспансерном учете при болезни Крона и неспецифическом язвенном колите</t>
  </si>
  <si>
    <t>Месалазин таблеткалары 250мг, Месалазин таблеткалары 500 мг, Месалазин суппозиториясы 500 мг, Преднизолон таблеткалары, 5 мг</t>
  </si>
  <si>
    <t xml:space="preserve">Месалазин таблетки 250мг, Месалазин
таблетки 500 мг, Месалазин суппозитории 500мг, Преднизолон таблетки, 5мг
</t>
  </si>
  <si>
    <t xml:space="preserve">Психикалық аурулар кезінде диспансерлік есепте тұрған барлық санаттарды дәрі-дәрмекпен қамтамасыз ету </t>
  </si>
  <si>
    <t>Лекарственное обеспечение всех категорий, состоящих на диспансерном учете при психических заболеваниях</t>
  </si>
  <si>
    <t xml:space="preserve">Диазепам таблетки, 5 мг, Диазепам 
раствор для внутримышечного и внутривенного применения в ампулах  в ампуле 5 мг/мл2 мл, Оланзапин таблетки, 10 мг, Рисперидон 
порошок для приг суспензий для внутримышечного применения, 25 мг, Рисперидон таблетки, 2 мг, Рисперидон 
таблетки, 4мг, Рисперидон р-р для приема внутрь 1мг/мл30мл, Галоперидол таблетки, 1,5 мг, Галоперидол таблетки,  5мг, Галоперидол 
масляный раствор для инъекций 50 мг/1мл, Хлорпромазин драже 100мг, Хлорпромазин
р-р для иньекций 2,5%, 2 мл, Хлорпромазин
драже  25 мг, Левомепромазин таблетка, 25мг, 
Амитриптилин таблетка, драже 25мг, Амитриптилин раствор для иньекций 10мг\2мл, Трифлуоперазин таблетки, 5мг, Клозапин 
таблетки, 25мг, Тригексифенидил таблетки, 2мг, 
Флуфеназин раствор для инъекций в ампулах 25мг/мл, Милнаципран капсула 25мг, Милнаципран капсула  50мг, Венлафаксин
капсула пролонгированного действия 75мг, Палиперидон таблетка,покрытая облочкой (пролонгдействия) 3мг, Палиперидон таблетка,пролонгированного действия 6мг, Дулоксетин капсула 60 мг, Амисульприд таблетки 400мг
</t>
  </si>
  <si>
    <t xml:space="preserve">Диазепам таблеткалары, 5 мг, Ішке және сыртқа қолдану үшін қаптамадағы Диазепам ерітіндісі 5 мг/мл2 мл, Оланзапин таблеткалары, 10 мг, Рисперидон бұлшық етке қолдану үшін суспензия дайындауғүшін ұнтақ, 25 мг, Рисперидон таблеткалары, 2 мг, Рисперидон 
таблеткалары, 4мг, Рисперидон ішке қабылдау үшін ер-ді 1мг/мл30мл, Галоперидол таблеткалары, 1,5 мг, Галоперидол таблеткалары,  5мг, Галоперидол 
инъекция үшін майлы ер-ді 50 мг/1мл, Хлорпромазин дражесі 100мг, Хлорпромазин
иньекция үшін ер-ді 2,5%, 2 мл, Хлорпромазин
дражесі  25 мг, Левомепромазин таблеткасы, 25мг, 
Амитриптилин таблетка, драже 25мг, Амитриптилин иньекция үшін ер-ді 10мг\2мл, Трифлуоперазин таблеткалары, 5мг, Клозапин 
таблеткалары, 25мг, Тригексифенидил таблеткалары, 2мг, 
Флуфеназин инъекция үшін ер-ді ампулада 25мг/мл, Милнаципран қаптама 25мг, Милнаципран қаптама  50мг, Венлафаксин
ұзақ әсерлі, қаптама 75мг, Палиперидон таблеткасы,қапталған (ұзақ әсерлі) 3мг, Палиперидон таблеткасы,ұзақ әсерлі 6мг, Дулоксетин қаптамасы 60 мг, Амисульприд таблеткалары 400мг
</t>
  </si>
  <si>
    <t xml:space="preserve">Эпилепсия кезінде диспансерлік есепте тұрған барлық санаттарды дәрі-дәрмекпен қамтамасыз ету </t>
  </si>
  <si>
    <t>Лекарственное обеспечение всех категорий, состоящих на диспансерном учете при эпилепсии</t>
  </si>
  <si>
    <t xml:space="preserve">Вальпроевая кислота капсулы, 150мг, Вальпроевая кислота капсулы, таблетки пролонгированного действия 500мг, Вальпроевая кислота капсула, таблетка пролонгированного действия 300мг, Вальпроевая кислота капли для приема внутрь 300мг/мл 100мл, Карбамазепин 
таблетки,  200мг, Карбамазепин таблетки с контролируемым высвобождением  400мг, Бензобарбитал таблетки, 100мг, Ламотриджин таблетки 25мг, Ламотриджин 
таблетки 50мг, Ламотриджин таблетки 100мг, Ламотриджин жеват таблетки 5мг, Ламотриджин жеват таблетки 25мг, Ламотриджин жеват таблетки  50мг, Топирамат капсулы 25мг, Топирамат
капсулы 50мг
</t>
  </si>
  <si>
    <t xml:space="preserve">Паркинсон ауруы кезінде диспансерлік есепте тұрған барлық санаттарды дәрі-дәрмекпен қамтамасыз ету </t>
  </si>
  <si>
    <t>Лекарственное обеспечение всех категорий, состоящих на диспансерном учете при  Болезни Паркинсона</t>
  </si>
  <si>
    <t xml:space="preserve">Тригексифенидил таблетка 2мг, Леводопа+ карбидопа таблетки 250мг/25мг     </t>
  </si>
  <si>
    <t xml:space="preserve">Миастения кезінде диспансерлік есепте тұрған барлық санаттарды дәрі-дәрмекпен қамтамасыз ету </t>
  </si>
  <si>
    <t>Лекарственное обеспечение всех категорий, состоящих на диспансерном учете при миастении</t>
  </si>
  <si>
    <t xml:space="preserve">Неостигмин раствор для инъекций в ампуле 0,05% 1 мл, Пиридостигмина бромид
таблетки, 60 мг 
</t>
  </si>
  <si>
    <t xml:space="preserve">Ревматоидты артрит кезінде диспансерлік есепте тұрған барлық санаттарды дәрі-дәрмекпен қамтамасыз ету </t>
  </si>
  <si>
    <t>Лекарственное обеспечение взрослых, состоящих на диспансерном учете при ревматоидном артрите</t>
  </si>
  <si>
    <t xml:space="preserve">Метотрексат раствор для инъекций во флаконе 10мг/1,5мл, Метилпреднизолон
таблетки 4мг
</t>
  </si>
  <si>
    <t>Жүйелі қызыл жегі болған кезде диспансерлік есепте тұрғандардың барлық категорияларын дәрі-дәрмекпен қамтамасыз ету</t>
  </si>
  <si>
    <t>Лекарственное обеспечение всех категорий, состоящих на диспансерном учете при системной красной волчанке</t>
  </si>
  <si>
    <t xml:space="preserve">Метилпреднизолон таблеткалары  4 мг, Микофенолом қышқылы/Микофенолат мофетил
контурлы ұяшықты қораптағы қаптамада 250мг
</t>
  </si>
  <si>
    <t xml:space="preserve">Метилпреднизолон таблетки  во флаконе 4 мг, Микофеноловая кислота/Микофенолат мофетил
капсула в контурнои ячейковои упаковке 250мг
</t>
  </si>
  <si>
    <t xml:space="preserve">Метилпреднизолон таблеткалары құтыда 4 мг, Микофенолом қышқылы/Микофенолат мофетил
контурлы ұяшықты қораптағы қаптамада 250мг
</t>
  </si>
  <si>
    <t>Сүйек-буын аурулары болған кезде диспансерлік есепте тұрған ересектерді дәрі-дәрмекпен қамтамасыз ету</t>
  </si>
  <si>
    <t>Лекарственное обеспечение  взрослых, состоящих на диспансерном учете при остеоартрозе</t>
  </si>
  <si>
    <t xml:space="preserve">Тұтқыр стерильденген имплантат, бірреттік қолдану 20 мг, шприцта  2 мл (қатаң түрде емдеу каб-де ішкі буынға енгізу үшін); Диклофенак 
ректальды қаптамалар 100мг
</t>
  </si>
  <si>
    <t xml:space="preserve">Вязкоупругий имплантат стерильный, однократного применения 20 мг, в шприце  объемом 2 мл (для внутрисуставных введений строго в процедурном кабинете); Диклофенак 
капсулы ректальные 100мг
</t>
  </si>
  <si>
    <t>АҚШ кейін клапандары протезделген жүректің  тарылуымен диспансерлік есепте тұрған барлық категорияларды дәрі-дәрмекпен қамтамасыз ету</t>
  </si>
  <si>
    <t>Лекарственное обеспечение всех категорий больных, состоящих на диспансерном учете  с протезированными клапанами сердца, после АКШ и стентирования</t>
  </si>
  <si>
    <t xml:space="preserve">Варфарин таблеткалары 2,5мг, Варфарин
таблеткалары 5 мг, Ацетилсалицил қышқылы 
таблетка 50 мг, Ацетилсалицил қышқылы 
таблетка 75мг, Ацетилсалицил қышқылы 
таблеткалар, қапталған  100мг, Ацетилсалицил қышқылы таблеткалар 300мг, Ацетилсалицил қыщқылы таблеткалар 150мг, Клопидогрель таблеткалары, 300 мг, Клопидогрель таблеткалары, 75 мг 
</t>
  </si>
  <si>
    <t xml:space="preserve">Варфарин таблетки 2,5мг, Варфарин
таблетки 5 мг, Ацетилсалициловая кислота 
таблетка 50 мг, Ацетилсалициловая кислота 
таблетка 75мг, Ацетилсалициловая кислота 
таблетки, покрытые оболочкой  100мг, Ацетилсалициловая кислота таблетки 300мг, Ацетилсалициловая кислота таблетки 150мг, Клопидогрель таблетки, 300 мг, Клопидогрель таблетки, 75 мг 
</t>
  </si>
  <si>
    <t xml:space="preserve"> Аурулардың қабынуы күшейген кезде диспансерлік есепте тұрған барлық санаттарды дәрі-дәрмекпен қамтамасыз ету </t>
  </si>
  <si>
    <t>Лекарственное обеспечение всех категорий, состоящих на диспансерном учете при прогрессирующих гломерулярных заболеваниях</t>
  </si>
  <si>
    <t xml:space="preserve">Циклоспорин қаптамасы 25мг, Циклоспорин
қаптама 50мг, Циклоспорин қаптама 100мг, Преднизолон таблетка 5мг, Циклофосфанит инъекция үшін ер-ді дай-н ұнтақ 0,2г мг, Микофен қышқылы/Микофенолат мофетил  контурлыұяшықты қораптағы қаптама 250мг
</t>
  </si>
  <si>
    <t xml:space="preserve">Циклоспорин капсула 25мг, Циклоспорин
капсула 50мг, Циклоспорин капсула 100мг, Преднизолон таблетка 5мг, Циклофосфанит порошок для приг раствора для инъекций 0,2г мг, Микофеноловая кислота/Микофенолат мофетил капсула в контурной ячейковой упаковке 250мг
</t>
  </si>
  <si>
    <t xml:space="preserve">Аурулардың қабынуы күшейген кезде диспансерлік есепте тұрған барлық санаттарды дәрі-дәрмекпен қамтамасыз ету </t>
  </si>
  <si>
    <t xml:space="preserve">Гипофиз ісіктері белсенді гармондары кезінде диспансерлік есепте тұрған барлық санаттарды дәрі-дәрмекпен қамтамасыз ету </t>
  </si>
  <si>
    <t>Лекарственное обеспечение всех категорий, состоящих на диспансерном учете при гормонально активных опухолях гипофиза</t>
  </si>
  <si>
    <t>Бромокриптин таблеткалар, 2,5мг, Каберголин таблеткалар 0,5 мг</t>
  </si>
  <si>
    <t>Бромокриптин таблетки, 2,5мг, Каберголин таблетки 0,5 мг</t>
  </si>
  <si>
    <t xml:space="preserve"> Гипофиз ісіктері белсенді гармондары кезінде диспансерлік есепте тұрған барлық санаттарды дәрі-дәрмекпен қамтамасыз ету </t>
  </si>
  <si>
    <t xml:space="preserve">Акромегалин кезінде диспансерлік есепте тұрған барлық санаттарды дәрі-дәрмекпен қамтамасыз ету </t>
  </si>
  <si>
    <t>Лекарственное обеспечение всех категорий, состоящих на диспансерном учете при акромегалии</t>
  </si>
  <si>
    <t xml:space="preserve">Каберголин таблеткалар 0,5 мг, Лантреотид
лиофилизатбұлшық етке енгізу үшін суспензия дай. үшін 30 мг, Лантреотид иньекция үшін ер-ді ұзақ әсер еткенде босатылатын алдын ала инелі шприцте 60 мг
</t>
  </si>
  <si>
    <t xml:space="preserve">Каберголин таблетки 0,5 мг, Лантреотид
лиофилизат для приготовления суспензии для внутримышечного введения 30 мг, Лантреотид раствор для инъекций пролонг высвоб в предвар наполненных шприцах с иглой 60 мг
</t>
  </si>
  <si>
    <t xml:space="preserve">Гипотиреоз, гипопаратиреоз, тиреотоксикоз кезінде диспансерлік есепте тұрған барлық санаттарды дәрі-дәрмекпен қамтамасыз ету </t>
  </si>
  <si>
    <t>Лекарственное обеспечение всех категорий, состоящих на диспансерном учете при гипотиреозе, гипопаратиреозе, тиреотоксикозе</t>
  </si>
  <si>
    <t>Левотироксин натрия таблеткалары 50 мкг, Левотироксин таблеткалары 100 мкг, Тиамазол таблеткалары 10мг</t>
  </si>
  <si>
    <t>Левотироксин натрия таблетки 50 мкг, Левотироксин таблетки 100 мкг, Тиамазол таблетки 10мг</t>
  </si>
  <si>
    <t xml:space="preserve">Гепато–церебральдық дистрофия кезінде диспансерлік есепте тұрған барлық санаттарды дәрі-дәрмекпен қамтамасыз ету </t>
  </si>
  <si>
    <t>Лекарственное обеспечение всех категорий, состоящих на диспансерном учете при гепато–церебральной дистрофии</t>
  </si>
  <si>
    <t>Пеницилламин таблеткалары 250мг</t>
  </si>
  <si>
    <t>Пеницилламин таблетка 250мг</t>
  </si>
  <si>
    <t>016</t>
  </si>
  <si>
    <t>Азаматтардың елді-мекеннен тыс жерлерге емделуге тегін және жеңілдікпен жол жүруін қамтамасыз ету</t>
  </si>
  <si>
    <t>Обеспечение граждан бесплатным или льготным проездом за пределы населенного пункта на лечение</t>
  </si>
  <si>
    <t>017</t>
  </si>
  <si>
    <t>132 Приобретение медикаментов и прочих средств медицинского назначения</t>
  </si>
  <si>
    <t>21.20.23</t>
  </si>
  <si>
    <t xml:space="preserve">Рекомбинант ВИЧ 1/2 ДСМ </t>
  </si>
  <si>
    <t>192 анықтама</t>
  </si>
  <si>
    <t>192 определения</t>
  </si>
  <si>
    <t>704 Набор</t>
  </si>
  <si>
    <t>60 дней</t>
  </si>
  <si>
    <t>Рекомбибест анти ВГС</t>
  </si>
  <si>
    <t>96 анықтама</t>
  </si>
  <si>
    <t>96 определений</t>
  </si>
  <si>
    <t>Сиф ДСМ суммарные антитела стрип</t>
  </si>
  <si>
    <t xml:space="preserve">1 типте, 2 типте, 0 тобында қан сарысуында немесе адам қанының плазмасында АКТҚ-ға, антителеларды анықтауға арналған иммуноферменттік сынама-жүйе. </t>
  </si>
  <si>
    <t xml:space="preserve">Тест-система иммуноферментная для определения антител к ВИЧ 1 типа, 2 типа, группы О, в сыворотке или плазме крови человека </t>
  </si>
  <si>
    <t>480 анықтамаға қорапта</t>
  </si>
  <si>
    <t xml:space="preserve">в коробке на 480 определений </t>
  </si>
  <si>
    <t xml:space="preserve">Адам қанының қан сарысуында немесе  плазмасында Treponema pallidum жұқпасына антителаларды анықтауға арналған иммуноферменттік сынама-жүйе. </t>
  </si>
  <si>
    <t xml:space="preserve">Тест-система иммуноферментная для определения антител к вирусу гепатита С в сыворотке или плазме крови человека </t>
  </si>
  <si>
    <t xml:space="preserve">в коробке  на 480 определений </t>
  </si>
  <si>
    <t>Мерезге антиденені анықтау үшін иммуноферменттік тест-жүйелері</t>
  </si>
  <si>
    <t>Тест-система иммуноферментная для определения антител к сифилису</t>
  </si>
  <si>
    <t xml:space="preserve"> в коробке на 480 определений</t>
  </si>
  <si>
    <t>018</t>
  </si>
  <si>
    <t>84.11.13</t>
  </si>
  <si>
    <t>Статистикалық мәліметтерді жинау және өңдеуге арнадған қызметтер</t>
  </si>
  <si>
    <t>Услуги по сбору и обработке статистических данных</t>
  </si>
  <si>
    <t>Статистикалық мәліметтерді өңдеу</t>
  </si>
  <si>
    <t>Сбор и обработка статистических данных</t>
  </si>
  <si>
    <t>019</t>
  </si>
  <si>
    <t>21.10.54</t>
  </si>
  <si>
    <t>Изониазид</t>
  </si>
  <si>
    <t>инъекцияға арналған ерітінді 10% 5 мл</t>
  </si>
  <si>
    <t>раствор для инъекций 10 % 5 мл</t>
  </si>
  <si>
    <t>870 Ампула</t>
  </si>
  <si>
    <t>Рифампицин</t>
  </si>
  <si>
    <t>инъекцияға ерітінді дайындауға арналған лиофилизат 0,15 мл</t>
  </si>
  <si>
    <t xml:space="preserve"> лиофилизат для приготовления раствора для инъекций 0,15 г</t>
  </si>
  <si>
    <t>таблеткалар 100 мг</t>
  </si>
  <si>
    <t>таблетки  100 мг</t>
  </si>
  <si>
    <t>таблеткалар 300 мг</t>
  </si>
  <si>
    <t>таблетки  300 мг</t>
  </si>
  <si>
    <t>капсулалар 150 мг</t>
  </si>
  <si>
    <t>капсулы 150 мг</t>
  </si>
  <si>
    <t>Пиразинамид</t>
  </si>
  <si>
    <t>таблеткалар 500 мг</t>
  </si>
  <si>
    <t>таблетки 500 мг</t>
  </si>
  <si>
    <t>Этамбутол</t>
  </si>
  <si>
    <t>таблеткалар 400 мг</t>
  </si>
  <si>
    <t>таблетки  400 мг</t>
  </si>
  <si>
    <t>Стрептомицин</t>
  </si>
  <si>
    <t>инъекцияға ерітінді дайындауға арналған ұнтақ 1 г</t>
  </si>
  <si>
    <t>порошок для приготовления раствора для инъекций 1 г</t>
  </si>
  <si>
    <t>Рифампицин + изониазид + пиразинамид + этамбутол</t>
  </si>
  <si>
    <t>таблеткалар, 150 мг+75 мг+400 мг+275 мг</t>
  </si>
  <si>
    <t xml:space="preserve"> таблетки, 150 мг+75 мг+400 мг+275 мг</t>
  </si>
  <si>
    <t>Рифампицин + изониазид</t>
  </si>
  <si>
    <t>таблеткалар, 150 мг+75 мг</t>
  </si>
  <si>
    <t>таблетки,  150 мг+75 мг</t>
  </si>
  <si>
    <t>Капреомицин</t>
  </si>
  <si>
    <t>инъекцияға ерітінді дайындауға арналған лиофилизат ұнтағы 1000 мг</t>
  </si>
  <si>
    <t>порошок лиофилизированный для приготовления раствора для инъекций 1000 мг</t>
  </si>
  <si>
    <t>Амикацин</t>
  </si>
  <si>
    <t>инъекцияға ерітінді дайындауға арналған ұнтақ 0,5 г</t>
  </si>
  <si>
    <t xml:space="preserve">порошок для приготовления раствора для инъекций 0,5 г </t>
  </si>
  <si>
    <t>Канамицин</t>
  </si>
  <si>
    <t>инъекцияға ерітінді дайындауға арналған ұнтақ, 1000 мг</t>
  </si>
  <si>
    <t>порошок для приготовления раствора для инъекций, 1000 мг</t>
  </si>
  <si>
    <t>Протионамид</t>
  </si>
  <si>
    <t>таблеткалар, 250 мг</t>
  </si>
  <si>
    <t>таблетка,  250 мг</t>
  </si>
  <si>
    <t>Этионамид</t>
  </si>
  <si>
    <t>Циклосерин</t>
  </si>
  <si>
    <t>капсулалар 250 мг</t>
  </si>
  <si>
    <t>капсула 250 мг</t>
  </si>
  <si>
    <t>Офлоксацин</t>
  </si>
  <si>
    <t>таблеткалар, 200 мг</t>
  </si>
  <si>
    <t>таблетки,  200 мг</t>
  </si>
  <si>
    <t>Левофлоксацин</t>
  </si>
  <si>
    <t>таблетки, 250 мг</t>
  </si>
  <si>
    <t>Пара-аминосалицил қышқылы</t>
  </si>
  <si>
    <t>Пара-аминосалициловая кислота</t>
  </si>
  <si>
    <t>Ішке қабылдау үшін ерітінді дайындауға арналған дозаланған ұнтақ, пакеттерде 12,5 г</t>
  </si>
  <si>
    <t>порошок дозированный для приготовления раствора для приема внутрь в пакетиках 12,5 г</t>
  </si>
  <si>
    <t>Инфузияға арналған ерітінді 3 % 400 мл</t>
  </si>
  <si>
    <t>раствор для инфузий 3 % 400 мл</t>
  </si>
  <si>
    <t>020</t>
  </si>
  <si>
    <t>21.10.52</t>
  </si>
  <si>
    <t>Инсулин аспарт</t>
  </si>
  <si>
    <t>картридждердегі ерітінді - 3 мл</t>
  </si>
  <si>
    <t>раствор 100 ед/мл в картриджах по 3 мл</t>
  </si>
  <si>
    <t>Екі фазалы Инсулин аспарт әсері орташа инсулинмен (әсері қысқа және орташа инсулиндердің қосындысы)</t>
  </si>
  <si>
    <t>Инсулин аспарт двухфазный в комбинации с инсулином средней продолжительности (смесь аналогов инсулина короткого и средней продолжительности действия)</t>
  </si>
  <si>
    <t>картридждердегі суспензия 100 ед/мл  - 3 мл</t>
  </si>
  <si>
    <t>суспензия 100ед/мл  в картриджах по 3 мл</t>
  </si>
  <si>
    <t>Инсулин гларгин</t>
  </si>
  <si>
    <t>картридждердегі ерітінді 100 ед/мл  - 3 мл</t>
  </si>
  <si>
    <t>Инсулин глулизин</t>
  </si>
  <si>
    <t>Екі фазалы Инсулин адами ген-инженерлік (30/70)</t>
  </si>
  <si>
    <t>Инсулин двухфазный человеческий генно-инженерный (30/70)</t>
  </si>
  <si>
    <t>картридждердегі суспензия 100 ед/мл  - 10 мл</t>
  </si>
  <si>
    <t>суспензия  100ед/мл во  флаконах 10 мл</t>
  </si>
  <si>
    <t>Екі фазалы Инсулин адамдық генно-инженерлік (30/70)</t>
  </si>
  <si>
    <t>Инсулин детемир</t>
  </si>
  <si>
    <t>Инсулин изофан адами ген-инженерлік тәулік бойы әсер ететін (орташа)</t>
  </si>
  <si>
    <t>Инсулин изофан человеческий генно-инженерный суточного действия (средний)</t>
  </si>
  <si>
    <t>Инсулин лизпро</t>
  </si>
  <si>
    <t>Инсулин лизпро двухфазный в комбинации с инсулином средней продолжительности (смесь аналогов инсулина короткого и средней продолжительности действия)</t>
  </si>
  <si>
    <t xml:space="preserve">Еритін Инсулин адамдық генно-инженерлік </t>
  </si>
  <si>
    <t xml:space="preserve">Инсулин растворимый человеческий генно-инженерный </t>
  </si>
  <si>
    <t>флакондардағы ерітінді 100 ед/мл  - 3 мл</t>
  </si>
  <si>
    <t>раствор  100ед/мл во  флаконах 10 мл</t>
  </si>
  <si>
    <t>32.50.13</t>
  </si>
  <si>
    <t>Шприц-қаламға инелер 0,33 мм x 6 мм</t>
  </si>
  <si>
    <t>Иглы к шприц-ручке диаметром не более 0,33 мм x 6 мм</t>
  </si>
  <si>
    <t>100 дана/ қаптама</t>
  </si>
  <si>
    <t>100 шт/упак</t>
  </si>
  <si>
    <t>Шприц-қаламға инелер 0,33 мм x 8 мм</t>
  </si>
  <si>
    <t>Иглы к шприц-ручке диаметром не более 0,33 мм x 8 мм</t>
  </si>
  <si>
    <t>Бір рет инсулиндік шприцтер</t>
  </si>
  <si>
    <t>Одноразовые инсулиновые шприцы</t>
  </si>
  <si>
    <t>маркаланған 1,0 мл  1мл -100 ед және  иненің мөлшері 0,33 мм х12,7мм</t>
  </si>
  <si>
    <t>1,0 мл c маркировкой 1мл -100 ед и размером иглы не более 0,33 мм х12,7мм</t>
  </si>
  <si>
    <t>Кетондік денелерге арналған тест сызықшалар</t>
  </si>
  <si>
    <t xml:space="preserve">Тест полосы для кетоновых тел </t>
  </si>
  <si>
    <t>туба №50</t>
  </si>
  <si>
    <t xml:space="preserve">Қандағы №50 туба Accu Chec Performa глюкозаны анықтау үшін Тест жолақтар </t>
  </si>
  <si>
    <t>Тест полосы для определения глюкозы в крови туба № 50 Accu Chec Performa</t>
  </si>
  <si>
    <t xml:space="preserve"> № 50 тест жолақтар</t>
  </si>
  <si>
    <t>тест полосы № 50</t>
  </si>
  <si>
    <t xml:space="preserve">Қандағы №50 туба One Touch Select глюкозаны анықтау үшін Тест жолақтар </t>
  </si>
  <si>
    <t>Тест полосы для определения глюкозы в крови туба № 50 One Touch Select</t>
  </si>
  <si>
    <t xml:space="preserve">Қандағы №50 туба Tru Track глюкозаны анықтау үшін Тест жолақтар </t>
  </si>
  <si>
    <t>Тест полосы для определения глюкозы в крови туба № 50 Tru Track</t>
  </si>
  <si>
    <t xml:space="preserve">Қандағы №50 туба MediSense Optium глюкозаны анықтау үшін Тест жолақтар </t>
  </si>
  <si>
    <t>Тест полосы для определения глюкозы в крови туба № 50 MediSense Optium</t>
  </si>
  <si>
    <t xml:space="preserve">Қандағы №50 туба  Clever Chec глюкозаны анықтау үшін Тест жолақтар </t>
  </si>
  <si>
    <t>Тест полосы для определения глюкозы в крови туба № 50 Clever Chec</t>
  </si>
  <si>
    <t>Қанда глюкозаны анықтауға арналған тест сызықшалар</t>
  </si>
  <si>
    <t>Тест полосы для определения глюкозы в крови</t>
  </si>
  <si>
    <t xml:space="preserve"> № 50 тест-жолақтар + Глюкометр электрхимиялық кодированиясыз немесе автоматты кодировкамен (микрочип) / 7 орам + глюкозаның бақылау ер-сі (бірреттік ланцеттермен және қан жинауға арналған саймандармен жеке жинақтауға рұқсат етіледі)</t>
  </si>
  <si>
    <t>тест полосы № 50 + Глюкометр электрохимический без кодирования либо с автоматической кодировкой (микрочип) / на 7 упаковок + контрольный раствор глюкозы (допускается комплектование индивидуальным прибором для забора крови и ланцетами одноразовыми)</t>
  </si>
  <si>
    <t xml:space="preserve">қант диабеті кезінде диспансерлік есепте тұрған барлық санаттарды дәрі-дәрмекпен қамтамасыз ету </t>
  </si>
  <si>
    <t>Лекарственное обеспечение всех категорий, состоящих на диспансерном учете при сахарном диабете</t>
  </si>
  <si>
    <t>Глибенкламид таблетксы 3,5мг, Глибенкламид 
таблеткасы 5мг, Гликлазид таблеткалары түрленген модефикациямен 30мг, Гликлазид таблеткалары 80мг, Глимепирид таблеткалары 2мг, Глимепирид таблеткалары 4мг, Метформин 
таблеткалары 500мг, Метформин таблеткалары ұзақ әсерлі  850мг, Метформин
таблеткалары 1000мг, Репаглинид таблеткалары 1мг, Репаглинид таблеткалары 2мг, Акарбоза таблеткалары 50мг, Акарбоза таблеткалары 100мг, Метформин/глибенкламид таблеткалары 500мг/5мг, Глюкагон (балалар мен ересектер үшін) лиофилизат инъекция үшін ер-ді дай. құтыдав еріткіштерімен жинақта 1мг</t>
  </si>
  <si>
    <t>Глибенкламид таблетка 3,5мг, Глибенкламид 
таблетки 5мг, Гликлазид таблетки с модефицированным высвобождением 30мг, Гликлазид таблетки 80мг, Глимепирид таблетки 2мг, Глимепирид таблетки 4мг, Метформин 
таблетки 500мг, Метформин таблетки пролонгированного действия  850мг, Метформин
таблетки 1000мг, Репаглинид таблетки 1мг, Репаглинид таблетки 2мг, Акарбоза таблетки 50мг, Акарбоза таблетки 100мг, Метформин/глибенкламид таблетки 500мг/5мг, Глюкагон (для детей и подростков) лиофилизат для приг раствора для инъекций во флаконе в комплекте с растворителем 1мг</t>
  </si>
  <si>
    <t xml:space="preserve">Қант диабеті болмаған кезде диспансерлік есепте тұрған барлық санаттарды дәрі-дәрмекпен қамтамасыз ету </t>
  </si>
  <si>
    <t>Лекарственное обеспечение всех категорий, состоящих на диспансерном учете при несахарном диабете</t>
  </si>
  <si>
    <t xml:space="preserve">Десмопрессин  таблетка  0,1 мг, ауызбен лиофилизат  60 мкг, Десмопрессин  таблеткасы0,2мг, , ауызбен лиофилизат  120 мкг
</t>
  </si>
  <si>
    <t xml:space="preserve">Десмопрессин  таблетка  0,1 мг, оральный лиофилизат  60 мкг, Десмопрессин  
таблетка 0,2мг, оральный лиофилизат 120 мкг
</t>
  </si>
  <si>
    <t xml:space="preserve">Десмопрессин  таблетка  0,1 мг, ауызбен лиофилизат  60 мкг, Десмопрессин  таблеткасы0,2мг, , ауызбен лиофилизат  120 мкг
</t>
  </si>
  <si>
    <t>021</t>
  </si>
  <si>
    <t>Интерферон - альфа  2b</t>
  </si>
  <si>
    <t>Иньекция үшін ерітінді дайындауға  арналған/ шприц-сықпа/ иньекциялық ер-ді дайындау үшін лиофилизацияланған ұнтақ 18МЕ (6 доза 3млн МЕ)</t>
  </si>
  <si>
    <t>18МЕ (6 доз по 3млн МЕ), порошок лиофилизированный для приготовления инъекционного раствора /  шприц-тюбик / раствор для инъекций</t>
  </si>
  <si>
    <t>Флударабина фосфат </t>
  </si>
  <si>
    <t>Иньекция үшін ерітінді дайындауға арналған лиофилизацияланған ұнтақ немесе концентрат 50 мг</t>
  </si>
  <si>
    <t>порошок лиофилизированный или концентрат для приготовления раствора для инъекций 50 мг</t>
  </si>
  <si>
    <t>таблеткалар, 10 мг</t>
  </si>
  <si>
    <t>таблетки,  10 мг</t>
  </si>
  <si>
    <t>Клодрон қышқылы </t>
  </si>
  <si>
    <t>Клодроновая кислота </t>
  </si>
  <si>
    <t>венаға енгізуге арналған ерітінді дайындау үшін концентрат 60мг/мл</t>
  </si>
  <si>
    <t>концентрат для приготовления раствора для внутривенного введения 60мг/мл</t>
  </si>
  <si>
    <t>Филграстим</t>
  </si>
  <si>
    <t>толтырылған шприцте тері асты және вена ішіне енгізуге арналған ерітінді 300 мкг (30 млн МЕ)1 мл/инъекцияға арналған ерітінді 30 млн МЕ/1 мл;</t>
  </si>
  <si>
    <t xml:space="preserve"> раствор для подкожного и внутривенного введения в заполненном шприце 300 мкг (30 млн МЕ)1 мл/раствор для инъекций  30 млн МЕ/1 мл;</t>
  </si>
  <si>
    <t>Бортезомиб</t>
  </si>
  <si>
    <t>венаға енгізуге арналған ерітінді дайындау үшін лиофилизат 60мг/мл</t>
  </si>
  <si>
    <t>лиофилизат для приготовления раствора для внутривенного введения 3,5 мг</t>
  </si>
  <si>
    <t>Ритуксимаб</t>
  </si>
  <si>
    <t>вена ішіне инфузияға ерітінді дайындауға арналған концентрат 60мг/мл</t>
  </si>
  <si>
    <t>концентрат для приготовления раствора для внутривенных инфузий во флаконе 500мг/50мл</t>
  </si>
  <si>
    <t>Иматиниб</t>
  </si>
  <si>
    <t>таблетки/капс 100 мг</t>
  </si>
  <si>
    <t>Нилотиниб</t>
  </si>
  <si>
    <t>200мг қаптамалар</t>
  </si>
  <si>
    <t>капсулы 200 мг</t>
  </si>
  <si>
    <t>Цитарабин</t>
  </si>
  <si>
    <t xml:space="preserve"> инъекция үшін ерітінді дайындауға арналған лиофилиз ұнтағы 100 мг немесе инъекция мен инфузияға арналған ерітінді  100 мг/5 мл</t>
  </si>
  <si>
    <t>порошок лиофилизированный для приготовления раствора для инъекций 100 мг или раствор для инъекций и инфузий 100 мг/5 мл</t>
  </si>
  <si>
    <t>Гидроксикарбамид</t>
  </si>
  <si>
    <t>500мг қаптамалар</t>
  </si>
  <si>
    <t>капсулы 500 мг</t>
  </si>
  <si>
    <t>Доксорубицин</t>
  </si>
  <si>
    <t>имфузия үшін ер-ді дай. арн. концентрат немесе иньекция үшін ер-ді 2мг/мл 25мл</t>
  </si>
  <si>
    <t>концентрат для приготовления раствора для инфузий или раствор для инъекций 2 мг/мл 25мл</t>
  </si>
  <si>
    <t>Эпоэтин альфа</t>
  </si>
  <si>
    <t>шприцтегі қолдануға дайын иньекция үшін ер-ді 40000 МЕ 1,0 мл</t>
  </si>
  <si>
    <t>раствор для инъекций в готовых к употреблению шприцах 40000 МЕ/1,0 мл</t>
  </si>
  <si>
    <t>Иммуноглобулин G</t>
  </si>
  <si>
    <t>имфузия үшін 10 % ер-ді 100мл</t>
  </si>
  <si>
    <t>10% раствор для инфузий 100 мл</t>
  </si>
  <si>
    <t>таблеткалар, 800 мг</t>
  </si>
  <si>
    <t>таблетки,  800 мг</t>
  </si>
  <si>
    <t>Метотрексат</t>
  </si>
  <si>
    <t>иньекция үшін ер-ді 10 мг/мл 1,5 мл</t>
  </si>
  <si>
    <t>раствор для инъекций 10 мг/мл 1,5 мл</t>
  </si>
  <si>
    <t>таблеткалар, 2,5 мг</t>
  </si>
  <si>
    <t>таблетки,   2,5 мг</t>
  </si>
  <si>
    <t>Циклоспорин</t>
  </si>
  <si>
    <t>100мг қаптамалар</t>
  </si>
  <si>
    <t>капсулы 100 мг</t>
  </si>
  <si>
    <t xml:space="preserve">Децитабин  </t>
  </si>
  <si>
    <t>имфузия үшін ер-ді дай. арн. Ұнтақ 50мг</t>
  </si>
  <si>
    <t>лиофилизат для приготовления раствора для инфузий 50 мг</t>
  </si>
  <si>
    <t>Циклофосфамид</t>
  </si>
  <si>
    <t>иньекция үшін ер-ді дай. арн. ұнтақ 0,2 г</t>
  </si>
  <si>
    <t>порошок для приготовления раствора для инъекций 0,2 г</t>
  </si>
  <si>
    <t>иньекция үшін ер-ді дай. арн. Лиофилизацияланған ұнтақ  100мг немесе иньекция және инфузия үшін ер-ді 100мг/5мл</t>
  </si>
  <si>
    <t>имфузия үшін 10 % ер-ді 50мл</t>
  </si>
  <si>
    <t>10% раствор для инфузий  50 мл</t>
  </si>
  <si>
    <t>Винбластин</t>
  </si>
  <si>
    <t>Иньекция үшін ерітінді дайындауға  арналған лиофилизацияланған құтыдағы ұнтақ ер-дімен жинақ 5 мл ампулада 5мг</t>
  </si>
  <si>
    <t>порошок лиофилизированный для приготовления раствора для инъекций во флаконах в комплекте с растворителем 5мл в ампулах  5мг</t>
  </si>
  <si>
    <t>25 мг қаптамалар</t>
  </si>
  <si>
    <t>капсулы 25 мг</t>
  </si>
  <si>
    <t>022</t>
  </si>
  <si>
    <t>Инфузияға арналған ерітінді 50мл 10%</t>
  </si>
  <si>
    <t>10% раствор для инфузий 50 мл</t>
  </si>
  <si>
    <t>Иньекция үшін шприцтағы қолдануға дайын ерітінді 2000МЕ 0,5мл</t>
  </si>
  <si>
    <t xml:space="preserve">раствор для инъекций в готовых к употреблению шприцах 2000 МЕ/0,5 мл </t>
  </si>
  <si>
    <t>Эпоэтин бета</t>
  </si>
  <si>
    <t xml:space="preserve">      иньекция үшін шприц-сықпадағы ер-ді 2000МЕ 0,3мл</t>
  </si>
  <si>
    <t xml:space="preserve">раствор для инъекций в шприц-тюбиках 2000МЕ/0,3мл  </t>
  </si>
  <si>
    <t>парентералдық қолд. Үшін темір (ІІІ) темір дәрі-дәрмектері</t>
  </si>
  <si>
    <t>Препараты железа (III) для парентерального применения</t>
  </si>
  <si>
    <t>ішкі тамырға енгізу үшін ер-ді 100мг 2мл</t>
  </si>
  <si>
    <t>раствор для внутривенного введения 100 мг/2 мл</t>
  </si>
  <si>
    <t>Темір  сульфаты</t>
  </si>
  <si>
    <t>Железа сульфат</t>
  </si>
  <si>
    <t>таблеткалар,320 мг</t>
  </si>
  <si>
    <t>таблетки,  320 мг</t>
  </si>
  <si>
    <t>21.20.21</t>
  </si>
  <si>
    <t>Дорназа-Альфа</t>
  </si>
  <si>
    <t>ингаляция үшін ер-ді 2,5 мг</t>
  </si>
  <si>
    <t>раствор для ингаляций 2,5 мг</t>
  </si>
  <si>
    <t>Тиамфеникола глицинат ацетилцистеинат</t>
  </si>
  <si>
    <t>иньекция үшін ұнтақ, ингаляция үшін ұнтақ 150 мг</t>
  </si>
  <si>
    <t xml:space="preserve">порошок для иньекций, порошок для ингаляций </t>
  </si>
  <si>
    <t>Панкреатин</t>
  </si>
  <si>
    <t>ішекте еритін құрамында минимикросферасы бар қаптамадағы капсула 150мг</t>
  </si>
  <si>
    <t>капсула в кишечнорастворимой оболочке, содержащие минимикросферы 150 мг</t>
  </si>
  <si>
    <t>Имиглюцераза</t>
  </si>
  <si>
    <t>иньекция үшін ер-ді 400 ЕД</t>
  </si>
  <si>
    <t>раствор для инъекций 400 ЕД</t>
  </si>
  <si>
    <t xml:space="preserve">ағзалар мен жасушаларды ауыстырғаннан кейін  кезінде диспансерлік есепте тұрған барлық санаттарды дәрі-дәрмекпен қамтамасыз ету </t>
  </si>
  <si>
    <t>Лекарственное обеспечение всех категорий, состоящих на диспансерном учете при состоянии после пересадки органов и тканей</t>
  </si>
  <si>
    <t xml:space="preserve">Циклоспорин капсуласы 25мг, Циклоспорин
капсуласы 50мг, Циклоспорин капсуласы 100мг, Микофенол қышқылы/Микофенолат мофетил капсулалары контурлы ұяшықтағы орам 250мг, Преднизолон таблетка 5мг, Метилпреднизолон иньекция үшін ер-ді дайындауға ұнтақ 250мг/4мл, Такролимус капсуласы 1мг, Такролимус 
капсуласы 0,5 мг, Валганцикловир таблеткасы 450 мг
</t>
  </si>
  <si>
    <t xml:space="preserve">Циклоспорин капсула 25мг, Циклоспорин
капсула 50мг, Циклоспорин капсула 100мг, Микофеноловая кислота/Микофенолат мофетил капсулы в контурной ячейковой упаковке 250мг, Преднизолон таблетка 5мг, Метилпреднизолон порошок для приг. раствора для инъекций 250мг/4мл, Такролимус капсула 1мг, Такролимус 
капсула 0,5 мг, Валганцикловир таблетка 450 мг
</t>
  </si>
  <si>
    <t>026</t>
  </si>
  <si>
    <t>21.10.60</t>
  </si>
  <si>
    <t>Октоког альфа (рекомбинантты антигемофильді фактор)</t>
  </si>
  <si>
    <t>Октоког альфа (рекомбинантный антигемофильный фактор)</t>
  </si>
  <si>
    <t>тамыр ішіне енгізу үшін ер-ді дайн. Арналған құтыдағы лиофилизат еріткіш жинақта 500 МЕ</t>
  </si>
  <si>
    <t>лиофилизат для приготовления раствора для внутривенного введения во флаконе в комплекте с растворителем 500 МЕ</t>
  </si>
  <si>
    <t>тамыр ішіне енгізу үшін ер-ді дайн. Арналған құтыдағы лиофилизат еріткіш жинақта 1000 МЕ</t>
  </si>
  <si>
    <t>лиофилизат  для приготовления раствора для внутривенного введения, флакон , в комплекте с растворителем 1000МЕ</t>
  </si>
  <si>
    <t>Фактор VIII концентрат</t>
  </si>
  <si>
    <t>тамыр ішіне енгізу үшін ер-ді дайн. арналған құтыдағы лиофилизат еріткіш жинақтағы және құрамында альбуминімен, құрамында гистидині жоқ жинақ 500МЕ</t>
  </si>
  <si>
    <t>500МЕ лиофилизат для приготовления раствора для внутривенного введения во флаконе в комплекте с растворителем и набором для введения с содержанием альбумина, без содержания гистидина</t>
  </si>
  <si>
    <t>500 МЕ лиофилизат  для приготовления раствора для внутривенного введения во флаконе в комплекте с растворителем и набором для введения без содержания альбумина и полиэтиленгликоля</t>
  </si>
  <si>
    <t>тамыр ішіне енгізу үшін ер-ді дайн. арналған құтыдағы лиофилизат еріткіш жинақтағы және құрамында альбуминімен, құрамында гистидині жоқ жинақ 1000МЕ</t>
  </si>
  <si>
    <t>1000МЕ лиофилизат для приготовления раствора для внутривенного введения во флаконе в комплекте с растворителем и набором для введения с содержанием альбумина, без содержания гистидина</t>
  </si>
  <si>
    <t>тамыр ішіне енгізу үшін ер-ді дайн. арналған құтыдағы лиофилизат еріткіш жинақтағы және құрамында альбумині және полиэтиленгликольі жоқ жинақ 1000МЕ</t>
  </si>
  <si>
    <t>1000МЕ лиофилизат  для приготовления раствора для внутривенного введения во флаконе в комплекте с растворителем и набором для введения без содержания альбумина и полиэтиленгликоля</t>
  </si>
  <si>
    <t>Фактор IX концентрат</t>
  </si>
  <si>
    <t>инфузия үшін ер-ді дайындауға арн. Лиофилизат ұнтағы 600 МЕ</t>
  </si>
  <si>
    <t>порошок лиофилизированный для приготовления раствора для инфузий 600МЕ</t>
  </si>
  <si>
    <t>Антиингибиторлық коагулянтты кешен</t>
  </si>
  <si>
    <t>Антиингибиторный коагулянтный комплекс</t>
  </si>
  <si>
    <t>тамыр ішіне енгізу үшін ер-ді дайындауға арн. Лиофилизатталған ұнтақ 600МЕ</t>
  </si>
  <si>
    <t>Порошок лиофилизированный для приготовления раствора для внутривенного введения, 500 ЕД</t>
  </si>
  <si>
    <t>Адам факторының ұюы VIII 450 МЕ /  Виллебранда адам факторы 400 МЕ</t>
  </si>
  <si>
    <t>Человеческий фактор свертывания VIII 450 МЕ / Человеческий фактор Виллебранда 400 МЕ</t>
  </si>
  <si>
    <t>тамыр ішіне енгізу үшін ер-ді дайн. арналған құтыдағы лиофилизат еріткішІмен жинақ (иньекция үшін су 0,1% Полисарбатоммен) және енгізу үшін жинағымен 450МЕ</t>
  </si>
  <si>
    <t>лиофилизат  450 МЕ для приготовления раствора для внутривенного введения  во флаконе в комплекте с растворителем (вода для инъекций с 0,1% Полисорбатом 80) и набором для введения</t>
  </si>
  <si>
    <t>тамыр ішіне енгізу үшін ер-ді дайындауға арн. құтыдағы Лиофилизат ерітіндісімен жинақ 1000МЕ</t>
  </si>
  <si>
    <t>тамыр ішіне енгізу үшін ер-ді дайындауға арн. құтыдағы Лиофилизат ерітіндісімен жинақ 500МЕ</t>
  </si>
  <si>
    <t>тамыр ішіне енгізу үшін ер-ді дайындауға арн. құтыдағы Лиофилизат ерітіндісімен жинақ 250МЕ</t>
  </si>
  <si>
    <t>лиофилизат  для приготовления раствора для внутривенного введения, флакон , в комплекте с растворителем 250МЕ</t>
  </si>
  <si>
    <t>027</t>
  </si>
  <si>
    <t>Интерферон - альфа 2b</t>
  </si>
  <si>
    <t>иньекция ер-дісі иньекциялық ер-ді дайындау үшін /шприц-сықпа/ диофилизацияланған ұнтақ 18 МЕ (6 доза 3млн МЕ)</t>
  </si>
  <si>
    <t>Пегинтерферон - альфа 2b</t>
  </si>
  <si>
    <t>иньекция үшін ер-ді дайн. арналған құтыдағы лиофилизат ұнтағы 50 мкг/0,5 мл еріткішІмен жинақ (иньекция үшін су 0,7 мл ампулады) немесеиньекция және ерітінді үшін ер-ді дайындауға арн. Лиофилизацияланған ұнтақ Полисарбатоммен) және енгізу үшін жинағымен 450МЕ</t>
  </si>
  <si>
    <t>порошок лиофилизированный для приготовления раствора для инъекций 50 мкг/ 0,5 мл во флаконе в комплекте с растворителем (вода для инъекций 0,7 мл в ампуле) или порошок лиофилизированный для приготовления раствора для инъекций и растворитель</t>
  </si>
  <si>
    <t>Рибавирин</t>
  </si>
  <si>
    <t>ішке қабылдау үшін ер-ді 40 мг/мл, 100 мл</t>
  </si>
  <si>
    <t>раствор для приема внутрь 40 мг/мл, 100 мл</t>
  </si>
  <si>
    <t xml:space="preserve">Пегинтерферон альфа-2а </t>
  </si>
  <si>
    <t>иньекция үшін ер-ді 180мкг/ 0,5 мл бірреттік қолдану үшін шприц-сыпада 0,5 мл</t>
  </si>
  <si>
    <t>раствор для инъекций 180 мкг/0,5мл в шприц-тюбиках для однократного применения 0,5 мл.</t>
  </si>
  <si>
    <t>капсула/таблетка 200 мг</t>
  </si>
  <si>
    <t>АД-М</t>
  </si>
  <si>
    <t>Адсорбированный дифтерийный анатоксин содержит уменьшенное содержание дифтерийного антигена</t>
  </si>
  <si>
    <t>639 Доза</t>
  </si>
  <si>
    <t>АДС</t>
  </si>
  <si>
    <t>Препарат состоит из смеси очищенных дифтерийного и столбнячного анатоксинов, сорбированных на гидроксиде алюминия</t>
  </si>
  <si>
    <t>АДС-М</t>
  </si>
  <si>
    <t>Адсорбированный дифтерийно-столбнячный анатоксин с уменьшенным содержанием антигенов</t>
  </si>
  <si>
    <t>АКДС + Hib</t>
  </si>
  <si>
    <t>Комбинированная вакцина представляет собой стерильную, мутную, однородную смесь, которая состоит из взвеси убитых коклюшных микробов и очищенных дифтерийного и столбнячного анатоксинов и Hib-вакцины.</t>
  </si>
  <si>
    <t>АКДС с бесклеточным коклюшным компонентом+Hib</t>
  </si>
  <si>
    <t>Комбинированная вакцина состоящая из адсорбированной коклюшно-дифтерийно-столбнячной вакцины с бесклеточным коклюшным компонентом и вакцины против гемофильной инфекции типа b</t>
  </si>
  <si>
    <t>АКДС/ВГВ+Hib</t>
  </si>
  <si>
    <t>Комбинированная вакцина состоящая из адсорбированной коклюшно-дифтерийно-столбнячной вакцины, вакцины против вирусного гепатита В и вакцины против гемофильной инфекции типа b</t>
  </si>
  <si>
    <t>Антирабическая концентрированная вакцина</t>
  </si>
  <si>
    <t>Выпускается в лиофилизированном виде в ампулах или флаконах по 1 прививочной дозе. Представляет собой пористую массу белого цвета, после растворения массы образуется слегка бесцветная опалесцирующая жидкость. К каждой ампуле или флакону вакцины прилагается растворитель</t>
  </si>
  <si>
    <t>Антирабический иммуноглобулин (сыворотка)</t>
  </si>
  <si>
    <t>Представляет собой прозрачную или слабо опалесцирующую жидкость бесцветной или слабо желтой окраски. Форма выпуска – ампулы или флаконы по 5 или 10 мл</t>
  </si>
  <si>
    <t>112 Литр (куб. дм.)</t>
  </si>
  <si>
    <t>Бактериофаги дизентерийные</t>
  </si>
  <si>
    <t>Таблетки, содержащие лиофилизированный концентрат фильтрата фаголизата возбудителей бактериальной дизентерии, с кислотоустойчивым покрытием</t>
  </si>
  <si>
    <t>Бактериофаги сальмонеллезные</t>
  </si>
  <si>
    <t>Таблетки, содержащие лиофилизированный концентрат фильтрата фаголизата возбудителей сальмонеллеза, с кислотоустойчивым покрытием</t>
  </si>
  <si>
    <t>Брюшнотифозная вакцина</t>
  </si>
  <si>
    <t>Брюшнотифозная вакцина, обогащенная ВИ-антигеном, выпускается в ампулах или флаконах, в растворе</t>
  </si>
  <si>
    <t>БЦЖ</t>
  </si>
  <si>
    <t>Живая, лиофильно высушенная, выпускается в ампулах или флаконах</t>
  </si>
  <si>
    <t>Вакцина против краснухи (моновакцина)</t>
  </si>
  <si>
    <t>Живая, лиофилизированная вакцина. Выпускается во флаконах, прилагается растворитель</t>
  </si>
  <si>
    <t>ВГВ</t>
  </si>
  <si>
    <t>Вакцина представляет собой поверхностный антиген вируса гепатита «В», продуцируемого дрожжевыми клетками, адсорбированный на алюминия гидроксиде, суспензия для внутримышечного введения (мультидоза) во флаконе 100мкг/5мл</t>
  </si>
  <si>
    <t>ККП</t>
  </si>
  <si>
    <t>Лиофилизированная вакцина, которая состоит из живых аттенуированных штаммов вирусов кори, паротита и краснухи. Выпускается во флаконах в комплекте с растворителем</t>
  </si>
  <si>
    <t>ОПВ</t>
  </si>
  <si>
    <t>Живая оральная вакцина (ОПВ) содержит аттенуированные штаммы вирусов полиомиелита иммунологических типов 1,2,3. Выпускается в жидком виде во флаконе в комплекте с капельницей или в пластмассовом флаконе-пипетке</t>
  </si>
  <si>
    <t>Паротитная вакцина</t>
  </si>
  <si>
    <t>Живая паротитная вакцина готовится из аттенуированного штамма вируса паротита</t>
  </si>
  <si>
    <t>ПДС</t>
  </si>
  <si>
    <t>Препарат, полученный из крови лошадей, подвергшихся гипериммунизации дифтерийным анатоксином. Сыворотка представляет собой прозрачную или незначительно опалесцирующую жидкость</t>
  </si>
  <si>
    <t>Туберкулин</t>
  </si>
  <si>
    <t>аллерген туберкулезный очищенный жидкий в стандартном разведении для внутрикожного применения</t>
  </si>
  <si>
    <t>Қызылша вакцинасы</t>
  </si>
  <si>
    <t>Коревая вакцина</t>
  </si>
  <si>
    <t>Пневмококк вакцинасы</t>
  </si>
  <si>
    <t>Пневмококковая вакцина</t>
  </si>
  <si>
    <t>Пневмакокк вакцинасы</t>
  </si>
  <si>
    <t>ИПВ</t>
  </si>
  <si>
    <t>полимилитке инактивацияланған вакцина</t>
  </si>
  <si>
    <t>Инактивированная полиомиелитная вакцина</t>
  </si>
  <si>
    <t>Шприц бір реттік</t>
  </si>
  <si>
    <t>Шприц одноразовый</t>
  </si>
  <si>
    <t>Шприц, который снабжен устройством, блокирующим повторное движение поршня, саморазрушающийся 0,05 мл</t>
  </si>
  <si>
    <t>Шприц, который снабжен устройством, блокирующим повторное движение поршня, саморазрушающийся 0,1 мл</t>
  </si>
  <si>
    <t>Шприц, который снабжен устройством, блокирующим повторное движение поршня, саморазрушающийся 0,5 мл</t>
  </si>
  <si>
    <t>Шприц, который снабжен устройством, блокирующим повторное движение поршня, саморазрушающийся 1,0 мл</t>
  </si>
  <si>
    <t>17.21.13</t>
  </si>
  <si>
    <t>Шприцтерді қауіпсіз жоюға арналған қорап</t>
  </si>
  <si>
    <t>Коробки для безопасного уничтожения шприцев</t>
  </si>
  <si>
    <t>Коробки для одноразового использования, водонепроницаемые, непрокалываемые, объемом  5 литров,  одобренные ВОЗ</t>
  </si>
  <si>
    <t>2 мл 3 компоненттік</t>
  </si>
  <si>
    <t>2 мл 3-х компонентные</t>
  </si>
  <si>
    <t>5 мл 3-х компоненттік</t>
  </si>
  <si>
    <t>5 мл 3-х компонентные</t>
  </si>
  <si>
    <t>Тұмауға қарсы вакцина</t>
  </si>
  <si>
    <t>Вакцина против гриппа</t>
  </si>
  <si>
    <t>вакцина против гриппа, шприц-доза</t>
  </si>
  <si>
    <t>А гепатитіне қарсы вакцина</t>
  </si>
  <si>
    <t>Вакцина против гепатита А</t>
  </si>
  <si>
    <t>вакцина против гепатита А, шприц-доза</t>
  </si>
  <si>
    <t>Туляремияға қарсы вакцина</t>
  </si>
  <si>
    <t>Вакцина туляремийная</t>
  </si>
  <si>
    <t>вакцина туляремийная, шприц-доза</t>
  </si>
  <si>
    <t>Туляремияға аллерген</t>
  </si>
  <si>
    <t>Аллерген туляремийный</t>
  </si>
  <si>
    <t>аллерген туляремийный, л</t>
  </si>
  <si>
    <t>Пандемиялық тұмауға қарсы вакцина</t>
  </si>
  <si>
    <t>Вакцина против пандемического гриппа</t>
  </si>
  <si>
    <t>вакцина против пандемического гриппа, шприц-доза</t>
  </si>
  <si>
    <t>036</t>
  </si>
  <si>
    <t>Алтеплаза</t>
  </si>
  <si>
    <t>тамыр іші инфузия үшін ер-ді дайындауға лиофилизацияланған ұнтақ 50 мг</t>
  </si>
  <si>
    <t>порошок лиофилизированный для приготовления раствора для в/в инфузий 50 мг</t>
  </si>
  <si>
    <t>043</t>
  </si>
  <si>
    <t>Техникалық және кәсіби, орта білімнен кейінгі білім беру ұйымдарында мамандар даярлау бойынша қызметтер</t>
  </si>
  <si>
    <t>Услуги по подготовке специалистов в организациях технического и профессионального, послесреднего образования</t>
  </si>
  <si>
    <t>Жергілікті деңгейде орта-арнайы біліммен мамандарды даярлау</t>
  </si>
  <si>
    <t>Подготовка специалистов со средне-специальным образованием на местном уровне</t>
  </si>
  <si>
    <t>045</t>
  </si>
  <si>
    <t xml:space="preserve">Жүректің ишемиялық аурулары (ЖИА) кезінде диспансерлік есепте тұрған ересектерді дәрі-дәрмекпен қамтамасыз ету </t>
  </si>
  <si>
    <t>Лекарственное обеспечение взрослых, состоящих на диспансерном учете при ишемической болезни сердца (ИБС)</t>
  </si>
  <si>
    <t xml:space="preserve">Бисопролол таблеткалары, сырты пленкамен қапталған 2,5мг, Бисопролол
таблеткалары, 5мг, Бисопролол таблеткалары, 10мг, Метопролол таблеткалары, 25 мг,Метопролол таблетка ретард, 100мг, Дилтиазем таблетка ретард, 180 мг, Дилтиазем таблетка ретард, 90мг, Амлодипин таблеткалары, 5мг, Амлодипин 
таблеткалары, 10мг, Амлодипин таблеткалары, 2,5мг, Изосорбида динитрат таблеткалары, 10 мг, Изосорбида динитрат таблеткасы ұзақ әсерлі 20мг, Изосорбид динитрат таблеткасы ұзақ әсерлі  40мг, Изосорбида динитрат аэрозольі\спрей 15 мл 300 доза, Изосорбид мононитрат
таблеткасы 10 мг, Изосорбид мононитрат
таблеткасы 20мг, Изосорбид мононитрат
таблеткасы 40мг, Изосорбид мононитрат
капсула/таблеткасы  ретард 40мг, Изосорбид мононитрат капсула ретард 60мг, Ацетилсалицил қышқылы таблеткалар, 50мг, Ацетилсалицил қышқылы таблеткалар, 75мг, Ацетилсалицил қышқылы таблеткалар, сырты қапталған 100мг, Ацетилсалицил қышқылы таблетка 150мг, Ацетилсалицил қышқылы таблетка 300мг, Клопидогрель таблеткалар,  300 мг, Клопидогрель таблеткалары, 75 мг
</t>
  </si>
  <si>
    <t xml:space="preserve">Бисопролол таблетки, покрытые пленочной оболочкой 2,5мг, Бисопролол
таблетки, 5мг, Бисопролол таблетки, 10мг, Метопролол таблетки, 25 мг,Метопролол таблетка ретард, 100мг, Дилтиазем таблетка ретард, 180 мг, Дилтиазем таблетка ретард, 90мг, Амлодипин таблетки, 5мг, Амлодипин 
таблетки, 10мг, Амлодипин таблетки, 2,5мг, Изосорбида динитрат таблетки, 10 мг, Изосорбида динитрат таблетка пролонгированного действия 20мг, Изосорбида динитрат таблетка пролонгированного действия  40мг, Изосорбида динитрат аэрозоль\спрей 15 мл 300 доз, Изосорбид мононитрат
таблетка 10 мг, Изосорбид мононитрат
таблетка 20мг, Изосорбид мононитрат
таблетка 40мг, Изосорбид мононитрат
капсула/таблетка  ретард 40мг, Изосорбид мононитрат капсула ретард 60мг, Ацетилсалициловая кислота таблетки, 50мг, Ацетилсалициловая кислота таблетки, 75мг, Ацетилсалициловая кислота таблетки, покрытые оболочкой 100мг, Ацетилсалициловая кислота таблетка 150мг, Ацетилсалициловая кислота таблетка 300мг, Клопидогрель таблетки,  300 мг, Клопидогрель таблетки, 75 мг
</t>
  </si>
  <si>
    <t xml:space="preserve">Бисопролол таблеткалары, пленкамен қапталған 2,5мг, Бисопролол
таблеткалары, 5мг, Бисопролол таблеткалары, 10мг, Метопролол таблеткалары, 25 мг,Метопролол таблетка ретард, 100мг, Дилтиазем таблетка ретард, 180 мг, Дилтиазем таблетка ретард, 90мг, Амлодипин таблеткалары, 5мг, Амлодипин 
таблеткалары, 10мг, Амлодипин таблеткалары, 2,5мг, Изосорбида динитрат таблеткалары, 10 мг, Изосорбида динитрат таблеткасы ұзақ әсерлі 20мг, Изосорбида динитрат таблеткасы ұзақ әсерлі 40мг, Изосорбида динитрат аэрозольі\спрей 15 мл 300 доза, Изосорбид мононитрат
таблеткасы 10 мг, Изосорбид мононитрат
таблеткасы 20мг, Изосорбид мононитрат
таблеткасы 40мг, Изосорбид мононитрат
капсула/таблеткасы  ретард 40мг, Изосорбид мононитрат капсула ретард 60мг, Ацетилсалицил қышқылы таблеткалар, 50мг, Ацетилсалицил қышқылы таблеткалар, 75мг, Ацетилсалицил қыщқылы таблеткалар, сырты қапталған 100мг, Ацетилсалицил қышқылы таблетка 150мг, Ацетилсалицил қышқылы таблетка 300мг, Клопидогрель таблеткалары,  300 мг, Клопидогрель таблеткалары, 75 мг
</t>
  </si>
  <si>
    <t xml:space="preserve">Артериальдық гипертензия кезінде диспансерлік есепте тұрған барлық санаттарды дәрі-дәрмекпен қамтамасыз ету </t>
  </si>
  <si>
    <t>Лекарственное обеспечение всех категорий, состоящих на диспансерном учете при артериальной гипертензии</t>
  </si>
  <si>
    <t xml:space="preserve">Бисопролол таблеткалары, 5мг, Бисопролол таблеткалары, 10мг, Бисопролол таблеткалары, сырты пленкамен қапталған 2,5мг, Карведилол
таблеткалары, 6,25мг, Карведилол таблеткалары блистерде 12,5мг, Карведилол  таблеткалары, 25мг, Метопролол
таблеткалары ретард,  25мг, Метопролол таблеткалары ретард, 100мг, Эналаприл таблеткалары, 2,5мг, Эналаприл таблеткалары, 5мг, Эналаприл таблеткалары, 10мг, Эналаприл таблеткалары 20 мг, Лизиноприл таблеткалары 2,5мг, Лизиноприл таблеткалары, 5мг, Лизиноприл
таблеткалары, 10мг, Лизиноприл таблеткалары, 20мг, Периндоприл таблеткалары, 4мг, Периндоприл
таблеткалары, 5мг, Периндоприл таблеткалары, 8мг, Периндоприл таблеткалары, 10мг, Амлодипин таблеткалары, 5мг, Амлодипин таблеткалары, 10мг, Нифедипин 
таблеткалары, 10мг, Нифедипин таблеткалары баяу босатылатын 20мг, Лозартан таблеткалар, 25 мг, Лозартан таблеткалары, 50 мг, Кандесартан таблеткалары, 8мг, Кандесартан таблеткалары, 16мг, Моксонидин таблеткалары, 0,2мг, Моксонидин таблеткалары, 0,4мг, Индапамид 
таблеткалары, капсулалар  2,5мг, Индапамид таблеткалары ұзақ әсерлі 1,5мг, Лозартан калий\гидрохлортиазид, таблеткалары 12,5мг/50мг, Фозиноприл (жүрек және бүйрек кемістіктерінің ілесуімен емделушілер үшін)
таблеткалар, 10мг, Фозиноприл (жүрек және бүйрек кемістіктерінің ілесуімен емделушілер үшін) таблеткалар, 20мг, Валсартан + Амлодипин таблеткалары, пленкамен қапталған, контурлы ұяшықты орамда 5мг/160мг, Периндоприл + Индапамид таблеткалары 4мг125мг,5мг/125, Валсартан+гидрохлортиазид 
таблеткалары,пленкамен қапталған, контурлы ұяшықты орамда 80мг/12,5мг
Телмисартан + Гидрохлортиазид таблеткалары контурлы ұяшықты орамда  80мг/12,5 мг
Эналаприла малеат + Нитрендипин таблеткасы 10мг/20мг, Лизиноприл + Амлодипин
таблеткалары 10мг/5мг
</t>
  </si>
  <si>
    <t xml:space="preserve">Бисопролол таблетки, 5мг, Бисопролол таблетки, 10мг, Бисопролол таблетки, покрытые пленочной оболочкой 2,5мг, Карведилол
таблетки, 6,25мг, Карведилол таблетки в блистере 12,5мг, Карведилол  таблетки, 25мг, Метопролол
таблетки ретард,  25мг, Метопролол таблетки ретард, 100мг, Эналаприл таблетки, 2,5мг, Эналаприл таблетки, 5мг, Эналаприл таблетки, 10мг, Эналаприл таблетки 20 мг, Лизиноприл таблетки 2,5мг, Лизиноприл таблетки, 5мг, Лизиноприл
таблетки, 10мг, Лизиноприл таблетки, 20мг, Периндоприл таблетки, 4мг, Периндоприл
таблетки, 5мг, Периндоприл таблетки, 8мг, Периндоприл таблетки, 10мг, Амлодипин таблетки, 5мг, Амлодипин таблетки, 10мг, Нифедипин 
таблетки, 10мг, Нифедипин таблетки замедленного высвобождения 20мг, Лозартан таблетки, 25 мг, Лозартан таблетки, 50 мг, Кандесартан таблетки, 8мг, Кандесартан таблетки, 16мг, Моксонидин таблетки, 0,2мг, Моксонидин таблетки, 0,4мг, Индапамид 
таблетки, капсулы  2,5мг, Индапамид таблетки пролонгированного действия 1,5мг, Лозартан калия\гидрохлортиазид, таблетки 12,5мг/50мг, Фозиноприл (для пациетов с сопутствующей сердечной и почечной недостаточностью)
таблетки, 10мг, Фозиноприл (для пациетов с сопутствующей сердечной и почечной недостаточностью) таблетки, 20мг, Валсартан + Амлодипин таблетки, покрытые пленочной оболочкой, в контурной ячейковой упаковке 5мг/160мг, Периндоприл + Индапамид таблетки 4мг125мг,5мг/125, Валсартан+гидрохлортиазид 
таблетки покрытые пленочной оболочкой,в контурной ячейковой упаковке  80мг/12,5мг
Телмисартан + Гидрохлортиазид таблетки в контурной ячейковой упаковке  80мг/12,5 мг
Эналаприла малеат + Нитрендипин таблетка 10мг/20мг, Лизиноприл + Амлодипин
таблетки 10мг/5мг
</t>
  </si>
  <si>
    <t>Артериалдық гипертензия кезінде диспансерлік есепте тұрған барлық санаттарды дәрі-дәрмекпен қамтамасыз ету</t>
  </si>
  <si>
    <t xml:space="preserve">Бисопролол таблеткалары, 5мг, Бисопролол таблеткалары, 10мг, Бисопролол таблеткалары, сырты пленкамен қапталған 2,5мг, Карведилол
таблеткалары, 6,25мг, Карведилол таблеткалары блистерде 12,5мг, Карведилол  таблеткалары, 25мг, Метопролол
таблеткалары ретард,  25мг, Метопролол таблеткалары ретард, 100мг, Эналаприл таблеткалары, 2,5мг, Эналаприл таблеткалары, 5мг, Эналаприл таблеткалары, 10мг, Эналаприл таблеткалары 20 мг, Лизиноприл таблеткалары 2,5мг, Лизиноприл таблеткалары, 5мг, Лизиноприл
таблеткалары, 10мг, Лизиноприл таблеткалары, 20мг, Периндоприл таблеткалары, 4мг, Периндоприл
таблеткалары, 5мг, Периндоприл таблеткалары, 8мг, Периндоприл таблеткалары, 10мг, Амлодипин таблеткалары, 5мг, Амлодипин таблеткалары, 10мг, Нифедипин 
таблеткалары, 10мг, Нифедипин таблеткалары баяу босатылатын 20мг, Лозартан таблеткалары, 25 мг, Лозартан таблеткалары, 50 мг, Кандесартан таблеткалары, 8мг, Кандесартан таблеткалары, 16мг, Моксонидин таблеткалары, 0,2мг, Моксонидин таблеткалары, 0,4мг, Индапамид 
таблеткалары, капсулалар  2,5мг, Индапамид таблеткалары ұзақ әсерлі 1,5мг, Лозартан калия\гидрохлортиазид, таблеткалар 12,5мг/50мг, Фозиноприл (жүрек пен бүйрек кемістіктері ілесуімен емделушілер үшін)
таблеткалар,10мг, Фозиноприл (жүрек пен бүйрек кемістіктері ілесуімен емделушілер үші) таблеткалар, 20мг, Валсартан + Амлодипин таблеткалар, сырты пленкамен қапталған, контурлы ұяшықтағы орамда 5мг/160мг, Периндоприл + Индапамид таблеткалары 4мг125мг,5мг/125, Валсартан+гидрохлортиазид 
таблеткалар пленкамен қапталған, контурлы ұяшықтармен орам  80мг/12,5мг
Телмисартан + Гидрохлортиазид таблеткалар пленкамен қапталған, контурлы ұяшықтармен орам  80мг/12,5 мг
Эналаприла малеат + Нитрендипин таблетка 10мг/20мг, Лизиноприл + Амлодипин
таблеткалар 10мг/5мг
</t>
  </si>
  <si>
    <t xml:space="preserve">Өкпенің созылмалы бітелу аурулары  кезінде диспансерлік есепте тұрған барлық санатты дәрі-дәрмекпен қамтамасыз ету </t>
  </si>
  <si>
    <t>Лекарственное обеспечение всех категорий, состоящих на диспансерном учете при хронической обструктивной болезни легких</t>
  </si>
  <si>
    <t xml:space="preserve">Фенотерол гидробромид+ипратропия гидробромид ингаляция үшін ер-ді 500мкг+250мкг/мл20мл, Фенотерола гидробромид+ипратропия гидробромид
аэрозольі ингаляция үшін дозаланған 50мкг+21мкг/200доз 10мл, Теофиллин 
капсула 200мг, Теофиллин капсула ұзақ босатылуымен, блистерде 350 мг, Тиотропия бромид капсула ингаляция үшін ұнтақ 18мкг, Ипратропия бромид
аэрозольі ингаляция үшін аэрозоль баллонындағы ұнтақ 20 мкг/200 доза, Будесонид+Формотерола фумарат дигидрат
ингаляция үшін дозаланған ұнтақ пластик ингаляторда 160мкг/4,5 мкг 120 доза, Будесонид+Формотерола фумарата дигидрат
порошок  для ингаляций дозированный в пластиковом ингаляторе 160мкг/4,5 мкг 60 доз, Будесонид+Формотерола фумарата дигидрат
ингаляция үшін дозаланған ұнтақ пластик ингаляторда 80мкг/4,5 мкг 120 доза, Будесонид+Формотерола фумарата дигидрат ингаляци үшін дозаланған ұнтақ пластик ингаляторда 80мкг/4,5 мкг 60 доз,Салметерол +Флутиказона пропионат 
ингаляци үшін ұнтақ 60доза 50 мкг/100 мкг, Салметерол +Флутиказона пропионат 
ингаляци үшін ұнтақ  60доз 50 мкг/250 мкг
</t>
  </si>
  <si>
    <t xml:space="preserve">Фенотерола гидробромид+ипратропия гидробромид раствор для ингаляции 500мкг+250мкг/мл20мл, Фенотерола гидробромид+ипратропия гидробромид
аэрозоль для ингаляций дозированный 50мкг+21мкг/200доз 10мл, Теофиллин 
капсула 200мг, Теофиллин капсула  с пролонгированным высвобождением, в блистере 350 мг, Тиотропия бромид капсула с порошком для ингаляций 18мкг, Ипратропия бромид
аэрозоль дозированный для ингаляций в аэрозольном баллончике 20 мкг/200 доз, Будесонид+Формотерола фумарата дигидрат
порошок  для ингаляций дозированный в пластиковом ингаляторе 160мкг/4,5 мкг 120 доз, Будесонид+Формотерола фумарата дигидрат
порошок  для ингаляций дозированный в пластиковом ингаляторе 160мкг/4,5 мкг 60 доз, Будесонид+Формотерола фумарата дигидрат
порошок  для ингаляций в ластиковом ингаляторе 80мкг/4,5 мкг 120 доз, Будесонид+Формотерола фумарата дигидрат порошок  для ингаляций дозированный в пластиковом ингаляторе 80мкг/4,5 мкг 60 доз,Салметерол +Флутиказона пропионат 
порошок для ингаляции  60доз 50 мкг/100 мкг, Салметерол +Флутиказона пропионат 
порошок для ингаляции  60доз 50 мкг/250 мкг
</t>
  </si>
  <si>
    <t>Созылмалы өкпенің бітелуі аурулары кезінде диспансерлік есепте тұрған, барлық санаттарды дәрі-дәрмекпен қамтамасыз ету</t>
  </si>
  <si>
    <t xml:space="preserve">Фенотерол гидробромид+ипратропия гидробромид ингаляция үшін ер-ді  500мкг+250мкг/мл20мл, Фенотерол гидробромид+ипратропия гидробромид
аэрозольі ингаляция үшін дозаланған 50мкг+21мкг/200доз 10мл, Теофиллин 
капсула 200мг, Теофиллин капсула ұзақ босатылуымен,  блистерде 350 мг, Тиотропия бромид капсуласы ингаляция үшін ұнтақпен 18мкг, Ипратропия бромид
аэрозольі ингаляция үшін дозаланған аэрозоль баллонында 20 мкг/200 доз, Будесонид+Формотерола фумарата дигидрат
ингаляция үшін дозаланған ұнтақ, пластик ингаляторда 160мкг/4,5 мкг 120 доз, Будесонид+Формотерола фумарата дигидрат
ингаляция үшін дозаланған ұнтақ, пластик ингаляторда 160мкг/4,5 мкг 60 доза, Будесонид+Формотерола фумарата дигидрат
ингаляция үшін дозаланған ұнтақ, пластик ингаляторда 80мкг/4,5 мкг 120 доза, Будесонид+Формотерола фумарата дигидратингаляция үшін дозаланған ұнтақ, пластик ингаляторда 80мкг/4,5 мкг 60 доз,Салметерол +Флутиказона пропионат 
ингаляция үшін ұнтақ, 60доза 50 мкг/100 мкг, Салметерол +Флутиказона пропионат 
ингаляция үшін ұнтақ  60доза 50 мкг/250 мкг
</t>
  </si>
  <si>
    <t xml:space="preserve">Өкпенің қабыну  кезінде 5-18 жасқа дейінгі балаларды, ересектерді дәрі-дәрмекпен қамтамасыз ету </t>
  </si>
  <si>
    <t>Лекарственное обеспечение детей от 5 до 18 лет, взрослых при пневмонии</t>
  </si>
  <si>
    <t xml:space="preserve">Амоксициллин таблеткалары/капсулалар 250мг, Амоксициллин таблеткалары 125мг, Амоксициллин
таблеткалары/капсулалары 500 мг, Амоксициллин
таблеткалары 1000мг, Амоксициллин ішке қабылдау үшін суспензия дай. үшін ұнтақ 250мг/5мл100мл, Амоксициллин ішке қабылдау үшін суспензия дай. үшін ұнта 125мг/5 мл 60 мл, Амоксициллин ішке қабылдау үшін суспензия дай. үшін ұнта 250мг/5 мл 100 мл, Амоксициллин ішке қабылдау үшін суспензия дай. үшін ұнта 500мг/5 мл 100 мл, Азитромицин таблеткалары 500мг, Азитромицин
таблеткалары\капсулалар 250мг, Азитромицин таблеткалары пленкамен қапталған 125мг, Азитромицин перроральдықсуспензия дайындау үшін құтыдағы  суспензия 100мг/5мл 20 мл, Азитромицинперроральдықсуспензия дайындау үшін құтыдағы  суспензия 200мг/5мл 30 мл, Азитромицинперроральдықсуспензия дайындау үшін құтыдағы  суспензия 200мг/5мл 37,5мл, Азитромицин ішке қабылдау үшін суспензия дайындауға арн. құтыдағы түйіршік ұнтақтар 200мг/5мл 15 мл, Амоксициллин + сульбактам
таблеткалары, сырты қапталған контурлы ұяшықтағы орам 500мг+500мг, Амоксициллин + сульбактам ішке қабылдау үшін суспензия дайындауға арн. құтыдағы түйіршік ұнтақтар 250мг+250мг/5мл 60г, Амоксициллин + сульбактам ішке қабылдау үшін суспензия дайындауға арн. құтыдағы түйіршік ұнтақтар 125мг+125мг/5мл 30г, Амоксициллин +клавулановая к-та таблетка, сырты пленкамен қапталған, құтыда 375мг
Амоксициллин +клавулан қышқылы 
таблетка, пленкамен қапталған, құтыда  625мг, Амоксициллин+клавулан қышқылы 
таблетка, пленкамен қапталған, блистерда  1000мг, Амоксициллин + клавулан қышқылы пероральды суспензия дайындау үшін ұнтақ 156мг/5мг/100мл
Амоксициллин + клавулан қышқылы пероральды суспензия дайындау үшін ұнтақ 228,5мг/5мл, Амоксициллин + клавулан қышқылы пероральды суспензия дайындау үшін ұнтақ 312,5мг/5мл
</t>
  </si>
  <si>
    <t xml:space="preserve">Амоксициллин таблетки/капсулы 250мг, Амоксициллин таблетки 125мг, Амоксициллин
таблетки/капсулы 500 мг, Амоксициллин
таблетки 1000мг, Амоксициллин порошок для приготовления суспензии для приема внутрь 250мг/5мл100мл, Амоксициллин порошок для пригот. суспензии для приема внутрь 125мг/5 мл 60 мл, Амоксициллин порошок для пригот. суспензии для приема внутрь 250мг/5 мл 100 мл, Амоксициллин порошок для пригот. суспензии для приема внутрь 500мг/5 мл 100 мл, Азитромицин таблетки 500мг, Азитромицин
таблетки\капсулы 250мг, Азитромицин таблетки покрытые пленочной оболочкой 125мг, Азитромицин порошок для пригот перроральной суспензии во флаконе 100мг/5мл 20 мл, Азитромицин порошок для пригот перроральной суспензии во флаконе 200мг/5мл 30 мл, Азитромицин порошок для пригот перроральной суспензии во флаконе 200мг/5мл 37,5мл, Азитромицин порошок гранулы для пригот суспензии для приема внутрь во флаконе 200мг/5мл 15 мл, Амоксициллин + сульбактам
таблетки, покрытые оболочкой в контурной ячейковой упаковке 500мг+500мг, Амоксициллин + сульбактам порошок для приготовления суспензии для приема внутрь во флаконе 250мг+250мг/5мл 60г, Амоксициллин + сульбактам порошок для приготовления суспензии для приема внутрь во флаконе 125мг+125мг/5мл 30г, Амоксициллин +клавулановая к-та таблетка, покрытые пленочной оболчкой, во флаконе  375мг
Амоксициллин +клавулановая кислота 
таблетка, покрытые пленочной оболочкой, во флаконе  625мг, Амоксициллин+клавулановая кислота таблетки, покрытые пленочной оболочкой, в блистере  1000мг, Амоксициллин + клавулановая к-та порошок для пригот пероральной суспензии 156мг/5мг/100мл
Амоксициллин + клавулановая к-та
порошок для пригот пероральной суспензии 228,5мг/5мл, Амоксициллин + клавулановая к-та  
порошок для пригот оральной суспензии 312,5мг/5мл
</t>
  </si>
  <si>
    <t xml:space="preserve">артериальды гипертензия кезінде диспансерлік есепте тұрған барлық санаттарды дәрі-дәрмекпен қамтамасыз ету </t>
  </si>
  <si>
    <t xml:space="preserve">Амоксициллин таблеткалары/капсулалары 250мг, Амоксициллин таблеткалары 125мг, Амоксициллин
таблеткалары/капсулалар 500 мг, Амоксициллин
таблеткалары 1000мг, Амоксициллин ішке қабылдау үшін суспензия дайындауға арн. ұнтақ 250мг/5мл100мл, Амоксициллин ішке қабылдау үшін суспензия дайындауға арн. ұнтақ 125мг/5 мл 60 мл, Амоксициллин ішке қабылдау үшін суспензия дайындауға арн. ұнтақ 250мг/5 мл 100 мл, Амоксициллин ішке қабылдау үшін суспензия дайындауға арн. ұнтақ 500мг/5 мл 100 мл, Азитромицин таблеткалары 500мг, Азитромицин
таблеткалар\капсулалар 250мг, Азитромицин таблеткалар пленкамен қапталған 125мг, Азитромицин перроральды суспензия дайындау үшін ұнтақ құтыда 100мг/5мл 20 мл, Азитромицин перроральды суспензия дайындау үшін ұнтақ құтыда 200мг/5мл 30 мл, Азитромицин  перроральды суспензия дайындау үшін ұнтақ құтыда200мг/5мл 37,5мл, Азитромицин ішке қабылдау үшінсуспензия дайындауға арн. түйіршіктелге ұнтақ, құтыда 200мг/5мл 15 мл, Амоксициллин + сульбактам
таблеткалары, сырты қапталған контурлы ұяшықтағы орам 500мг+500мг, Амоксициллин + сульбактам ішке қабылдау үшін суспензия дайындауға арн ұнтақ құтыда 250мг+250мг/5мл 60г, Амоксициллин + сульбактам ішке қабылдау үшін суспензия дайындауға арн ұнтақ құтыда 125мг+125мг/5мл 30г, Амоксициллин +клавулан қышқылы таблетка, сырты пленкамен қапталған, құтыда  375мг
Амоксициллин +клавулан қышқылы таблетка, сырты пленкамен қапталған, құтыда  625мг, Амоксициллин+клавулан қышқылы таблетка, сырты пленкамен қапталған, блистерде  1000мг, Амоксициллин + клавулан қышқылы перроральды суспензия дайындау үшін ұнтақ құтыда 156мг/5мг/100мл
Амоксициллин + клавулан қышқылы перроральды суспензия дайындау үшін ұнтақ құтыда 228,5мг/5мл, Амоксициллин + клавулан қышқылы оральды суспензия дайындау үшін ұнтақ құтыда312,5мг/5мл
</t>
  </si>
  <si>
    <t>Асқазанның ойық жарасы және ұлтабар аурулары кезінде диспансерлік есепте тұрған барлық санаттарды дәрі-дәрмекпен қамтамасыз ету</t>
  </si>
  <si>
    <t>Лекарственное обеспечение всех категорий, состоящих на диспансерном учете при язвенной болезни желудка и 12-перстной кишки</t>
  </si>
  <si>
    <t xml:space="preserve">Омепрозол капсулалары 20мг, Висмута трикалия дицитрат, таблеткалар 120мг, Амоксициллин 
 таблеткалар/капсулалар  250мг, Амоксициллин 
таблеткалар, 125 мг, Амоксициллин таблеткалар/капсулалар  500мг, Амоксициллин 
таблеткалары, 1000 мг, Амоксициллин 
пероральндық суспензия 250мг/5мл100мл, Амоксициллин ішке қабылдау үшін суспензия қабылдауға ұнтақ125мг/5мл 60 мл, Амоксициллин  ішке қабылдау үшін суспензия қабылдауға ұнтақ 500мг/5 100 мл, Фуразолидон таблеткалары, 50 мг, Кларитромицин
таблеткалары, 250мг, Кларитромицин таблеткалары, сырты пленамен қапталған500мг
</t>
  </si>
  <si>
    <t xml:space="preserve">Омепрозол капсулы 20мг, Висмута трикалия дицитрат, таблетки 120мг, Амоксициллин 
 таблетки/капсулы  250мг, Амоксициллин 
таблетки, 125 мг, Амоксициллин таблетки/капсулы  500мг, Амоксициллин 
таблетки, 1000 мг, Амоксициллин 
пероральная суспензия 250мг/5мл100мл, Амоксициллин порошок для пригот суспензии для приема внутрь 125мг/5мл 60 мл, Амоксициллин порошок для пригот суспензии для приема внутрь 500мг/5 100 мл, Фуразолидон таблетки, 50 мг, Кларитромицин
таблетки, 250мг, Кларитромицин таблетки, покрытые пленочной оболочкой 500мг
</t>
  </si>
  <si>
    <t>Созылмалы жүрек кемістігі кезінде диспансерлік есепте тұрған барлық санатты дәрі-дәрмекпен қамтамасыз ету</t>
  </si>
  <si>
    <t>Лекарственное обеспечение всех категорий больных, состоящих на диспансерном учете при хронической сердечной недостаточности (ХСН)</t>
  </si>
  <si>
    <t xml:space="preserve">Бисопролол таблеткалары, пленкамен қапталған 2,5мг, Бисопролол
таблеткалары, 5мг, Бисопролол таблеткалары, 10мг, Невиболол таблеткалары, 5мг, Метопролол таблеткалары, 25мг, Метопролол
таблеткалары ретард, 100мг, Эналаприл таблеткалары, 2,5мг, Эналаприл таблеткалары, 5мг, Эналаприл 
таблеткалары, 10мг, Эналаприл таблеткалары, 20мг, Рамиприл таблеткалары, 5мг, Рамиприл таблеткалары, 10мг, Рамиприл таблеткалары, 2,5мг, Рамиприл капсулалары кнтурлы  ұяшықта  2,5мг, Рамиприл капсул в контурной ячейке 5мг, Рамиприл
капсулары контурлы  ұяшықта 10 мг, Фозиноприл таблеткалары, 10мг, Фозиноприл таблеткалары, 20мг, Лозартан таблетклары, 25 мг, Лозартан таблетклары, 50 мг, Кандесартан
таблеткалары, 8мг, Кандесартан таблеткалары, 16мг, Кандесартан таблеткалары, 4мг, Дигоксин таблеткалары, 0,25, Спиронолактон
таблеткалары, 25мг, Спиронолактон капсула 50мг, Спиронолактон капсула 100мг, Фуросемид таблеткалары 40мг, Гидрохлоротиазид таблеткалары 25 мг, Гидрохлоротиазид таблеткалары 100 мг, Торасемид  таблеткалары ұзақ әсері, контурлы ұяшықты орам  5 мг, Торасемид
таблеткалары контурлы ұяшықты орам 10 мг, Торасемид
таблетка  контурлы ұяшықты орам 2,5 мг
</t>
  </si>
  <si>
    <t xml:space="preserve">Бисопролол таблетки, покрытые пленочной оболочкой 2,5мг, Бисопролол
таблетки, 5мг, Бисопролол таблетки, 10мг, Невиболол таблетки, 5мг, Метопролол таблетки, 25мг, Метопролол
таблетки ретард, 100мг, Эналаприл таблетки, 2,5мг, Эналаприл таблетки, 5мг, Эналаприл 
таблетки, 10мг, Эналаприл таблетки, 20мг, Рамиприл таблетки, 5мг, Рамиприл таблетки, 10мг, Рамиприл таблетки, 2,5мг, Рамиприл капсулы в контурной ячейке  2,5мг, Рамиприл капсулы в контурной ячейке 5мг, Рамиприл
капсулы в контурной ячейке 10 мг, Фозиноприл таблетки, 10мг, Фозиноприл таблетки, 20мг, Лозартан таблетки, 25 мг, Лозартан таблетки, 50 мг, Кандесартан
таблетки, 8мг, Кандесартан таблетки, 16мг, Кандесартан таблетки, 4мг, Дигоксин таблетки, 0,25, Спиронолактон
таблетки, 25мг, Спиронолактон капсула 50мг, Спиронолактон капсула 100мг, Фуросемид таблетки 40мг, Гидрохлоротиазид таблетки 25 мг, Гидрохлоротиазид таблетки 100 мг, Торасемид  таблетки пролонгированного действия, в контурной ячейковой упаковке  5 мг, Торасемид
таблетки  в контурной ячейковой упаковке 10 мг, Торасемид
таблетка  в контурной ячейковой упаковке 2,5 мг
</t>
  </si>
  <si>
    <t>Артмия кезінде диспансерлік есепте тұрған барлық санатты дәрі-дәрмекпен қамтамасыз ету</t>
  </si>
  <si>
    <t>Лекарственное обеспечение всех категорий больных, состоящих на диспансерном учете при аритмии</t>
  </si>
  <si>
    <t xml:space="preserve">Амиодорон таблеткалары 200мг, Пропафенон
таблеткасы 150мг, Варфарин таблеткалары 2,5мг, Варфарин таблеткалары 5мг, Бисопролол таблеткалары, сырты пленкамен қапталған 2,5мг, Бисопролол
таблеткалар 5мг, Бисопролол таблеткалар 10мг, Метопролол таблеткалар 25мг, Метопролол таблеткалар ретард 100мг, Верапамил гидрохлорид таблеткалар 40мг, Верапамил гидрохлорид таблеткалар 80мг, Верапамил гидрохлорид капсулалар ұзақ әсерлі, контурлы ұяшықтағы орам  180мг, Дигоксин таблеткалары 0,25
</t>
  </si>
  <si>
    <t xml:space="preserve">Амиодорон таблетки 200мг, Пропафенон
таблетка 150мг, Варфарин таблетки 2,5мг, Варфарин таблетки 5мг, Бисопролол таблетки, покрытые пленочной оболочкой 2,5мг, Бисопролол
таблетки 5мг, Бисопролол таблетки 10мг, Метопролол таблетки 25мг, Метопролол таблетки ретард 100мг, Верапамил гидрохлорид таблетки 40мг, Верапамил гидрохлорид таблетки 80мг, Верапамил гидрохлорид капсулы пролонг действия в упаковке контурной ячейковой  180мг, Дигоксин таблетки 0,25
</t>
  </si>
  <si>
    <t xml:space="preserve">Бисопролол таблеткалары, сырты пленкамен қапталған 2,5мг, Бисопролол
таблеткалары, 5мг, Бисопролол таблеткалары, 10мг, Метопролол таблеткалары, 25 мг,Метопролол таблетка ретард, 100мг, Дилтиазем таблетка ретард, 180 мг, Дилтиазем таблетка ретард, 90мг, Амлодипин таблеткалары, 5мг, Амлодипин 
таблеткалары, 10мг, Амлодипин таблеткалары, 2,5мг, Изосорбида динитрат таблеткалары, 10 мг, Изосорбида динитрат таблетка ұзақ әсерлі 20мг, Изосорбида динитрат таблетка ұзақ әсерлі  40мг, Изосорбида динитрат аэрозольі\спрей 15 мл 300 доз, Изосорбид мононитрат
таблетка 10 мг, Изосорбид мононитрат
таблетка 20мг, Изосорбид мононитрат
таблетка 40мг, Изосорбид мононитрат
капсула/таблетка  ретард 40мг, Изосорбид мононитрат капсула ретард 60мг, Ацетилсалицил қышқылы, таблеткалар, 50мг, Ацетилсалицил қышқылы таблеткалар, 75мг, Ацетилсалицил қышқылы таблеткалар, сырты қапталған 100мг, Ацетилсалицил қышқылы таблетка 150мг, Ацетилсалицил қышқылы таблетка 300мг, Клопидогрель таблеткалар,  300 мг, Клопидогрель таблеткалары, 75 мг
</t>
  </si>
  <si>
    <t xml:space="preserve">Бисопролол таблеткалары, 5мг, Бисопролол таблеткалары, 10мг, Бисопролол таблеткалары, сырты қапталаған 2,5мг, Карведилол
таблеткалар, 6,25мг, Карведилол таблеткалар блистерде 12,5мг, Карведилол  таблетклары, 25мг, Метопролол
таблеткалары ретард,  25мг, Метопролол таблеткалары ретард, 100мг, Эналаприл таблеткалары, 2,5мг, Эналаприл таблеткалары, 5мг, Эналаприл таблеткалары, 10мг, Эналаприл таблеткалары 20 мг, Лизиноприл таблеткалары 2,5мг, Лизиноприл таблеткалары, 5мг, Лизиноприл
таблеткалары, 10мг, Лизиноприл таблеткалары, 20мг, Периндоприл таблеткалары, 4мг, Периндоприл
таблеткалары, 5мг, Периндоприл таблеткалары, 8мг, Периндоприл таблеткалары, 10мг, Амлодипин таблеткалары, 5мг, Амлодипин таблеткалары, 10мг, Нифедипин 
таблеткалары, 10мг, Нифедипин таблеткалары баяу босатылады 20мг, Лозартан таблеткалары, 25 мг, Лозартан таблеткалары, 50 мг, Кандесартан таблеткалары, 8мг, Кандесартан таблеткалары, 16мг, Моксонидин таблеткалары, 0,2мг, Моксонидин таблеткалары, 0,4мг, Индапамид 
таблеткалары, капсулалар  2,5мг, Индапамид таблеткалары ұзақ әсерлі 1,5мг, Лозартан калий\гидрохлортиазид, таблеткалары 12,5мг/50мг, Фозиноприл (жүрек және бүйрек аурулары ілесетін емделушілер үшін)
таблеткалар, 10мг, Фозиноприл (жүрек және бүйрек аурулары ілесетін емделушілер үшін) таблетки, 20мг, Валсартан + Амлодипин таблеткалар, пленкамен қапталған, контурлы ұяшықтағы орам 5мг/160мг, Периндоприл + Индапамид таблеткалары 4мг125мг,5мг/125, Валсартан+гидрохлортиазид 
таблеткалары пленкамен қапталған, контурлы ұяшықтағы орам  80мг/12,5мг
Телмисартан + Гидрохлортиазид таблеткалар  контурлы ұяшықтағы орам  80мг/12,5 мг
Эналаприла малеат + Нитрендипин таблетка 10мг/20мг, Лизиноприл + Амлодипин
таблеткалар 10мг/5мг
</t>
  </si>
  <si>
    <t xml:space="preserve">Фенотерол гидробромид+ипратропия гидробромид ингаляция үшін ер-ді 500мкг+250мкг/мл20мл, Фенотерола гидробромид+ипратропия гидробромид
аэрозольі ингаляция үшін дозаланған 50мкг+21мкг/200доз 10мл, Теофиллин 
капсула 200мг, Теофиллин капсулалар ұзақ босатылуымен , блистерде 350 мг, Тиотропия бромид капсула ингаляция үшін тұнтақпен 18мкг, Ипратропия бромид
аэрозольі ингаляция үшін дозаланған аэрозольді баллонда 20 мкг/200 доз, Будесонид+Формотерола фумарата дигидрат
нгаляция үшін дозаланған ұнтақ, пластик ингаляторда 160мкг/4,5 мкг 120 доза, Будесонид+Формотерола фумарата дигидрат
нгаляция үшін дозаланған ұнтақ, пластик ингаляторд160мкг/4,5 мкг 60 доз, Будесонид+Формотерола фумарата дигидрат
нгаляция үшін дозаланған ұнтақ, пластик ингаляторда 80мкг/4,5 мкг 120 доз, Будесонид+Формотерола фумарата дигидрат нгаляция үшін дозаланған ұнтақ, пластик ингаляторда 80мкг/4,5 мкг 60 доз,Салметерол +Флутиказона пропионат 
ингаляция үшін ұнтақ  60доза 50 мкг/100 мкг, Салметерол +Флутиказона пропионат 
ингаляция үшін ұнтақ  60доза 50 мкг/250 мкг
</t>
  </si>
  <si>
    <t xml:space="preserve">Өкпенің қабыну кезінде 5-18 жас аралығындағы балалар, ересектерді дәрі-дәрмекпен қамтамасыз ету </t>
  </si>
  <si>
    <t xml:space="preserve">Амоксициллин таблеткалары/капсулалары 250мг, Амоксициллин таблеткалары 125мг, Амоксициллин
таблеткалары/капсулалар 500 мг, Амоксициллин
таблеткалары 1000мг, Амоксициллин ішке қабылдау үшін суспензия дайындауға арн. ұнтақ 250мг/5мл100мл, Амоксициллин ішке қабылдау үшін суспензия дайындауға арн. ұнтақ 125мг/5 мл 60 мл, Амоксициллин ішке қабылдау үшін суспензия дайындауға арн. ұнтақь 250мг/5 мл 100 мл, Амоксициллин ішке қабылдау үшін суспензия дайындауға арн. ұнтақ 500мг/5 мл 100 мл, Азитромицин таблеткалары 500мг, Азитромицин
таблеткалары\капсулалары 250мг, Азитромицин таблеткалары пленкамен қапталған 125мг, Азитромицин перроральдық суспензия дайындау үшін ұнтақ, құтыда  100мг/5мл 20 мл, Азитромицинперроральдық суспензия дайындау үшін ұнтақ, құтыдае 200мг/5мл 30 мл, Азитромицин перроральдық суспензия дайындау үшін ұнтақ, құтыдае 200мг/5мл 37,5мл, Азитромицин ішке қабылдау үшін суспензия дайынд. арн. түйіршік ұнтақ,  200мг/5мл 15 мл, Амоксициллин + сульбактам
таблеткалары, пленкамен қапталған, контурлы ұяшықтағы орам 500мг+500мг, Амоксициллин + сульбактамішке қабылдау үшін суспензия дайынд. арн құтыда 250мг+250мг/5мл 60г, Амоксициллин + сульбактам ішке қабылдау үшін суспензия дайынд. арн. ұнтақ 125мг+125мг/5мл 30г, Амоксициллин +клавулан қышқылы таблетка, плен камен қапталған, құтыда  375мг
Амоксициллин +клавулан қыщқылы
таблетка, пленкамен қаптьалған, құтыда  625мг, Амоксициллин+клавулан қыщқылы таблеткалар, пленкамен қапталған, блистерде  1000мг, Амоксициллин + клавулан қ-лы перроральдық суспензия дайындау үшін ұнтақ 156мг/5мг/100мл
Амоксициллин + қ-лы перроральдық суспензия дайындау үшін ұнтақ 228,5мг/5мл, Амоксициллин + қ-лы оральдық суспензия дайындау үшін ұнтақ 312,5мг/5мл
</t>
  </si>
  <si>
    <t>Асқазаннның ойық жарасы және ұлтабар аурулары кезінде диспансерлік есепте тұрған барлық санатты дәрі-дәрмекпен қамтамасыз ету</t>
  </si>
  <si>
    <t>Созылмалы жүрек кемістігі (СЖК) кезінде диспансерлік есепте тұрған барлық санатты дәрі-дәрмекпен қамтамасыз ету</t>
  </si>
  <si>
    <t xml:space="preserve">Амиодорон таблеткалары 200мг, Пропафенон
таблеткалары 150мг, Варфарин таблеткалары 2,5мг, Варфарин таблеткалары 5мг, Бисопролол таблеткалары, сырты қапталғанй 2,5мг, Бисопролол
таблеткалары 5мг, Бисопролол таблеткалары 10мг, Метопролол таблеткалары 25мг, Метопролол таблеткалары ретард 100мг, Верапамил гидрохлорид таблеткалары 40мг, Верапамил гидрохлорид таблеткалары 80мг, Верапамил гидрохлорид капсулалары ұзақ әсерлі контурлы ұяшықты орам  180мг, Дигоксин таблеткалары 0,25
</t>
  </si>
  <si>
    <t>Всего</t>
  </si>
  <si>
    <t>И.о. начальника ГУ "Управление здравоохранения СКО"</t>
  </si>
  <si>
    <t>Р.Иванова</t>
  </si>
  <si>
    <t>М.П.</t>
  </si>
</sst>
</file>

<file path=xl/styles.xml><?xml version="1.0" encoding="utf-8"?>
<styleSheet xmlns="http://schemas.openxmlformats.org/spreadsheetml/2006/main">
  <numFmts count="2">
    <numFmt numFmtId="164" formatCode="00"/>
    <numFmt numFmtId="165" formatCode="000"/>
  </numFmts>
  <fonts count="19">
    <font>
      <sz val="11"/>
      <color theme="1"/>
      <name val="Calibri"/>
      <family val="2"/>
      <charset val="204"/>
      <scheme val="minor"/>
    </font>
    <font>
      <b/>
      <sz val="14"/>
      <name val="Times New Roman"/>
      <family val="1"/>
      <charset val="204"/>
    </font>
    <font>
      <sz val="11"/>
      <name val="Calibri"/>
      <family val="2"/>
      <charset val="204"/>
      <scheme val="minor"/>
    </font>
    <font>
      <sz val="8"/>
      <color indexed="8"/>
      <name val="Times New Roman"/>
      <family val="1"/>
      <charset val="204"/>
    </font>
    <font>
      <b/>
      <sz val="8"/>
      <color indexed="8"/>
      <name val="Times New Roman"/>
      <family val="1"/>
      <charset val="204"/>
    </font>
    <font>
      <sz val="10"/>
      <name val="Arial Cyr"/>
      <charset val="204"/>
    </font>
    <font>
      <b/>
      <sz val="8"/>
      <name val="Times New Roman"/>
      <family val="1"/>
      <charset val="204"/>
    </font>
    <font>
      <sz val="8"/>
      <name val="Times New Roman"/>
      <family val="1"/>
      <charset val="204"/>
    </font>
    <font>
      <b/>
      <sz val="20"/>
      <name val="Times New Roman"/>
      <family val="1"/>
      <charset val="204"/>
    </font>
    <font>
      <sz val="20"/>
      <name val="Calibri"/>
      <family val="2"/>
      <charset val="204"/>
      <scheme val="minor"/>
    </font>
    <font>
      <sz val="20"/>
      <name val="Times New Roman"/>
      <family val="1"/>
      <charset val="204"/>
    </font>
    <font>
      <sz val="14"/>
      <name val="Times New Roman"/>
      <family val="1"/>
      <charset val="204"/>
    </font>
    <font>
      <b/>
      <sz val="18"/>
      <name val="Times New Roman"/>
      <family val="1"/>
      <charset val="204"/>
    </font>
    <font>
      <sz val="12"/>
      <name val="KZ Times New Roman"/>
      <family val="1"/>
      <charset val="204"/>
    </font>
    <font>
      <b/>
      <i/>
      <sz val="12"/>
      <name val="KZ Times New Roman"/>
      <family val="1"/>
      <charset val="204"/>
    </font>
    <font>
      <b/>
      <sz val="12"/>
      <name val="KZ Times New Roman"/>
      <family val="1"/>
      <charset val="204"/>
    </font>
    <font>
      <sz val="10"/>
      <name val="KZ Times New Roman"/>
      <family val="1"/>
      <charset val="204"/>
    </font>
    <font>
      <b/>
      <sz val="14"/>
      <name val="KZ Times New Roman"/>
      <family val="1"/>
      <charset val="204"/>
    </font>
    <font>
      <sz val="12"/>
      <color indexed="9"/>
      <name val="KZ Times New Roman"/>
      <family val="1"/>
      <charset val="204"/>
    </font>
  </fonts>
  <fills count="3">
    <fill>
      <patternFill patternType="none"/>
    </fill>
    <fill>
      <patternFill patternType="gray125"/>
    </fill>
    <fill>
      <patternFill patternType="solid">
        <fgColor indexed="22"/>
        <bgColor indexed="64"/>
      </patternFill>
    </fill>
  </fills>
  <borders count="35">
    <border>
      <left/>
      <right/>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0"/>
      </left>
      <right style="thin">
        <color indexed="0"/>
      </right>
      <top style="thin">
        <color indexed="0"/>
      </top>
      <bottom style="thin">
        <color indexed="0"/>
      </bottom>
      <diagonal/>
    </border>
  </borders>
  <cellStyleXfs count="32">
    <xf numFmtId="0" fontId="0" fillId="0" borderId="0"/>
    <xf numFmtId="0" fontId="5" fillId="0" borderId="0"/>
    <xf numFmtId="1" fontId="13" fillId="0" borderId="0">
      <alignment horizontal="center" vertical="top" wrapText="1"/>
    </xf>
    <xf numFmtId="164" fontId="13" fillId="0" borderId="31">
      <alignment horizontal="center" vertical="top" wrapText="1"/>
    </xf>
    <xf numFmtId="165" fontId="13" fillId="0" borderId="31">
      <alignment horizontal="center" vertical="top" wrapText="1"/>
    </xf>
    <xf numFmtId="165" fontId="13" fillId="0" borderId="31">
      <alignment horizontal="center" vertical="top" wrapText="1"/>
    </xf>
    <xf numFmtId="165" fontId="13" fillId="0" borderId="31">
      <alignment horizontal="center" vertical="top" wrapText="1"/>
    </xf>
    <xf numFmtId="1" fontId="13" fillId="0" borderId="0">
      <alignment horizontal="center" vertical="top" wrapText="1"/>
    </xf>
    <xf numFmtId="164" fontId="13" fillId="0" borderId="0">
      <alignment horizontal="center" vertical="top" wrapText="1"/>
    </xf>
    <xf numFmtId="165" fontId="13" fillId="0" borderId="0">
      <alignment horizontal="center" vertical="top" wrapText="1"/>
    </xf>
    <xf numFmtId="165" fontId="13" fillId="0" borderId="0">
      <alignment horizontal="center" vertical="top" wrapText="1"/>
    </xf>
    <xf numFmtId="165" fontId="13" fillId="0" borderId="0">
      <alignment horizontal="center" vertical="top" wrapText="1"/>
    </xf>
    <xf numFmtId="0" fontId="13" fillId="0" borderId="0">
      <alignment horizontal="left" vertical="top" wrapText="1"/>
    </xf>
    <xf numFmtId="0" fontId="13" fillId="0" borderId="0">
      <alignment horizontal="left" vertical="top" wrapText="1"/>
    </xf>
    <xf numFmtId="0" fontId="13" fillId="0" borderId="31">
      <alignment horizontal="left" vertical="top"/>
    </xf>
    <xf numFmtId="0" fontId="13" fillId="0" borderId="32">
      <alignment horizontal="center" vertical="top" wrapText="1"/>
    </xf>
    <xf numFmtId="0" fontId="13" fillId="0" borderId="0">
      <alignment horizontal="left" vertical="top"/>
    </xf>
    <xf numFmtId="0" fontId="13" fillId="0" borderId="33">
      <alignment horizontal="left" vertical="top"/>
    </xf>
    <xf numFmtId="0" fontId="14" fillId="2" borderId="31">
      <alignment horizontal="left" vertical="top" wrapText="1"/>
    </xf>
    <xf numFmtId="0" fontId="14" fillId="2" borderId="31">
      <alignment horizontal="left" vertical="top" wrapText="1"/>
    </xf>
    <xf numFmtId="0" fontId="15" fillId="0" borderId="31">
      <alignment horizontal="left" vertical="top" wrapText="1"/>
    </xf>
    <xf numFmtId="0" fontId="13" fillId="0" borderId="31">
      <alignment horizontal="left" vertical="top" wrapText="1"/>
    </xf>
    <xf numFmtId="0" fontId="16" fillId="0" borderId="31">
      <alignment horizontal="left" vertical="top" wrapText="1"/>
    </xf>
    <xf numFmtId="0" fontId="17" fillId="0" borderId="0">
      <alignment horizontal="center" vertical="top"/>
    </xf>
    <xf numFmtId="0" fontId="13" fillId="0" borderId="34">
      <alignment horizontal="center" textRotation="90" wrapText="1"/>
    </xf>
    <xf numFmtId="0" fontId="13" fillId="0" borderId="34">
      <alignment horizontal="center" vertical="center" wrapText="1"/>
    </xf>
    <xf numFmtId="1" fontId="18" fillId="0" borderId="0">
      <alignment horizontal="center" vertical="top" wrapText="1"/>
    </xf>
    <xf numFmtId="164" fontId="18" fillId="0" borderId="31">
      <alignment horizontal="center" vertical="top" wrapText="1"/>
    </xf>
    <xf numFmtId="165" fontId="18" fillId="0" borderId="31">
      <alignment horizontal="center" vertical="top" wrapText="1"/>
    </xf>
    <xf numFmtId="165" fontId="18" fillId="0" borderId="31">
      <alignment horizontal="center" vertical="top" wrapText="1"/>
    </xf>
    <xf numFmtId="165" fontId="18" fillId="0" borderId="31">
      <alignment horizontal="center" vertical="top" wrapText="1"/>
    </xf>
    <xf numFmtId="0" fontId="5" fillId="0" borderId="0"/>
  </cellStyleXfs>
  <cellXfs count="92">
    <xf numFmtId="0" fontId="0" fillId="0" borderId="0" xfId="0"/>
    <xf numFmtId="0" fontId="1" fillId="0" borderId="0" xfId="0" applyFont="1" applyFill="1" applyAlignment="1">
      <alignment horizontal="center"/>
    </xf>
    <xf numFmtId="0" fontId="2" fillId="0" borderId="0" xfId="0" applyFont="1" applyFill="1" applyAlignment="1"/>
    <xf numFmtId="0" fontId="3" fillId="0" borderId="0" xfId="0" applyFont="1" applyFill="1" applyAlignment="1">
      <alignment horizontal="center"/>
    </xf>
    <xf numFmtId="0" fontId="3" fillId="0" borderId="0" xfId="0" applyFont="1" applyFill="1"/>
    <xf numFmtId="0" fontId="4" fillId="0" borderId="0" xfId="0" applyFont="1" applyFill="1" applyAlignment="1">
      <alignment horizontal="left"/>
    </xf>
    <xf numFmtId="0" fontId="4" fillId="0" borderId="0" xfId="0" applyFont="1" applyFill="1" applyAlignment="1">
      <alignment horizontal="center" wrapText="1"/>
    </xf>
    <xf numFmtId="0" fontId="3" fillId="0" borderId="0" xfId="0" applyFont="1" applyFill="1" applyAlignment="1">
      <alignment horizontal="center" wrapText="1"/>
    </xf>
    <xf numFmtId="49" fontId="3" fillId="0" borderId="0" xfId="0" applyNumberFormat="1" applyFont="1" applyFill="1" applyAlignment="1">
      <alignment horizontal="center" wrapText="1"/>
    </xf>
    <xf numFmtId="0" fontId="4" fillId="0" borderId="1" xfId="1" applyFont="1" applyFill="1" applyBorder="1" applyAlignment="1">
      <alignment horizontal="center" vertical="center" wrapText="1"/>
    </xf>
    <xf numFmtId="0" fontId="0" fillId="0" borderId="2" xfId="0" applyFill="1" applyBorder="1" applyAlignment="1"/>
    <xf numFmtId="0" fontId="4" fillId="0" borderId="3" xfId="0" applyNumberFormat="1" applyFont="1" applyFill="1" applyBorder="1" applyAlignment="1">
      <alignment horizontal="center" vertical="center" wrapText="1"/>
    </xf>
    <xf numFmtId="0" fontId="4" fillId="0" borderId="4" xfId="0" applyNumberFormat="1" applyFont="1" applyFill="1" applyBorder="1" applyAlignment="1">
      <alignment horizontal="center" vertical="center" wrapText="1"/>
    </xf>
    <xf numFmtId="0" fontId="4" fillId="0" borderId="5" xfId="0" applyNumberFormat="1" applyFont="1" applyFill="1" applyBorder="1" applyAlignment="1">
      <alignment horizontal="center" vertical="center" wrapText="1"/>
    </xf>
    <xf numFmtId="0" fontId="4" fillId="0" borderId="6" xfId="0" applyNumberFormat="1" applyFont="1" applyFill="1" applyBorder="1" applyAlignment="1">
      <alignment horizontal="center" vertical="center" wrapText="1"/>
    </xf>
    <xf numFmtId="0" fontId="4" fillId="0" borderId="7" xfId="0" applyNumberFormat="1" applyFont="1" applyFill="1" applyBorder="1" applyAlignment="1">
      <alignment horizontal="center" vertical="center" wrapText="1"/>
    </xf>
    <xf numFmtId="0" fontId="0" fillId="0" borderId="8" xfId="0" applyFill="1" applyBorder="1" applyAlignment="1"/>
    <xf numFmtId="0" fontId="0" fillId="0" borderId="9" xfId="0" applyFill="1" applyBorder="1" applyAlignment="1"/>
    <xf numFmtId="0" fontId="4" fillId="0" borderId="10" xfId="0" applyNumberFormat="1" applyFont="1" applyFill="1" applyBorder="1" applyAlignment="1">
      <alignment horizontal="center" vertical="center" wrapText="1"/>
    </xf>
    <xf numFmtId="0" fontId="4" fillId="0" borderId="11" xfId="0" applyNumberFormat="1" applyFont="1" applyFill="1" applyBorder="1" applyAlignment="1">
      <alignment horizontal="center" vertical="center" wrapText="1"/>
    </xf>
    <xf numFmtId="0" fontId="4" fillId="0" borderId="12" xfId="1" applyFont="1" applyFill="1" applyBorder="1" applyAlignment="1">
      <alignment horizontal="center" vertical="center" wrapText="1"/>
    </xf>
    <xf numFmtId="0" fontId="4" fillId="0" borderId="13" xfId="0" applyNumberFormat="1" applyFont="1" applyFill="1" applyBorder="1" applyAlignment="1">
      <alignment horizontal="center" vertical="center" wrapText="1"/>
    </xf>
    <xf numFmtId="0" fontId="4" fillId="0" borderId="14" xfId="0" applyNumberFormat="1" applyFont="1" applyFill="1" applyBorder="1" applyAlignment="1">
      <alignment horizontal="center" vertical="center" wrapText="1"/>
    </xf>
    <xf numFmtId="0" fontId="3" fillId="0" borderId="0" xfId="0" applyFont="1" applyFill="1" applyAlignment="1">
      <alignment wrapText="1"/>
    </xf>
    <xf numFmtId="0" fontId="4" fillId="0" borderId="15" xfId="1" applyFont="1" applyFill="1" applyBorder="1" applyAlignment="1">
      <alignment horizontal="center" vertical="center" wrapText="1"/>
    </xf>
    <xf numFmtId="0" fontId="0" fillId="0" borderId="16" xfId="0" applyFill="1" applyBorder="1" applyAlignment="1">
      <alignment horizontal="center" wrapText="1"/>
    </xf>
    <xf numFmtId="0" fontId="4" fillId="0" borderId="17" xfId="1" applyFont="1" applyFill="1" applyBorder="1" applyAlignment="1">
      <alignment horizontal="center" vertical="center" wrapText="1"/>
    </xf>
    <xf numFmtId="0" fontId="4" fillId="0" borderId="5" xfId="1" applyFont="1" applyFill="1" applyBorder="1" applyAlignment="1">
      <alignment horizontal="center" vertical="center" wrapText="1"/>
    </xf>
    <xf numFmtId="0" fontId="4" fillId="0" borderId="18" xfId="1" applyFont="1" applyFill="1" applyBorder="1" applyAlignment="1">
      <alignment horizontal="center" vertical="center" wrapText="1"/>
    </xf>
    <xf numFmtId="49" fontId="4" fillId="0" borderId="19" xfId="1" applyNumberFormat="1" applyFont="1" applyFill="1" applyBorder="1" applyAlignment="1">
      <alignment horizontal="center" vertical="center" wrapText="1"/>
    </xf>
    <xf numFmtId="0" fontId="0" fillId="0" borderId="20" xfId="0" applyFill="1" applyBorder="1" applyAlignment="1">
      <alignment wrapText="1"/>
    </xf>
    <xf numFmtId="49" fontId="4" fillId="0" borderId="21" xfId="1" applyNumberFormat="1" applyFont="1" applyFill="1" applyBorder="1" applyAlignment="1">
      <alignment horizontal="center" vertical="center" wrapText="1"/>
    </xf>
    <xf numFmtId="49" fontId="4" fillId="0" borderId="22" xfId="1" applyNumberFormat="1" applyFont="1" applyFill="1" applyBorder="1" applyAlignment="1">
      <alignment horizontal="center" vertical="center" wrapText="1"/>
    </xf>
    <xf numFmtId="0" fontId="4" fillId="0" borderId="23" xfId="1" applyFont="1" applyFill="1" applyBorder="1" applyAlignment="1">
      <alignment horizontal="center" vertical="center" wrapText="1"/>
    </xf>
    <xf numFmtId="49" fontId="4" fillId="0" borderId="23" xfId="1" applyNumberFormat="1" applyFont="1" applyFill="1" applyBorder="1" applyAlignment="1">
      <alignment horizontal="center" vertical="center" wrapText="1"/>
    </xf>
    <xf numFmtId="0" fontId="4" fillId="0" borderId="21" xfId="1" applyFont="1" applyFill="1" applyBorder="1" applyAlignment="1">
      <alignment horizontal="center" vertical="center" wrapText="1"/>
    </xf>
    <xf numFmtId="0" fontId="4" fillId="0" borderId="24" xfId="0" applyFont="1" applyFill="1" applyBorder="1" applyAlignment="1">
      <alignment horizontal="left"/>
    </xf>
    <xf numFmtId="0" fontId="6" fillId="0" borderId="0" xfId="0" applyFont="1" applyFill="1" applyAlignment="1">
      <alignment horizontal="left"/>
    </xf>
    <xf numFmtId="0" fontId="4" fillId="0" borderId="18" xfId="1" applyFont="1" applyFill="1" applyBorder="1" applyAlignment="1">
      <alignment horizontal="center" vertical="center" wrapText="1"/>
    </xf>
    <xf numFmtId="0" fontId="4" fillId="0" borderId="6" xfId="1" applyFont="1" applyFill="1" applyBorder="1" applyAlignment="1">
      <alignment horizontal="center" vertical="center" wrapText="1"/>
    </xf>
    <xf numFmtId="0" fontId="4" fillId="0" borderId="25" xfId="1" applyFont="1" applyFill="1" applyBorder="1" applyAlignment="1">
      <alignment horizontal="center" vertical="center" wrapText="1"/>
    </xf>
    <xf numFmtId="1" fontId="4" fillId="0" borderId="25" xfId="1" applyNumberFormat="1" applyFont="1" applyFill="1" applyBorder="1" applyAlignment="1">
      <alignment horizontal="center" vertical="center" wrapText="1"/>
    </xf>
    <xf numFmtId="4" fontId="4" fillId="0" borderId="25" xfId="1" applyNumberFormat="1" applyFont="1" applyFill="1" applyBorder="1" applyAlignment="1">
      <alignment horizontal="center" vertical="center" wrapText="1"/>
    </xf>
    <xf numFmtId="49" fontId="4" fillId="0" borderId="25" xfId="1" applyNumberFormat="1" applyFont="1" applyFill="1" applyBorder="1" applyAlignment="1">
      <alignment horizontal="center" vertical="center" wrapText="1"/>
    </xf>
    <xf numFmtId="1" fontId="4" fillId="0" borderId="3" xfId="1" applyNumberFormat="1" applyFont="1" applyFill="1" applyBorder="1" applyAlignment="1">
      <alignment horizontal="center" vertical="center" wrapText="1"/>
    </xf>
    <xf numFmtId="0" fontId="4" fillId="0" borderId="26" xfId="1" applyFont="1" applyFill="1" applyBorder="1" applyAlignment="1">
      <alignment horizontal="center" vertical="center" wrapText="1"/>
    </xf>
    <xf numFmtId="0" fontId="4" fillId="0" borderId="13" xfId="1" applyFont="1" applyFill="1" applyBorder="1" applyAlignment="1">
      <alignment horizontal="center" vertical="center" wrapText="1"/>
    </xf>
    <xf numFmtId="0" fontId="4" fillId="0" borderId="27" xfId="1" applyFont="1" applyFill="1" applyBorder="1" applyAlignment="1">
      <alignment horizontal="center" vertical="center" wrapText="1"/>
    </xf>
    <xf numFmtId="0" fontId="4" fillId="0" borderId="27" xfId="1" applyFont="1" applyFill="1" applyBorder="1" applyAlignment="1">
      <alignment horizontal="center" vertical="center" wrapText="1"/>
    </xf>
    <xf numFmtId="1" fontId="4" fillId="0" borderId="27" xfId="1" applyNumberFormat="1" applyFont="1" applyFill="1" applyBorder="1" applyAlignment="1">
      <alignment horizontal="center" vertical="center" wrapText="1"/>
    </xf>
    <xf numFmtId="4" fontId="4" fillId="0" borderId="27" xfId="1" applyNumberFormat="1" applyFont="1" applyFill="1" applyBorder="1" applyAlignment="1">
      <alignment horizontal="center" vertical="center" wrapText="1"/>
    </xf>
    <xf numFmtId="49" fontId="4" fillId="0" borderId="27" xfId="1" applyNumberFormat="1" applyFont="1" applyFill="1" applyBorder="1" applyAlignment="1">
      <alignment horizontal="center" vertical="center" wrapText="1"/>
    </xf>
    <xf numFmtId="1" fontId="4" fillId="0" borderId="28" xfId="1" applyNumberFormat="1" applyFont="1" applyFill="1" applyBorder="1" applyAlignment="1">
      <alignment horizontal="center" vertical="center" wrapText="1"/>
    </xf>
    <xf numFmtId="0" fontId="4" fillId="0" borderId="29" xfId="1" applyFont="1" applyFill="1" applyBorder="1" applyAlignment="1">
      <alignment horizontal="center" vertical="center" wrapText="1"/>
    </xf>
    <xf numFmtId="0" fontId="4" fillId="0" borderId="2" xfId="1" applyFont="1" applyFill="1" applyBorder="1" applyAlignment="1">
      <alignment horizontal="center" vertical="center" wrapText="1"/>
    </xf>
    <xf numFmtId="49" fontId="4" fillId="0" borderId="29" xfId="1" applyNumberFormat="1" applyFont="1" applyFill="1" applyBorder="1" applyAlignment="1">
      <alignment horizontal="center" vertical="center" wrapText="1"/>
    </xf>
    <xf numFmtId="0" fontId="3" fillId="0" borderId="0" xfId="0" applyFont="1" applyFill="1" applyAlignment="1">
      <alignment horizontal="center" vertical="center"/>
    </xf>
    <xf numFmtId="0" fontId="3" fillId="0" borderId="30" xfId="0" applyFont="1" applyFill="1" applyBorder="1" applyAlignment="1">
      <alignment horizontal="center" vertical="center"/>
    </xf>
    <xf numFmtId="0" fontId="3" fillId="0" borderId="30" xfId="0" applyFont="1" applyFill="1" applyBorder="1" applyAlignment="1">
      <alignment horizontal="center" vertical="center" wrapText="1"/>
    </xf>
    <xf numFmtId="49" fontId="3" fillId="0" borderId="30" xfId="0" applyNumberFormat="1" applyFont="1" applyFill="1" applyBorder="1" applyAlignment="1">
      <alignment horizontal="center" vertical="center"/>
    </xf>
    <xf numFmtId="49" fontId="3" fillId="0" borderId="30" xfId="0" applyNumberFormat="1" applyFont="1" applyFill="1" applyBorder="1" applyAlignment="1">
      <alignment horizontal="center" vertical="center" wrapText="1"/>
    </xf>
    <xf numFmtId="2" fontId="3" fillId="0" borderId="30" xfId="0" applyNumberFormat="1" applyFont="1" applyFill="1" applyBorder="1" applyAlignment="1">
      <alignment horizontal="center" vertical="center"/>
    </xf>
    <xf numFmtId="3" fontId="3" fillId="0" borderId="30" xfId="0" applyNumberFormat="1" applyFont="1" applyFill="1" applyBorder="1" applyAlignment="1">
      <alignment horizontal="center" vertical="center"/>
    </xf>
    <xf numFmtId="0" fontId="3" fillId="0" borderId="30" xfId="0" applyNumberFormat="1" applyFont="1" applyFill="1" applyBorder="1" applyAlignment="1">
      <alignment horizontal="center" vertical="center" wrapText="1"/>
    </xf>
    <xf numFmtId="0" fontId="3" fillId="0" borderId="0" xfId="0" applyFont="1" applyFill="1" applyAlignment="1">
      <alignment horizontal="center" vertical="center" wrapText="1"/>
    </xf>
    <xf numFmtId="0" fontId="3" fillId="0" borderId="30" xfId="0" applyFont="1" applyFill="1" applyBorder="1" applyAlignment="1">
      <alignment horizontal="center" vertical="center"/>
    </xf>
    <xf numFmtId="3" fontId="7" fillId="0" borderId="30" xfId="0" applyNumberFormat="1" applyFont="1" applyFill="1" applyBorder="1" applyAlignment="1">
      <alignment horizontal="center" wrapText="1"/>
    </xf>
    <xf numFmtId="4" fontId="3" fillId="0" borderId="30" xfId="0" applyNumberFormat="1" applyFont="1" applyFill="1" applyBorder="1" applyAlignment="1">
      <alignment horizontal="center" vertical="center"/>
    </xf>
    <xf numFmtId="4" fontId="3" fillId="0" borderId="0" xfId="0" applyNumberFormat="1" applyFont="1" applyFill="1" applyAlignment="1">
      <alignment horizontal="center" vertical="center"/>
    </xf>
    <xf numFmtId="49" fontId="3" fillId="0" borderId="0" xfId="0" applyNumberFormat="1" applyFont="1" applyFill="1" applyAlignment="1">
      <alignment horizontal="center" vertical="center" wrapText="1"/>
    </xf>
    <xf numFmtId="0" fontId="8" fillId="0" borderId="0" xfId="0" applyFont="1" applyFill="1" applyAlignment="1">
      <alignment vertical="center"/>
    </xf>
    <xf numFmtId="0" fontId="8" fillId="0" borderId="0" xfId="0" applyFont="1" applyFill="1" applyAlignment="1">
      <alignment horizontal="left" vertical="center"/>
    </xf>
    <xf numFmtId="0" fontId="9" fillId="0" borderId="0" xfId="0" applyFont="1" applyFill="1" applyAlignment="1"/>
    <xf numFmtId="0" fontId="8" fillId="0" borderId="0" xfId="0" applyFont="1" applyFill="1" applyAlignment="1">
      <alignment horizontal="center"/>
    </xf>
    <xf numFmtId="0" fontId="10" fillId="0" borderId="0" xfId="0" applyFont="1" applyFill="1" applyAlignment="1">
      <alignment horizontal="center"/>
    </xf>
    <xf numFmtId="0" fontId="8" fillId="0" borderId="0" xfId="0" applyFont="1" applyFill="1" applyAlignment="1">
      <alignment horizontal="center" vertical="center" wrapText="1"/>
    </xf>
    <xf numFmtId="0" fontId="8" fillId="0" borderId="0" xfId="0" applyFont="1" applyFill="1" applyAlignment="1">
      <alignment horizontal="left" vertical="center" wrapText="1"/>
    </xf>
    <xf numFmtId="3" fontId="8" fillId="0" borderId="0" xfId="0" applyNumberFormat="1" applyFont="1" applyFill="1" applyAlignment="1">
      <alignment horizontal="center" vertical="center"/>
    </xf>
    <xf numFmtId="3" fontId="8" fillId="0" borderId="0" xfId="0" applyNumberFormat="1" applyFont="1" applyFill="1" applyAlignment="1">
      <alignment horizontal="center" vertical="center" wrapText="1"/>
    </xf>
    <xf numFmtId="3" fontId="8" fillId="0" borderId="0" xfId="0" applyNumberFormat="1" applyFont="1" applyFill="1" applyAlignment="1">
      <alignment horizontal="center" vertical="center" wrapText="1"/>
    </xf>
    <xf numFmtId="3" fontId="8" fillId="0" borderId="0" xfId="0" applyNumberFormat="1" applyFont="1" applyFill="1" applyAlignment="1">
      <alignment horizontal="center"/>
    </xf>
    <xf numFmtId="0" fontId="1" fillId="0" borderId="0" xfId="0" applyFont="1" applyFill="1" applyAlignment="1">
      <alignment vertical="center"/>
    </xf>
    <xf numFmtId="0" fontId="1" fillId="0" borderId="0" xfId="0" applyFont="1" applyFill="1" applyAlignment="1">
      <alignment vertical="center" wrapText="1"/>
    </xf>
    <xf numFmtId="0" fontId="11" fillId="0" borderId="0" xfId="0" applyFont="1" applyFill="1" applyAlignment="1">
      <alignment horizontal="center"/>
    </xf>
    <xf numFmtId="0" fontId="11" fillId="0" borderId="0" xfId="0" applyFont="1" applyFill="1" applyAlignment="1">
      <alignment horizontal="center" wrapText="1"/>
    </xf>
    <xf numFmtId="0" fontId="1" fillId="0" borderId="0" xfId="0" applyFont="1" applyFill="1" applyAlignment="1">
      <alignment horizontal="center"/>
    </xf>
    <xf numFmtId="0" fontId="1" fillId="0" borderId="0" xfId="0" applyFont="1" applyFill="1" applyAlignment="1">
      <alignment horizontal="center" vertical="center" wrapText="1"/>
    </xf>
    <xf numFmtId="3" fontId="1" fillId="0" borderId="0" xfId="0" applyNumberFormat="1" applyFont="1" applyFill="1" applyAlignment="1">
      <alignment horizontal="center" vertical="center"/>
    </xf>
    <xf numFmtId="3" fontId="1" fillId="0" borderId="0" xfId="0" applyNumberFormat="1" applyFont="1" applyFill="1" applyAlignment="1">
      <alignment horizontal="center" vertical="center" wrapText="1"/>
    </xf>
    <xf numFmtId="3" fontId="11" fillId="0" borderId="0" xfId="0" applyNumberFormat="1" applyFont="1" applyFill="1" applyAlignment="1">
      <alignment horizontal="center" vertical="center"/>
    </xf>
    <xf numFmtId="0" fontId="12" fillId="0" borderId="0" xfId="0" applyFont="1" applyFill="1" applyAlignment="1">
      <alignment vertical="center" wrapText="1"/>
    </xf>
    <xf numFmtId="4" fontId="3" fillId="0" borderId="0" xfId="0" applyNumberFormat="1" applyFont="1" applyFill="1" applyAlignment="1">
      <alignment horizontal="center"/>
    </xf>
  </cellXfs>
  <cellStyles count="32">
    <cellStyle name="Cell1" xfId="2"/>
    <cellStyle name="Cell2" xfId="3"/>
    <cellStyle name="Cell3" xfId="4"/>
    <cellStyle name="Cell4" xfId="5"/>
    <cellStyle name="Cell5" xfId="6"/>
    <cellStyle name="Column1" xfId="7"/>
    <cellStyle name="Column2" xfId="8"/>
    <cellStyle name="Column3" xfId="9"/>
    <cellStyle name="Column4" xfId="10"/>
    <cellStyle name="Column5" xfId="11"/>
    <cellStyle name="Column7" xfId="12"/>
    <cellStyle name="Data" xfId="13"/>
    <cellStyle name="Heading1" xfId="14"/>
    <cellStyle name="Heading2" xfId="15"/>
    <cellStyle name="Heading3" xfId="16"/>
    <cellStyle name="Heading4" xfId="17"/>
    <cellStyle name="Name1" xfId="18"/>
    <cellStyle name="Name2" xfId="19"/>
    <cellStyle name="Name3" xfId="20"/>
    <cellStyle name="Name4" xfId="21"/>
    <cellStyle name="Name5" xfId="22"/>
    <cellStyle name="Title1" xfId="23"/>
    <cellStyle name="TitleCol1" xfId="24"/>
    <cellStyle name="TitleCol2" xfId="25"/>
    <cellStyle name="White1" xfId="26"/>
    <cellStyle name="White2" xfId="27"/>
    <cellStyle name="White3" xfId="28"/>
    <cellStyle name="White4" xfId="29"/>
    <cellStyle name="White5" xfId="30"/>
    <cellStyle name="Обычный" xfId="0" builtinId="0"/>
    <cellStyle name="Обычный 2" xfId="1"/>
    <cellStyle name="Обычный 3" xfId="3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75;&#1086;&#1089;&#1079;&#1072;&#1082;&#1091;&#1087;&#1082;&#1080;/2012/&#1043;&#1086;&#1076;&#1086;&#1074;&#1086;&#1081;%20&#1087;&#1083;&#1072;&#1085;/&#1043;&#1086;&#1076;&#1086;&#1074;&#1086;&#1081;%20&#1087;&#1083;&#1072;&#1085;%20&#1043;&#1047;%202012%20&#1075;&#1086;&#1076;.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лан ГЗ"/>
      <sheetName val="измен1"/>
      <sheetName val="выписка1"/>
      <sheetName val="измен2"/>
      <sheetName val="выписка2"/>
      <sheetName val="измен3"/>
      <sheetName val="выписка3"/>
      <sheetName val="измен4"/>
      <sheetName val="выписка4"/>
      <sheetName val="Фонд"/>
      <sheetName val="Источник финансирования"/>
      <sheetName val="Способ закупки"/>
      <sheetName val="Месяцы"/>
      <sheetName val="Год"/>
      <sheetName val="Тип пункта плана"/>
      <sheetName val="Служебный ФКРБ"/>
      <sheetName val="Лист1"/>
      <sheetName val="Лист2"/>
    </sheetNames>
    <sheetDataSet>
      <sheetData sheetId="0"/>
      <sheetData sheetId="1"/>
      <sheetData sheetId="2"/>
      <sheetData sheetId="3"/>
      <sheetData sheetId="4"/>
      <sheetData sheetId="5"/>
      <sheetData sheetId="6"/>
      <sheetData sheetId="7"/>
      <sheetData sheetId="8"/>
      <sheetData sheetId="9">
        <row r="1">
          <cell r="A1" t="str">
            <v>01 Республиканский бюджет</v>
          </cell>
        </row>
        <row r="2">
          <cell r="A2" t="str">
            <v>02 Областной бюджет</v>
          </cell>
        </row>
        <row r="3">
          <cell r="A3" t="str">
            <v>03 Районный бюджет</v>
          </cell>
        </row>
        <row r="4">
          <cell r="A4" t="str">
            <v>04 Национальный фонд</v>
          </cell>
        </row>
      </sheetData>
      <sheetData sheetId="10">
        <row r="1">
          <cell r="A1" t="str">
            <v>1 Бюджет</v>
          </cell>
        </row>
        <row r="2">
          <cell r="A2" t="str">
            <v>2 Внешние займы</v>
          </cell>
        </row>
        <row r="3">
          <cell r="A3" t="str">
            <v>3 Деньги от реализации ГУ товаров (работ, услуг), остающихся в их распоряжении</v>
          </cell>
        </row>
        <row r="4">
          <cell r="A4" t="str">
            <v>4 Спонсорская и благотворительная помощь</v>
          </cell>
        </row>
        <row r="5">
          <cell r="A5" t="str">
            <v>5 Временно размещенные деньги физических и юридических лиц</v>
          </cell>
        </row>
        <row r="6">
          <cell r="A6" t="str">
            <v>6 Аккредитивы</v>
          </cell>
        </row>
      </sheetData>
      <sheetData sheetId="11">
        <row r="1">
          <cell r="A1" t="str">
            <v>01 Конкурс</v>
          </cell>
        </row>
        <row r="2">
          <cell r="A2" t="str">
            <v>02 Конкурс посредством электронных закупок</v>
          </cell>
        </row>
        <row r="3">
          <cell r="A3" t="str">
            <v>03 Конкурс с применением двухэтапных процедур</v>
          </cell>
        </row>
        <row r="4">
          <cell r="A4" t="str">
            <v>04 Конкурс с применением двухэтапных процедур посредством электронных закупок</v>
          </cell>
        </row>
        <row r="5">
          <cell r="A5" t="str">
            <v>05 Запрос ценовых предложений посредством электронных закупок</v>
          </cell>
        </row>
        <row r="6">
          <cell r="A6" t="str">
            <v>06 Из одного источника</v>
          </cell>
        </row>
        <row r="7">
          <cell r="A7" t="str">
            <v>07 Из одного источника посредством электронных закупок</v>
          </cell>
        </row>
        <row r="8">
          <cell r="A8" t="str">
            <v xml:space="preserve">08 На организованных электронных торгах </v>
          </cell>
        </row>
        <row r="9">
          <cell r="A9" t="str">
            <v xml:space="preserve">09 Через открытые товарные биржи </v>
          </cell>
        </row>
        <row r="10">
          <cell r="A10" t="str">
            <v xml:space="preserve">10 Особый порядок </v>
          </cell>
        </row>
        <row r="11">
          <cell r="A11" t="str">
            <v>11 Специальный порядок</v>
          </cell>
        </row>
        <row r="12">
          <cell r="A12" t="str">
            <v>12 Без применения норм Закона (статья 4 Закона «О государственных закупках»)</v>
          </cell>
        </row>
        <row r="13">
          <cell r="A13" t="str">
            <v>13 Изменение договора (пп. 3) п. 2 ст. 39 Закона «О государственных закупках»)</v>
          </cell>
        </row>
        <row r="14">
          <cell r="A14" t="str">
            <v>14 Продление договора (п. 9 ст. 5 Закона «О государственных закупках»)</v>
          </cell>
        </row>
      </sheetData>
      <sheetData sheetId="12"/>
      <sheetData sheetId="13">
        <row r="1">
          <cell r="A1">
            <v>2011</v>
          </cell>
        </row>
        <row r="2">
          <cell r="A2">
            <v>2012</v>
          </cell>
        </row>
      </sheetData>
      <sheetData sheetId="14">
        <row r="1">
          <cell r="A1" t="str">
            <v>01 Закупки, не превышающие финансовый год</v>
          </cell>
        </row>
        <row r="2">
          <cell r="A2" t="str">
            <v>02 Закупки, превышающие финансовый год</v>
          </cell>
        </row>
        <row r="3">
          <cell r="A3" t="str">
            <v>03 Закупки всчет условной экономии</v>
          </cell>
        </row>
      </sheetData>
      <sheetData sheetId="15">
        <row r="2">
          <cell r="A2" t="str">
            <v>000</v>
          </cell>
          <cell r="B2" t="str">
            <v>000</v>
          </cell>
          <cell r="C2" t="str">
            <v>000</v>
          </cell>
        </row>
        <row r="3">
          <cell r="A3" t="str">
            <v>101</v>
          </cell>
          <cell r="B3" t="str">
            <v>001</v>
          </cell>
          <cell r="C3" t="str">
            <v>004</v>
          </cell>
        </row>
        <row r="4">
          <cell r="A4" t="str">
            <v>102</v>
          </cell>
          <cell r="B4" t="str">
            <v>002</v>
          </cell>
          <cell r="C4" t="str">
            <v>005</v>
          </cell>
        </row>
        <row r="5">
          <cell r="A5" t="str">
            <v>104</v>
          </cell>
          <cell r="B5" t="str">
            <v>003</v>
          </cell>
          <cell r="C5" t="str">
            <v>006</v>
          </cell>
        </row>
        <row r="6">
          <cell r="A6" t="str">
            <v>106</v>
          </cell>
          <cell r="B6" t="str">
            <v>004</v>
          </cell>
          <cell r="C6" t="str">
            <v>011</v>
          </cell>
        </row>
        <row r="7">
          <cell r="A7" t="str">
            <v>110</v>
          </cell>
          <cell r="B7" t="str">
            <v>005</v>
          </cell>
          <cell r="C7" t="str">
            <v>013</v>
          </cell>
        </row>
        <row r="8">
          <cell r="A8" t="str">
            <v>111</v>
          </cell>
          <cell r="B8" t="str">
            <v>006</v>
          </cell>
          <cell r="C8" t="str">
            <v>015</v>
          </cell>
        </row>
        <row r="9">
          <cell r="A9" t="str">
            <v>112</v>
          </cell>
          <cell r="B9" t="str">
            <v>007</v>
          </cell>
          <cell r="C9" t="str">
            <v>016</v>
          </cell>
        </row>
        <row r="10">
          <cell r="A10" t="str">
            <v>120</v>
          </cell>
          <cell r="B10" t="str">
            <v>008</v>
          </cell>
          <cell r="C10" t="str">
            <v>018</v>
          </cell>
        </row>
        <row r="11">
          <cell r="A11" t="str">
            <v>121</v>
          </cell>
          <cell r="B11" t="str">
            <v>009</v>
          </cell>
          <cell r="C11" t="str">
            <v>022</v>
          </cell>
        </row>
        <row r="12">
          <cell r="A12" t="str">
            <v>122</v>
          </cell>
          <cell r="B12" t="str">
            <v>010</v>
          </cell>
          <cell r="C12" t="str">
            <v>023</v>
          </cell>
        </row>
        <row r="13">
          <cell r="A13" t="str">
            <v>123</v>
          </cell>
          <cell r="B13" t="str">
            <v>011</v>
          </cell>
          <cell r="C13" t="str">
            <v>024</v>
          </cell>
        </row>
        <row r="14">
          <cell r="A14" t="str">
            <v>201</v>
          </cell>
          <cell r="B14" t="str">
            <v>012</v>
          </cell>
          <cell r="C14" t="str">
            <v>025</v>
          </cell>
        </row>
        <row r="15">
          <cell r="A15" t="str">
            <v>202</v>
          </cell>
          <cell r="B15" t="str">
            <v>013</v>
          </cell>
          <cell r="C15" t="str">
            <v>026</v>
          </cell>
        </row>
        <row r="16">
          <cell r="A16" t="str">
            <v>203</v>
          </cell>
          <cell r="B16" t="str">
            <v>014</v>
          </cell>
          <cell r="C16" t="str">
            <v>027</v>
          </cell>
        </row>
        <row r="17">
          <cell r="A17" t="str">
            <v>204</v>
          </cell>
          <cell r="B17" t="str">
            <v>015</v>
          </cell>
          <cell r="C17" t="str">
            <v>028</v>
          </cell>
        </row>
        <row r="18">
          <cell r="A18" t="str">
            <v>205</v>
          </cell>
          <cell r="B18" t="str">
            <v>016</v>
          </cell>
          <cell r="C18" t="str">
            <v>029</v>
          </cell>
        </row>
        <row r="19">
          <cell r="A19" t="str">
            <v>206</v>
          </cell>
          <cell r="B19" t="str">
            <v>017</v>
          </cell>
          <cell r="C19" t="str">
            <v>030</v>
          </cell>
        </row>
        <row r="20">
          <cell r="A20" t="str">
            <v>208</v>
          </cell>
          <cell r="B20" t="str">
            <v>018</v>
          </cell>
          <cell r="C20" t="str">
            <v>031</v>
          </cell>
        </row>
        <row r="21">
          <cell r="A21" t="str">
            <v>212</v>
          </cell>
          <cell r="B21" t="str">
            <v>019</v>
          </cell>
          <cell r="C21" t="str">
            <v>032</v>
          </cell>
        </row>
        <row r="22">
          <cell r="A22" t="str">
            <v>213</v>
          </cell>
          <cell r="B22" t="str">
            <v>020</v>
          </cell>
          <cell r="C22" t="str">
            <v>100</v>
          </cell>
        </row>
        <row r="23">
          <cell r="A23" t="str">
            <v>215</v>
          </cell>
          <cell r="B23" t="str">
            <v>021</v>
          </cell>
          <cell r="C23" t="str">
            <v>101</v>
          </cell>
        </row>
        <row r="24">
          <cell r="A24" t="str">
            <v>217</v>
          </cell>
          <cell r="B24" t="str">
            <v>022</v>
          </cell>
          <cell r="C24" t="str">
            <v>102</v>
          </cell>
        </row>
        <row r="25">
          <cell r="A25" t="str">
            <v>220</v>
          </cell>
          <cell r="B25" t="str">
            <v>023</v>
          </cell>
          <cell r="C25" t="str">
            <v>103</v>
          </cell>
        </row>
        <row r="26">
          <cell r="A26" t="str">
            <v>221</v>
          </cell>
          <cell r="B26" t="str">
            <v>024</v>
          </cell>
          <cell r="C26" t="str">
            <v>104</v>
          </cell>
        </row>
        <row r="27">
          <cell r="A27" t="str">
            <v>225</v>
          </cell>
          <cell r="B27" t="str">
            <v>025</v>
          </cell>
          <cell r="C27" t="str">
            <v>105</v>
          </cell>
        </row>
        <row r="28">
          <cell r="A28" t="str">
            <v>226</v>
          </cell>
          <cell r="B28" t="str">
            <v>026</v>
          </cell>
          <cell r="C28" t="str">
            <v>106</v>
          </cell>
        </row>
        <row r="29">
          <cell r="A29" t="str">
            <v>231</v>
          </cell>
          <cell r="B29" t="str">
            <v>027</v>
          </cell>
          <cell r="C29" t="str">
            <v>107</v>
          </cell>
        </row>
        <row r="30">
          <cell r="A30" t="str">
            <v>233</v>
          </cell>
          <cell r="B30" t="str">
            <v>028</v>
          </cell>
          <cell r="C30" t="str">
            <v>108</v>
          </cell>
        </row>
        <row r="31">
          <cell r="A31" t="str">
            <v>234</v>
          </cell>
          <cell r="B31" t="str">
            <v>029</v>
          </cell>
          <cell r="C31" t="str">
            <v>109</v>
          </cell>
        </row>
        <row r="32">
          <cell r="A32" t="str">
            <v>250</v>
          </cell>
          <cell r="B32" t="str">
            <v>030</v>
          </cell>
          <cell r="C32" t="str">
            <v>110</v>
          </cell>
        </row>
        <row r="33">
          <cell r="A33" t="str">
            <v>251</v>
          </cell>
          <cell r="B33" t="str">
            <v>031</v>
          </cell>
          <cell r="C33" t="str">
            <v>111</v>
          </cell>
        </row>
        <row r="34">
          <cell r="A34" t="str">
            <v>252</v>
          </cell>
          <cell r="B34" t="str">
            <v>032</v>
          </cell>
          <cell r="C34" t="str">
            <v>112</v>
          </cell>
        </row>
        <row r="35">
          <cell r="A35" t="str">
            <v>253</v>
          </cell>
          <cell r="B35" t="str">
            <v>033</v>
          </cell>
          <cell r="C35" t="str">
            <v>113</v>
          </cell>
        </row>
        <row r="36">
          <cell r="A36" t="str">
            <v>254</v>
          </cell>
          <cell r="B36" t="str">
            <v>034</v>
          </cell>
          <cell r="C36" t="str">
            <v>114</v>
          </cell>
        </row>
        <row r="37">
          <cell r="A37" t="str">
            <v>255</v>
          </cell>
          <cell r="B37" t="str">
            <v>035</v>
          </cell>
          <cell r="C37" t="str">
            <v>115</v>
          </cell>
        </row>
        <row r="38">
          <cell r="A38" t="str">
            <v>256</v>
          </cell>
          <cell r="B38" t="str">
            <v>036</v>
          </cell>
          <cell r="C38" t="str">
            <v>116</v>
          </cell>
        </row>
        <row r="39">
          <cell r="A39" t="str">
            <v>257</v>
          </cell>
          <cell r="B39" t="str">
            <v>037</v>
          </cell>
          <cell r="C39" t="str">
            <v>777</v>
          </cell>
        </row>
        <row r="40">
          <cell r="A40" t="str">
            <v>258</v>
          </cell>
          <cell r="B40" t="str">
            <v>038</v>
          </cell>
        </row>
        <row r="41">
          <cell r="A41" t="str">
            <v>259</v>
          </cell>
          <cell r="B41" t="str">
            <v>039</v>
          </cell>
        </row>
        <row r="42">
          <cell r="A42" t="str">
            <v>260</v>
          </cell>
          <cell r="B42" t="str">
            <v>040</v>
          </cell>
        </row>
        <row r="43">
          <cell r="A43" t="str">
            <v>261</v>
          </cell>
          <cell r="B43" t="str">
            <v>041</v>
          </cell>
        </row>
        <row r="44">
          <cell r="A44" t="str">
            <v>262</v>
          </cell>
          <cell r="B44" t="str">
            <v>042</v>
          </cell>
        </row>
        <row r="45">
          <cell r="A45" t="str">
            <v>263</v>
          </cell>
          <cell r="B45" t="str">
            <v>043</v>
          </cell>
        </row>
        <row r="46">
          <cell r="A46" t="str">
            <v>264</v>
          </cell>
          <cell r="B46" t="str">
            <v>044</v>
          </cell>
        </row>
        <row r="47">
          <cell r="A47" t="str">
            <v>265</v>
          </cell>
          <cell r="B47" t="str">
            <v>045</v>
          </cell>
        </row>
        <row r="48">
          <cell r="A48" t="str">
            <v>267</v>
          </cell>
          <cell r="B48" t="str">
            <v>046</v>
          </cell>
        </row>
        <row r="49">
          <cell r="A49" t="str">
            <v>268</v>
          </cell>
          <cell r="B49" t="str">
            <v>047</v>
          </cell>
        </row>
        <row r="50">
          <cell r="A50" t="str">
            <v>271</v>
          </cell>
          <cell r="B50" t="str">
            <v>048</v>
          </cell>
        </row>
        <row r="51">
          <cell r="A51" t="str">
            <v>272</v>
          </cell>
          <cell r="B51" t="str">
            <v>049</v>
          </cell>
        </row>
        <row r="52">
          <cell r="A52" t="str">
            <v>279</v>
          </cell>
          <cell r="B52" t="str">
            <v>050</v>
          </cell>
        </row>
        <row r="53">
          <cell r="A53" t="str">
            <v>281</v>
          </cell>
          <cell r="B53" t="str">
            <v>051</v>
          </cell>
        </row>
        <row r="54">
          <cell r="A54" t="str">
            <v>282</v>
          </cell>
          <cell r="B54" t="str">
            <v>052</v>
          </cell>
        </row>
        <row r="55">
          <cell r="A55" t="str">
            <v>350</v>
          </cell>
          <cell r="B55" t="str">
            <v>053</v>
          </cell>
        </row>
        <row r="56">
          <cell r="A56" t="str">
            <v>351</v>
          </cell>
          <cell r="B56" t="str">
            <v>054</v>
          </cell>
        </row>
        <row r="57">
          <cell r="A57" t="str">
            <v>352</v>
          </cell>
          <cell r="B57" t="str">
            <v>055</v>
          </cell>
        </row>
        <row r="58">
          <cell r="A58" t="str">
            <v>353</v>
          </cell>
          <cell r="B58" t="str">
            <v>056</v>
          </cell>
        </row>
        <row r="59">
          <cell r="A59" t="str">
            <v>354</v>
          </cell>
          <cell r="B59" t="str">
            <v>057</v>
          </cell>
        </row>
        <row r="60">
          <cell r="A60" t="str">
            <v>355</v>
          </cell>
          <cell r="B60" t="str">
            <v>058</v>
          </cell>
        </row>
        <row r="61">
          <cell r="A61" t="str">
            <v>356</v>
          </cell>
          <cell r="B61" t="str">
            <v>059</v>
          </cell>
        </row>
        <row r="62">
          <cell r="A62" t="str">
            <v>357</v>
          </cell>
          <cell r="B62" t="str">
            <v>060</v>
          </cell>
        </row>
        <row r="63">
          <cell r="A63" t="str">
            <v>358</v>
          </cell>
          <cell r="B63" t="str">
            <v>061</v>
          </cell>
        </row>
        <row r="64">
          <cell r="A64" t="str">
            <v>359</v>
          </cell>
          <cell r="B64" t="str">
            <v>062</v>
          </cell>
        </row>
        <row r="65">
          <cell r="A65" t="str">
            <v>360</v>
          </cell>
          <cell r="B65" t="str">
            <v>063</v>
          </cell>
        </row>
        <row r="66">
          <cell r="A66" t="str">
            <v>361</v>
          </cell>
          <cell r="B66" t="str">
            <v>064</v>
          </cell>
        </row>
        <row r="67">
          <cell r="A67" t="str">
            <v>362</v>
          </cell>
          <cell r="B67" t="str">
            <v>065</v>
          </cell>
        </row>
        <row r="68">
          <cell r="A68" t="str">
            <v>363</v>
          </cell>
          <cell r="B68" t="str">
            <v>066</v>
          </cell>
        </row>
        <row r="69">
          <cell r="A69" t="str">
            <v>364</v>
          </cell>
          <cell r="B69" t="str">
            <v>067</v>
          </cell>
        </row>
        <row r="70">
          <cell r="A70" t="str">
            <v>365</v>
          </cell>
          <cell r="B70" t="str">
            <v>068</v>
          </cell>
        </row>
        <row r="71">
          <cell r="A71" t="str">
            <v>366</v>
          </cell>
          <cell r="B71" t="str">
            <v>069</v>
          </cell>
        </row>
        <row r="72">
          <cell r="A72" t="str">
            <v>368</v>
          </cell>
          <cell r="B72" t="str">
            <v>070</v>
          </cell>
        </row>
        <row r="73">
          <cell r="A73" t="str">
            <v>371</v>
          </cell>
          <cell r="B73" t="str">
            <v>071</v>
          </cell>
        </row>
        <row r="74">
          <cell r="A74" t="str">
            <v>372</v>
          </cell>
          <cell r="B74" t="str">
            <v>072</v>
          </cell>
        </row>
        <row r="75">
          <cell r="A75" t="str">
            <v>373</v>
          </cell>
          <cell r="B75" t="str">
            <v>073</v>
          </cell>
        </row>
        <row r="76">
          <cell r="A76" t="str">
            <v>374</v>
          </cell>
          <cell r="B76" t="str">
            <v>074</v>
          </cell>
        </row>
        <row r="77">
          <cell r="A77" t="str">
            <v>375</v>
          </cell>
          <cell r="B77" t="str">
            <v>075</v>
          </cell>
        </row>
        <row r="78">
          <cell r="A78" t="str">
            <v>377</v>
          </cell>
          <cell r="B78" t="str">
            <v>076</v>
          </cell>
        </row>
        <row r="79">
          <cell r="A79" t="str">
            <v>378</v>
          </cell>
          <cell r="B79" t="str">
            <v>077</v>
          </cell>
        </row>
        <row r="80">
          <cell r="A80" t="str">
            <v>379</v>
          </cell>
          <cell r="B80" t="str">
            <v>078</v>
          </cell>
        </row>
        <row r="81">
          <cell r="A81" t="str">
            <v>380</v>
          </cell>
          <cell r="B81" t="str">
            <v>079</v>
          </cell>
        </row>
        <row r="82">
          <cell r="A82" t="str">
            <v>381</v>
          </cell>
          <cell r="B82" t="str">
            <v>081</v>
          </cell>
        </row>
        <row r="83">
          <cell r="A83" t="str">
            <v>382</v>
          </cell>
          <cell r="B83" t="str">
            <v>082</v>
          </cell>
        </row>
        <row r="84">
          <cell r="A84" t="str">
            <v>406</v>
          </cell>
          <cell r="B84" t="str">
            <v>083</v>
          </cell>
        </row>
        <row r="85">
          <cell r="A85" t="str">
            <v>410</v>
          </cell>
          <cell r="B85" t="str">
            <v>084</v>
          </cell>
        </row>
        <row r="86">
          <cell r="A86" t="str">
            <v>411</v>
          </cell>
          <cell r="B86" t="str">
            <v>085</v>
          </cell>
        </row>
        <row r="87">
          <cell r="A87" t="str">
            <v>451</v>
          </cell>
          <cell r="B87" t="str">
            <v>086</v>
          </cell>
        </row>
        <row r="88">
          <cell r="A88" t="str">
            <v>452</v>
          </cell>
          <cell r="B88" t="str">
            <v>087</v>
          </cell>
        </row>
        <row r="89">
          <cell r="A89" t="str">
            <v>453</v>
          </cell>
          <cell r="B89" t="str">
            <v>088</v>
          </cell>
        </row>
        <row r="90">
          <cell r="A90" t="str">
            <v>454</v>
          </cell>
          <cell r="B90" t="str">
            <v>089</v>
          </cell>
        </row>
        <row r="91">
          <cell r="A91" t="str">
            <v>455</v>
          </cell>
          <cell r="B91" t="str">
            <v>090</v>
          </cell>
        </row>
        <row r="92">
          <cell r="A92" t="str">
            <v>456</v>
          </cell>
          <cell r="B92" t="str">
            <v>091</v>
          </cell>
        </row>
        <row r="93">
          <cell r="A93" t="str">
            <v>457</v>
          </cell>
          <cell r="B93" t="str">
            <v>093</v>
          </cell>
        </row>
        <row r="94">
          <cell r="A94" t="str">
            <v>458</v>
          </cell>
          <cell r="B94" t="str">
            <v>094</v>
          </cell>
        </row>
        <row r="95">
          <cell r="A95" t="str">
            <v>459</v>
          </cell>
          <cell r="B95" t="str">
            <v>095</v>
          </cell>
        </row>
        <row r="96">
          <cell r="A96" t="str">
            <v>460</v>
          </cell>
          <cell r="B96" t="str">
            <v>096</v>
          </cell>
        </row>
        <row r="97">
          <cell r="A97" t="str">
            <v>461</v>
          </cell>
          <cell r="B97" t="str">
            <v>097</v>
          </cell>
        </row>
        <row r="98">
          <cell r="A98" t="str">
            <v>462</v>
          </cell>
          <cell r="B98" t="str">
            <v>099</v>
          </cell>
        </row>
        <row r="99">
          <cell r="A99" t="str">
            <v>463</v>
          </cell>
          <cell r="B99" t="str">
            <v>100</v>
          </cell>
        </row>
        <row r="100">
          <cell r="A100" t="str">
            <v>464</v>
          </cell>
          <cell r="B100" t="str">
            <v>101</v>
          </cell>
        </row>
        <row r="101">
          <cell r="A101" t="str">
            <v>465</v>
          </cell>
          <cell r="B101" t="str">
            <v>102</v>
          </cell>
        </row>
        <row r="102">
          <cell r="A102" t="str">
            <v>466</v>
          </cell>
          <cell r="B102" t="str">
            <v>103</v>
          </cell>
        </row>
        <row r="103">
          <cell r="A103" t="str">
            <v>467</v>
          </cell>
          <cell r="B103" t="str">
            <v>104</v>
          </cell>
        </row>
        <row r="104">
          <cell r="A104" t="str">
            <v>468</v>
          </cell>
          <cell r="B104" t="str">
            <v>105</v>
          </cell>
        </row>
        <row r="105">
          <cell r="A105" t="str">
            <v>469</v>
          </cell>
          <cell r="B105" t="str">
            <v>106</v>
          </cell>
        </row>
        <row r="106">
          <cell r="A106" t="str">
            <v>471</v>
          </cell>
          <cell r="B106" t="str">
            <v>107</v>
          </cell>
        </row>
        <row r="107">
          <cell r="A107" t="str">
            <v>472</v>
          </cell>
          <cell r="B107" t="str">
            <v>108</v>
          </cell>
        </row>
        <row r="108">
          <cell r="A108" t="str">
            <v>473</v>
          </cell>
          <cell r="B108" t="str">
            <v>109</v>
          </cell>
        </row>
        <row r="109">
          <cell r="A109" t="str">
            <v>474</v>
          </cell>
          <cell r="B109" t="str">
            <v>110</v>
          </cell>
        </row>
        <row r="110">
          <cell r="A110" t="str">
            <v>475</v>
          </cell>
          <cell r="B110" t="str">
            <v>111</v>
          </cell>
        </row>
        <row r="111">
          <cell r="A111" t="str">
            <v>476</v>
          </cell>
          <cell r="B111" t="str">
            <v>112</v>
          </cell>
        </row>
        <row r="112">
          <cell r="A112" t="str">
            <v>477</v>
          </cell>
          <cell r="B112" t="str">
            <v>113</v>
          </cell>
        </row>
        <row r="113">
          <cell r="A113" t="str">
            <v>478</v>
          </cell>
          <cell r="B113" t="str">
            <v>114</v>
          </cell>
        </row>
        <row r="114">
          <cell r="A114" t="str">
            <v>479</v>
          </cell>
          <cell r="B114" t="str">
            <v>115</v>
          </cell>
        </row>
        <row r="115">
          <cell r="A115" t="str">
            <v>501</v>
          </cell>
          <cell r="B115" t="str">
            <v>116</v>
          </cell>
        </row>
        <row r="116">
          <cell r="A116" t="str">
            <v>502</v>
          </cell>
          <cell r="B116" t="str">
            <v>117</v>
          </cell>
        </row>
        <row r="117">
          <cell r="A117" t="str">
            <v>600</v>
          </cell>
          <cell r="B117" t="str">
            <v>118</v>
          </cell>
        </row>
        <row r="118">
          <cell r="A118" t="str">
            <v>601</v>
          </cell>
          <cell r="B118" t="str">
            <v>119</v>
          </cell>
        </row>
        <row r="119">
          <cell r="A119" t="str">
            <v>602</v>
          </cell>
          <cell r="B119" t="str">
            <v>121</v>
          </cell>
        </row>
        <row r="120">
          <cell r="A120" t="str">
            <v>603</v>
          </cell>
          <cell r="B120" t="str">
            <v>122</v>
          </cell>
        </row>
        <row r="121">
          <cell r="A121" t="str">
            <v>606</v>
          </cell>
          <cell r="B121" t="str">
            <v>123</v>
          </cell>
        </row>
        <row r="122">
          <cell r="A122" t="str">
            <v>608</v>
          </cell>
          <cell r="B122" t="str">
            <v>124</v>
          </cell>
        </row>
        <row r="123">
          <cell r="A123" t="str">
            <v>614</v>
          </cell>
          <cell r="B123" t="str">
            <v>125</v>
          </cell>
        </row>
        <row r="124">
          <cell r="A124" t="str">
            <v>618</v>
          </cell>
          <cell r="B124" t="str">
            <v>126</v>
          </cell>
        </row>
        <row r="125">
          <cell r="A125" t="str">
            <v>619</v>
          </cell>
          <cell r="B125" t="str">
            <v>127</v>
          </cell>
        </row>
        <row r="126">
          <cell r="A126" t="str">
            <v>637</v>
          </cell>
          <cell r="B126" t="str">
            <v>128</v>
          </cell>
        </row>
        <row r="127">
          <cell r="A127" t="str">
            <v>678</v>
          </cell>
          <cell r="B127" t="str">
            <v>129</v>
          </cell>
        </row>
        <row r="128">
          <cell r="A128" t="str">
            <v>680</v>
          </cell>
          <cell r="B128" t="str">
            <v>204</v>
          </cell>
        </row>
        <row r="129">
          <cell r="A129" t="str">
            <v>690</v>
          </cell>
          <cell r="B129" t="str">
            <v>400</v>
          </cell>
        </row>
        <row r="130">
          <cell r="A130" t="str">
            <v>694</v>
          </cell>
          <cell r="B130" t="str">
            <v>901</v>
          </cell>
        </row>
        <row r="131">
          <cell r="A131" t="str">
            <v>695</v>
          </cell>
          <cell r="B131" t="str">
            <v>902</v>
          </cell>
        </row>
        <row r="132">
          <cell r="B132" t="str">
            <v>903</v>
          </cell>
        </row>
        <row r="133">
          <cell r="B133" t="str">
            <v>904</v>
          </cell>
        </row>
        <row r="134">
          <cell r="B134" t="str">
            <v>905</v>
          </cell>
        </row>
        <row r="135">
          <cell r="B135" t="str">
            <v>906</v>
          </cell>
        </row>
        <row r="136">
          <cell r="B136" t="str">
            <v>911</v>
          </cell>
        </row>
      </sheetData>
      <sheetData sheetId="16"/>
      <sheetData sheetId="17"/>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A390"/>
  <sheetViews>
    <sheetView tabSelected="1" zoomScaleSheetLayoutView="75" workbookViewId="0">
      <selection activeCell="J6" sqref="J6"/>
    </sheetView>
  </sheetViews>
  <sheetFormatPr defaultRowHeight="11.25"/>
  <cols>
    <col min="1" max="1" width="4" style="3" customWidth="1"/>
    <col min="2" max="2" width="13.140625" style="7" customWidth="1"/>
    <col min="3" max="3" width="12" style="3" customWidth="1"/>
    <col min="4" max="4" width="8" style="3" customWidth="1"/>
    <col min="5" max="5" width="9.42578125" style="3" customWidth="1"/>
    <col min="6" max="6" width="13.85546875" style="7" customWidth="1"/>
    <col min="7" max="7" width="13.140625" style="3" customWidth="1"/>
    <col min="8" max="8" width="10.5703125" style="3" customWidth="1"/>
    <col min="9" max="10" width="20.140625" style="7" customWidth="1"/>
    <col min="11" max="11" width="35" style="7" customWidth="1"/>
    <col min="12" max="12" width="34.85546875" style="7" customWidth="1"/>
    <col min="13" max="13" width="18.42578125" style="7" customWidth="1"/>
    <col min="14" max="14" width="8.140625" style="3" customWidth="1"/>
    <col min="15" max="15" width="10.42578125" style="7" customWidth="1"/>
    <col min="16" max="16" width="10.140625" style="3" customWidth="1"/>
    <col min="17" max="17" width="11.42578125" style="3" customWidth="1"/>
    <col min="18" max="18" width="11.5703125" style="3" customWidth="1"/>
    <col min="19" max="19" width="10.5703125" style="3" customWidth="1"/>
    <col min="20" max="20" width="11" style="3" customWidth="1"/>
    <col min="21" max="21" width="10.28515625" style="8" customWidth="1"/>
    <col min="22" max="22" width="11" style="7" customWidth="1"/>
    <col min="23" max="23" width="9.28515625" style="8" customWidth="1"/>
    <col min="24" max="24" width="8" style="7" customWidth="1"/>
    <col min="25" max="25" width="9.85546875" style="3" customWidth="1"/>
    <col min="26" max="26" width="9.140625" style="3"/>
    <col min="27" max="16384" width="9.140625" style="4"/>
  </cols>
  <sheetData>
    <row r="1" spans="1:27" ht="18.75">
      <c r="A1" s="1" t="s">
        <v>0</v>
      </c>
      <c r="B1" s="2"/>
      <c r="C1" s="2"/>
      <c r="D1" s="2"/>
      <c r="E1" s="2"/>
      <c r="F1" s="2"/>
      <c r="G1" s="2"/>
      <c r="H1" s="2"/>
      <c r="I1" s="2"/>
      <c r="J1" s="2"/>
      <c r="K1" s="2"/>
      <c r="L1" s="2"/>
      <c r="M1" s="2"/>
      <c r="N1" s="2"/>
      <c r="O1" s="2"/>
      <c r="P1" s="2"/>
      <c r="Q1" s="2"/>
      <c r="R1" s="2"/>
      <c r="S1" s="2"/>
      <c r="T1" s="2"/>
      <c r="U1" s="2"/>
      <c r="V1" s="2"/>
      <c r="W1" s="2"/>
      <c r="X1" s="2"/>
    </row>
    <row r="2" spans="1:27" ht="12" thickBot="1">
      <c r="A2" s="5" t="s">
        <v>1</v>
      </c>
      <c r="B2" s="6"/>
      <c r="J2" s="6"/>
    </row>
    <row r="3" spans="1:27">
      <c r="A3" s="9" t="s">
        <v>2</v>
      </c>
      <c r="B3" s="10"/>
      <c r="C3" s="11" t="s">
        <v>3</v>
      </c>
      <c r="D3" s="12" t="s">
        <v>4</v>
      </c>
      <c r="E3" s="13"/>
      <c r="F3" s="14" t="s">
        <v>5</v>
      </c>
      <c r="G3" s="14" t="s">
        <v>6</v>
      </c>
      <c r="H3" s="15" t="s">
        <v>7</v>
      </c>
      <c r="I3" s="6"/>
      <c r="U3" s="7"/>
      <c r="V3" s="8"/>
      <c r="W3" s="7"/>
      <c r="X3" s="8"/>
      <c r="AA3" s="3"/>
    </row>
    <row r="4" spans="1:27" s="23" customFormat="1" ht="48.75" customHeight="1" thickBot="1">
      <c r="A4" s="16"/>
      <c r="B4" s="17"/>
      <c r="C4" s="18"/>
      <c r="D4" s="19" t="s">
        <v>8</v>
      </c>
      <c r="E4" s="20" t="s">
        <v>9</v>
      </c>
      <c r="F4" s="21"/>
      <c r="G4" s="21"/>
      <c r="H4" s="22"/>
      <c r="I4" s="6"/>
      <c r="J4" s="7"/>
      <c r="K4" s="7"/>
      <c r="L4" s="7"/>
      <c r="M4" s="7"/>
      <c r="N4" s="7"/>
      <c r="O4" s="7"/>
      <c r="P4" s="7"/>
      <c r="Q4" s="7"/>
      <c r="R4" s="7"/>
      <c r="S4" s="7"/>
      <c r="T4" s="7"/>
      <c r="U4" s="7"/>
      <c r="V4" s="8"/>
      <c r="W4" s="7"/>
      <c r="X4" s="8"/>
      <c r="Y4" s="7"/>
      <c r="Z4" s="7"/>
      <c r="AA4" s="7"/>
    </row>
    <row r="5" spans="1:27" s="7" customFormat="1" ht="15.75" thickBot="1">
      <c r="A5" s="24">
        <v>1</v>
      </c>
      <c r="B5" s="25"/>
      <c r="C5" s="26">
        <v>2</v>
      </c>
      <c r="D5" s="27">
        <v>3</v>
      </c>
      <c r="E5" s="28">
        <v>4</v>
      </c>
      <c r="F5" s="28">
        <v>5</v>
      </c>
      <c r="G5" s="28">
        <v>6</v>
      </c>
      <c r="H5" s="28">
        <v>7</v>
      </c>
      <c r="I5" s="6"/>
      <c r="V5" s="8"/>
      <c r="X5" s="8"/>
    </row>
    <row r="6" spans="1:27" s="23" customFormat="1" ht="74.25" thickBot="1">
      <c r="A6" s="29" t="s">
        <v>10</v>
      </c>
      <c r="B6" s="30"/>
      <c r="C6" s="31" t="s">
        <v>11</v>
      </c>
      <c r="D6" s="32" t="s">
        <v>12</v>
      </c>
      <c r="E6" s="33" t="s">
        <v>13</v>
      </c>
      <c r="F6" s="34" t="s">
        <v>14</v>
      </c>
      <c r="G6" s="34" t="s">
        <v>15</v>
      </c>
      <c r="H6" s="35">
        <v>2012</v>
      </c>
      <c r="I6" s="6"/>
      <c r="J6" s="7"/>
      <c r="K6" s="7"/>
      <c r="L6" s="7"/>
      <c r="M6" s="7"/>
      <c r="N6" s="7"/>
      <c r="O6" s="7"/>
      <c r="P6" s="7"/>
      <c r="Q6" s="7"/>
      <c r="R6" s="7"/>
      <c r="S6" s="7"/>
      <c r="T6" s="7"/>
      <c r="U6" s="7"/>
      <c r="V6" s="8"/>
      <c r="W6" s="7"/>
      <c r="X6" s="8"/>
      <c r="Y6" s="7"/>
      <c r="Z6" s="7"/>
      <c r="AA6" s="7"/>
    </row>
    <row r="7" spans="1:27">
      <c r="A7" s="36" t="s">
        <v>16</v>
      </c>
      <c r="B7" s="36"/>
      <c r="C7" s="36"/>
      <c r="D7" s="36"/>
    </row>
    <row r="8" spans="1:27" ht="12" thickBot="1">
      <c r="A8" s="37" t="s">
        <v>17</v>
      </c>
      <c r="B8" s="6"/>
    </row>
    <row r="9" spans="1:27">
      <c r="A9" s="38" t="s">
        <v>18</v>
      </c>
      <c r="B9" s="39" t="s">
        <v>19</v>
      </c>
      <c r="C9" s="40" t="s">
        <v>4</v>
      </c>
      <c r="D9" s="40"/>
      <c r="E9" s="40"/>
      <c r="F9" s="40"/>
      <c r="G9" s="40"/>
      <c r="H9" s="40" t="s">
        <v>20</v>
      </c>
      <c r="I9" s="40" t="s">
        <v>21</v>
      </c>
      <c r="J9" s="40" t="s">
        <v>22</v>
      </c>
      <c r="K9" s="40" t="s">
        <v>23</v>
      </c>
      <c r="L9" s="40" t="s">
        <v>24</v>
      </c>
      <c r="M9" s="40" t="s">
        <v>25</v>
      </c>
      <c r="N9" s="40" t="s">
        <v>26</v>
      </c>
      <c r="O9" s="40" t="s">
        <v>27</v>
      </c>
      <c r="P9" s="41" t="s">
        <v>28</v>
      </c>
      <c r="Q9" s="41" t="s">
        <v>29</v>
      </c>
      <c r="R9" s="42" t="s">
        <v>30</v>
      </c>
      <c r="S9" s="42" t="s">
        <v>31</v>
      </c>
      <c r="T9" s="42" t="s">
        <v>32</v>
      </c>
      <c r="U9" s="43" t="s">
        <v>33</v>
      </c>
      <c r="V9" s="40" t="s">
        <v>34</v>
      </c>
      <c r="W9" s="43" t="s">
        <v>35</v>
      </c>
      <c r="X9" s="44" t="s">
        <v>36</v>
      </c>
    </row>
    <row r="10" spans="1:27" ht="110.25" customHeight="1" thickBot="1">
      <c r="A10" s="45"/>
      <c r="B10" s="46"/>
      <c r="C10" s="47" t="s">
        <v>37</v>
      </c>
      <c r="D10" s="47" t="s">
        <v>38</v>
      </c>
      <c r="E10" s="47" t="s">
        <v>39</v>
      </c>
      <c r="F10" s="47" t="s">
        <v>40</v>
      </c>
      <c r="G10" s="47" t="s">
        <v>41</v>
      </c>
      <c r="H10" s="48"/>
      <c r="I10" s="48"/>
      <c r="J10" s="48"/>
      <c r="K10" s="48"/>
      <c r="L10" s="48"/>
      <c r="M10" s="48"/>
      <c r="N10" s="48"/>
      <c r="O10" s="48"/>
      <c r="P10" s="49"/>
      <c r="Q10" s="49"/>
      <c r="R10" s="50"/>
      <c r="S10" s="50"/>
      <c r="T10" s="50"/>
      <c r="U10" s="51"/>
      <c r="V10" s="48"/>
      <c r="W10" s="51"/>
      <c r="X10" s="52"/>
    </row>
    <row r="11" spans="1:27" s="56" customFormat="1">
      <c r="A11" s="28">
        <v>1</v>
      </c>
      <c r="B11" s="28">
        <v>2</v>
      </c>
      <c r="C11" s="53">
        <v>3</v>
      </c>
      <c r="D11" s="54">
        <v>4</v>
      </c>
      <c r="E11" s="53">
        <v>5</v>
      </c>
      <c r="F11" s="54">
        <v>6</v>
      </c>
      <c r="G11" s="53">
        <v>7</v>
      </c>
      <c r="H11" s="54">
        <v>8</v>
      </c>
      <c r="I11" s="53">
        <v>9</v>
      </c>
      <c r="J11" s="54">
        <v>10</v>
      </c>
      <c r="K11" s="53">
        <v>11</v>
      </c>
      <c r="L11" s="54">
        <v>12</v>
      </c>
      <c r="M11" s="53">
        <v>13</v>
      </c>
      <c r="N11" s="54">
        <v>14</v>
      </c>
      <c r="O11" s="53">
        <v>15</v>
      </c>
      <c r="P11" s="54">
        <v>16</v>
      </c>
      <c r="Q11" s="53">
        <v>17</v>
      </c>
      <c r="R11" s="54">
        <v>18</v>
      </c>
      <c r="S11" s="53">
        <v>19</v>
      </c>
      <c r="T11" s="54">
        <v>20</v>
      </c>
      <c r="U11" s="55">
        <v>21</v>
      </c>
      <c r="V11" s="54">
        <v>22</v>
      </c>
      <c r="W11" s="55">
        <v>23</v>
      </c>
      <c r="X11" s="54">
        <v>24</v>
      </c>
    </row>
    <row r="12" spans="1:27" ht="33.75">
      <c r="A12" s="57">
        <v>1</v>
      </c>
      <c r="B12" s="58" t="s">
        <v>42</v>
      </c>
      <c r="C12" s="59" t="s">
        <v>43</v>
      </c>
      <c r="D12" s="59" t="s">
        <v>44</v>
      </c>
      <c r="E12" s="59" t="s">
        <v>45</v>
      </c>
      <c r="F12" s="58" t="s">
        <v>46</v>
      </c>
      <c r="G12" s="57" t="s">
        <v>47</v>
      </c>
      <c r="H12" s="59" t="s">
        <v>48</v>
      </c>
      <c r="I12" s="60" t="s">
        <v>49</v>
      </c>
      <c r="J12" s="60" t="s">
        <v>50</v>
      </c>
      <c r="K12" s="60" t="s">
        <v>51</v>
      </c>
      <c r="L12" s="60" t="s">
        <v>52</v>
      </c>
      <c r="M12" s="58" t="s">
        <v>53</v>
      </c>
      <c r="N12" s="57" t="s">
        <v>54</v>
      </c>
      <c r="O12" s="58" t="s">
        <v>55</v>
      </c>
      <c r="P12" s="61">
        <v>800</v>
      </c>
      <c r="Q12" s="61">
        <v>666</v>
      </c>
      <c r="R12" s="62">
        <f t="shared" ref="R12:R75" si="0">IFERROR(P12*Q12,0)</f>
        <v>532800</v>
      </c>
      <c r="S12" s="62">
        <f>R12*1.07</f>
        <v>570096</v>
      </c>
      <c r="T12" s="62">
        <f>S12*1.02</f>
        <v>581497.92000000004</v>
      </c>
      <c r="U12" s="60" t="s">
        <v>56</v>
      </c>
      <c r="V12" s="58" t="s">
        <v>57</v>
      </c>
      <c r="W12" s="60" t="s">
        <v>58</v>
      </c>
      <c r="X12" s="58">
        <v>0</v>
      </c>
    </row>
    <row r="13" spans="1:27" ht="33.75">
      <c r="A13" s="57">
        <v>2</v>
      </c>
      <c r="B13" s="58" t="s">
        <v>42</v>
      </c>
      <c r="C13" s="59" t="s">
        <v>43</v>
      </c>
      <c r="D13" s="59" t="s">
        <v>44</v>
      </c>
      <c r="E13" s="59" t="s">
        <v>45</v>
      </c>
      <c r="F13" s="58" t="s">
        <v>46</v>
      </c>
      <c r="G13" s="57" t="s">
        <v>47</v>
      </c>
      <c r="H13" s="59" t="s">
        <v>59</v>
      </c>
      <c r="I13" s="60" t="s">
        <v>60</v>
      </c>
      <c r="J13" s="60" t="s">
        <v>61</v>
      </c>
      <c r="K13" s="60" t="s">
        <v>62</v>
      </c>
      <c r="L13" s="60" t="s">
        <v>63</v>
      </c>
      <c r="M13" s="58" t="s">
        <v>53</v>
      </c>
      <c r="N13" s="57" t="s">
        <v>54</v>
      </c>
      <c r="O13" s="58" t="s">
        <v>64</v>
      </c>
      <c r="P13" s="61">
        <v>250</v>
      </c>
      <c r="Q13" s="61">
        <v>210</v>
      </c>
      <c r="R13" s="62">
        <f t="shared" si="0"/>
        <v>52500</v>
      </c>
      <c r="S13" s="62">
        <f t="shared" ref="S13:S76" si="1">R13*1.07</f>
        <v>56175</v>
      </c>
      <c r="T13" s="62">
        <f t="shared" ref="T13:T76" si="2">S13*1.02</f>
        <v>57298.5</v>
      </c>
      <c r="U13" s="60" t="s">
        <v>56</v>
      </c>
      <c r="V13" s="58" t="s">
        <v>57</v>
      </c>
      <c r="W13" s="60" t="s">
        <v>58</v>
      </c>
      <c r="X13" s="58">
        <v>0</v>
      </c>
    </row>
    <row r="14" spans="1:27" ht="33.75">
      <c r="A14" s="57">
        <v>3</v>
      </c>
      <c r="B14" s="58" t="s">
        <v>42</v>
      </c>
      <c r="C14" s="59" t="s">
        <v>43</v>
      </c>
      <c r="D14" s="59" t="s">
        <v>44</v>
      </c>
      <c r="E14" s="59" t="s">
        <v>45</v>
      </c>
      <c r="F14" s="58" t="s">
        <v>46</v>
      </c>
      <c r="G14" s="57" t="s">
        <v>47</v>
      </c>
      <c r="H14" s="59" t="s">
        <v>65</v>
      </c>
      <c r="I14" s="60" t="s">
        <v>66</v>
      </c>
      <c r="J14" s="60" t="s">
        <v>67</v>
      </c>
      <c r="K14" s="60" t="s">
        <v>68</v>
      </c>
      <c r="L14" s="60" t="s">
        <v>69</v>
      </c>
      <c r="M14" s="58" t="s">
        <v>53</v>
      </c>
      <c r="N14" s="57" t="s">
        <v>54</v>
      </c>
      <c r="O14" s="58" t="s">
        <v>64</v>
      </c>
      <c r="P14" s="61">
        <v>500</v>
      </c>
      <c r="Q14" s="61">
        <v>38</v>
      </c>
      <c r="R14" s="62">
        <f t="shared" si="0"/>
        <v>19000</v>
      </c>
      <c r="S14" s="62">
        <f t="shared" si="1"/>
        <v>20330</v>
      </c>
      <c r="T14" s="62">
        <f t="shared" si="2"/>
        <v>20736.599999999999</v>
      </c>
      <c r="U14" s="60" t="s">
        <v>56</v>
      </c>
      <c r="V14" s="58" t="s">
        <v>70</v>
      </c>
      <c r="W14" s="60" t="s">
        <v>58</v>
      </c>
      <c r="X14" s="58">
        <v>0</v>
      </c>
    </row>
    <row r="15" spans="1:27" ht="45">
      <c r="A15" s="57">
        <v>4</v>
      </c>
      <c r="B15" s="58" t="s">
        <v>42</v>
      </c>
      <c r="C15" s="59" t="s">
        <v>43</v>
      </c>
      <c r="D15" s="59" t="s">
        <v>44</v>
      </c>
      <c r="E15" s="59" t="s">
        <v>45</v>
      </c>
      <c r="F15" s="58" t="s">
        <v>46</v>
      </c>
      <c r="G15" s="57" t="s">
        <v>47</v>
      </c>
      <c r="H15" s="59" t="s">
        <v>65</v>
      </c>
      <c r="I15" s="60" t="s">
        <v>66</v>
      </c>
      <c r="J15" s="60" t="s">
        <v>67</v>
      </c>
      <c r="K15" s="60" t="s">
        <v>68</v>
      </c>
      <c r="L15" s="60" t="s">
        <v>69</v>
      </c>
      <c r="M15" s="58" t="s">
        <v>71</v>
      </c>
      <c r="N15" s="57" t="s">
        <v>54</v>
      </c>
      <c r="O15" s="58" t="s">
        <v>64</v>
      </c>
      <c r="P15" s="61">
        <v>500</v>
      </c>
      <c r="Q15" s="61">
        <v>38</v>
      </c>
      <c r="R15" s="62">
        <f t="shared" si="0"/>
        <v>19000</v>
      </c>
      <c r="S15" s="62">
        <f t="shared" si="1"/>
        <v>20330</v>
      </c>
      <c r="T15" s="62">
        <f t="shared" si="2"/>
        <v>20736.599999999999</v>
      </c>
      <c r="U15" s="60" t="s">
        <v>72</v>
      </c>
      <c r="V15" s="58" t="s">
        <v>70</v>
      </c>
      <c r="W15" s="60" t="s">
        <v>58</v>
      </c>
      <c r="X15" s="58">
        <v>0</v>
      </c>
    </row>
    <row r="16" spans="1:27" ht="33.75">
      <c r="A16" s="57">
        <v>5</v>
      </c>
      <c r="B16" s="58" t="s">
        <v>42</v>
      </c>
      <c r="C16" s="59" t="s">
        <v>43</v>
      </c>
      <c r="D16" s="59" t="s">
        <v>44</v>
      </c>
      <c r="E16" s="59" t="s">
        <v>45</v>
      </c>
      <c r="F16" s="58" t="s">
        <v>46</v>
      </c>
      <c r="G16" s="57" t="s">
        <v>47</v>
      </c>
      <c r="H16" s="59" t="s">
        <v>73</v>
      </c>
      <c r="I16" s="60" t="s">
        <v>74</v>
      </c>
      <c r="J16" s="60" t="s">
        <v>75</v>
      </c>
      <c r="K16" s="60" t="s">
        <v>76</v>
      </c>
      <c r="L16" s="60" t="s">
        <v>77</v>
      </c>
      <c r="M16" s="58" t="s">
        <v>53</v>
      </c>
      <c r="N16" s="57" t="s">
        <v>54</v>
      </c>
      <c r="O16" s="58" t="s">
        <v>64</v>
      </c>
      <c r="P16" s="61">
        <v>20</v>
      </c>
      <c r="Q16" s="61">
        <v>165</v>
      </c>
      <c r="R16" s="62">
        <f t="shared" si="0"/>
        <v>3300</v>
      </c>
      <c r="S16" s="62">
        <f t="shared" si="1"/>
        <v>3531</v>
      </c>
      <c r="T16" s="62">
        <f t="shared" si="2"/>
        <v>3601.62</v>
      </c>
      <c r="U16" s="60" t="s">
        <v>56</v>
      </c>
      <c r="V16" s="58" t="s">
        <v>70</v>
      </c>
      <c r="W16" s="60" t="s">
        <v>58</v>
      </c>
      <c r="X16" s="58">
        <v>0</v>
      </c>
    </row>
    <row r="17" spans="1:24" ht="45">
      <c r="A17" s="57">
        <v>6</v>
      </c>
      <c r="B17" s="58" t="s">
        <v>42</v>
      </c>
      <c r="C17" s="59" t="s">
        <v>43</v>
      </c>
      <c r="D17" s="59" t="s">
        <v>44</v>
      </c>
      <c r="E17" s="59" t="s">
        <v>45</v>
      </c>
      <c r="F17" s="58" t="s">
        <v>46</v>
      </c>
      <c r="G17" s="57" t="s">
        <v>47</v>
      </c>
      <c r="H17" s="59" t="s">
        <v>73</v>
      </c>
      <c r="I17" s="60" t="s">
        <v>78</v>
      </c>
      <c r="J17" s="60" t="s">
        <v>79</v>
      </c>
      <c r="K17" s="60" t="s">
        <v>80</v>
      </c>
      <c r="L17" s="60" t="s">
        <v>81</v>
      </c>
      <c r="M17" s="58" t="s">
        <v>71</v>
      </c>
      <c r="N17" s="57" t="s">
        <v>54</v>
      </c>
      <c r="O17" s="58" t="s">
        <v>64</v>
      </c>
      <c r="P17" s="61">
        <v>9</v>
      </c>
      <c r="Q17" s="61">
        <v>955</v>
      </c>
      <c r="R17" s="62">
        <f t="shared" si="0"/>
        <v>8595</v>
      </c>
      <c r="S17" s="62">
        <f t="shared" si="1"/>
        <v>9196.65</v>
      </c>
      <c r="T17" s="62">
        <f t="shared" si="2"/>
        <v>9380.5830000000005</v>
      </c>
      <c r="U17" s="60" t="s">
        <v>72</v>
      </c>
      <c r="V17" s="58" t="s">
        <v>70</v>
      </c>
      <c r="W17" s="60" t="s">
        <v>58</v>
      </c>
      <c r="X17" s="58">
        <v>0</v>
      </c>
    </row>
    <row r="18" spans="1:24" ht="33.75">
      <c r="A18" s="57">
        <v>7</v>
      </c>
      <c r="B18" s="58" t="s">
        <v>42</v>
      </c>
      <c r="C18" s="59" t="s">
        <v>43</v>
      </c>
      <c r="D18" s="59" t="s">
        <v>44</v>
      </c>
      <c r="E18" s="59" t="s">
        <v>45</v>
      </c>
      <c r="F18" s="58" t="s">
        <v>46</v>
      </c>
      <c r="G18" s="57" t="s">
        <v>47</v>
      </c>
      <c r="H18" s="59" t="s">
        <v>73</v>
      </c>
      <c r="I18" s="60" t="s">
        <v>82</v>
      </c>
      <c r="J18" s="60" t="s">
        <v>82</v>
      </c>
      <c r="K18" s="60" t="s">
        <v>83</v>
      </c>
      <c r="L18" s="60" t="s">
        <v>84</v>
      </c>
      <c r="M18" s="58" t="s">
        <v>53</v>
      </c>
      <c r="N18" s="57" t="s">
        <v>54</v>
      </c>
      <c r="O18" s="58" t="s">
        <v>64</v>
      </c>
      <c r="P18" s="61">
        <v>50</v>
      </c>
      <c r="Q18" s="61">
        <v>325</v>
      </c>
      <c r="R18" s="62">
        <f t="shared" si="0"/>
        <v>16250</v>
      </c>
      <c r="S18" s="62">
        <f t="shared" si="1"/>
        <v>17387.5</v>
      </c>
      <c r="T18" s="62">
        <f t="shared" si="2"/>
        <v>17735.25</v>
      </c>
      <c r="U18" s="60" t="s">
        <v>56</v>
      </c>
      <c r="V18" s="58" t="s">
        <v>70</v>
      </c>
      <c r="W18" s="60" t="s">
        <v>58</v>
      </c>
      <c r="X18" s="58">
        <v>0</v>
      </c>
    </row>
    <row r="19" spans="1:24" ht="45">
      <c r="A19" s="57">
        <v>8</v>
      </c>
      <c r="B19" s="58" t="s">
        <v>42</v>
      </c>
      <c r="C19" s="59" t="s">
        <v>43</v>
      </c>
      <c r="D19" s="59" t="s">
        <v>44</v>
      </c>
      <c r="E19" s="59" t="s">
        <v>45</v>
      </c>
      <c r="F19" s="58" t="s">
        <v>46</v>
      </c>
      <c r="G19" s="57" t="s">
        <v>47</v>
      </c>
      <c r="H19" s="59" t="s">
        <v>73</v>
      </c>
      <c r="I19" s="60" t="s">
        <v>82</v>
      </c>
      <c r="J19" s="60" t="s">
        <v>82</v>
      </c>
      <c r="K19" s="60" t="s">
        <v>83</v>
      </c>
      <c r="L19" s="60" t="s">
        <v>84</v>
      </c>
      <c r="M19" s="58" t="s">
        <v>71</v>
      </c>
      <c r="N19" s="57" t="s">
        <v>54</v>
      </c>
      <c r="O19" s="58" t="s">
        <v>64</v>
      </c>
      <c r="P19" s="61">
        <v>50</v>
      </c>
      <c r="Q19" s="61">
        <v>325</v>
      </c>
      <c r="R19" s="62">
        <f t="shared" si="0"/>
        <v>16250</v>
      </c>
      <c r="S19" s="62">
        <f t="shared" si="1"/>
        <v>17387.5</v>
      </c>
      <c r="T19" s="62">
        <f t="shared" si="2"/>
        <v>17735.25</v>
      </c>
      <c r="U19" s="60" t="s">
        <v>72</v>
      </c>
      <c r="V19" s="58" t="s">
        <v>70</v>
      </c>
      <c r="W19" s="60" t="s">
        <v>58</v>
      </c>
      <c r="X19" s="58">
        <v>0</v>
      </c>
    </row>
    <row r="20" spans="1:24" ht="33.75">
      <c r="A20" s="57">
        <v>9</v>
      </c>
      <c r="B20" s="58" t="s">
        <v>42</v>
      </c>
      <c r="C20" s="59" t="s">
        <v>43</v>
      </c>
      <c r="D20" s="59" t="s">
        <v>44</v>
      </c>
      <c r="E20" s="59" t="s">
        <v>45</v>
      </c>
      <c r="F20" s="58" t="s">
        <v>46</v>
      </c>
      <c r="G20" s="57" t="s">
        <v>47</v>
      </c>
      <c r="H20" s="59" t="s">
        <v>85</v>
      </c>
      <c r="I20" s="60" t="s">
        <v>86</v>
      </c>
      <c r="J20" s="60" t="s">
        <v>87</v>
      </c>
      <c r="K20" s="60" t="s">
        <v>88</v>
      </c>
      <c r="L20" s="60" t="s">
        <v>89</v>
      </c>
      <c r="M20" s="58" t="s">
        <v>53</v>
      </c>
      <c r="N20" s="57" t="s">
        <v>54</v>
      </c>
      <c r="O20" s="58" t="s">
        <v>55</v>
      </c>
      <c r="P20" s="61">
        <v>120</v>
      </c>
      <c r="Q20" s="61">
        <v>60</v>
      </c>
      <c r="R20" s="62">
        <f t="shared" si="0"/>
        <v>7200</v>
      </c>
      <c r="S20" s="62">
        <f t="shared" si="1"/>
        <v>7704</v>
      </c>
      <c r="T20" s="62">
        <f t="shared" si="2"/>
        <v>7858.08</v>
      </c>
      <c r="U20" s="60" t="s">
        <v>56</v>
      </c>
      <c r="V20" s="58" t="s">
        <v>70</v>
      </c>
      <c r="W20" s="60" t="s">
        <v>58</v>
      </c>
      <c r="X20" s="58">
        <v>0</v>
      </c>
    </row>
    <row r="21" spans="1:24" ht="33.75">
      <c r="A21" s="57">
        <v>10</v>
      </c>
      <c r="B21" s="58" t="s">
        <v>42</v>
      </c>
      <c r="C21" s="59" t="s">
        <v>43</v>
      </c>
      <c r="D21" s="59" t="s">
        <v>44</v>
      </c>
      <c r="E21" s="59" t="s">
        <v>45</v>
      </c>
      <c r="F21" s="58" t="s">
        <v>46</v>
      </c>
      <c r="G21" s="57" t="s">
        <v>47</v>
      </c>
      <c r="H21" s="59" t="s">
        <v>90</v>
      </c>
      <c r="I21" s="60" t="s">
        <v>91</v>
      </c>
      <c r="J21" s="60" t="s">
        <v>92</v>
      </c>
      <c r="K21" s="60" t="s">
        <v>93</v>
      </c>
      <c r="L21" s="60" t="s">
        <v>94</v>
      </c>
      <c r="M21" s="58" t="s">
        <v>53</v>
      </c>
      <c r="N21" s="57" t="s">
        <v>54</v>
      </c>
      <c r="O21" s="58" t="s">
        <v>64</v>
      </c>
      <c r="P21" s="61">
        <v>60</v>
      </c>
      <c r="Q21" s="61">
        <v>36</v>
      </c>
      <c r="R21" s="62">
        <f t="shared" si="0"/>
        <v>2160</v>
      </c>
      <c r="S21" s="62">
        <f t="shared" si="1"/>
        <v>2311.2000000000003</v>
      </c>
      <c r="T21" s="62">
        <f t="shared" si="2"/>
        <v>2357.4240000000004</v>
      </c>
      <c r="U21" s="60" t="s">
        <v>56</v>
      </c>
      <c r="V21" s="58" t="s">
        <v>70</v>
      </c>
      <c r="W21" s="60" t="s">
        <v>58</v>
      </c>
      <c r="X21" s="58">
        <v>0</v>
      </c>
    </row>
    <row r="22" spans="1:24" ht="33.75">
      <c r="A22" s="57">
        <v>11</v>
      </c>
      <c r="B22" s="58" t="s">
        <v>42</v>
      </c>
      <c r="C22" s="59" t="s">
        <v>43</v>
      </c>
      <c r="D22" s="59" t="s">
        <v>44</v>
      </c>
      <c r="E22" s="59" t="s">
        <v>45</v>
      </c>
      <c r="F22" s="58" t="s">
        <v>46</v>
      </c>
      <c r="G22" s="57" t="s">
        <v>47</v>
      </c>
      <c r="H22" s="59" t="s">
        <v>90</v>
      </c>
      <c r="I22" s="60" t="s">
        <v>91</v>
      </c>
      <c r="J22" s="60" t="s">
        <v>92</v>
      </c>
      <c r="K22" s="60" t="s">
        <v>95</v>
      </c>
      <c r="L22" s="60" t="s">
        <v>96</v>
      </c>
      <c r="M22" s="58" t="s">
        <v>53</v>
      </c>
      <c r="N22" s="57" t="s">
        <v>54</v>
      </c>
      <c r="O22" s="58" t="s">
        <v>64</v>
      </c>
      <c r="P22" s="61">
        <v>60</v>
      </c>
      <c r="Q22" s="61">
        <v>50</v>
      </c>
      <c r="R22" s="62">
        <f t="shared" si="0"/>
        <v>3000</v>
      </c>
      <c r="S22" s="62">
        <f t="shared" si="1"/>
        <v>3210</v>
      </c>
      <c r="T22" s="62">
        <f t="shared" si="2"/>
        <v>3274.2000000000003</v>
      </c>
      <c r="U22" s="60" t="s">
        <v>56</v>
      </c>
      <c r="V22" s="58" t="s">
        <v>70</v>
      </c>
      <c r="W22" s="60" t="s">
        <v>58</v>
      </c>
      <c r="X22" s="58">
        <v>0</v>
      </c>
    </row>
    <row r="23" spans="1:24" ht="45">
      <c r="A23" s="57">
        <v>12</v>
      </c>
      <c r="B23" s="58" t="s">
        <v>42</v>
      </c>
      <c r="C23" s="59" t="s">
        <v>43</v>
      </c>
      <c r="D23" s="59" t="s">
        <v>44</v>
      </c>
      <c r="E23" s="59" t="s">
        <v>45</v>
      </c>
      <c r="F23" s="58" t="s">
        <v>46</v>
      </c>
      <c r="G23" s="57" t="s">
        <v>47</v>
      </c>
      <c r="H23" s="59" t="s">
        <v>85</v>
      </c>
      <c r="I23" s="60" t="s">
        <v>97</v>
      </c>
      <c r="J23" s="60" t="s">
        <v>98</v>
      </c>
      <c r="K23" s="60" t="s">
        <v>99</v>
      </c>
      <c r="L23" s="60" t="s">
        <v>100</v>
      </c>
      <c r="M23" s="58" t="s">
        <v>71</v>
      </c>
      <c r="N23" s="57" t="s">
        <v>54</v>
      </c>
      <c r="O23" s="58" t="s">
        <v>64</v>
      </c>
      <c r="P23" s="61">
        <v>15</v>
      </c>
      <c r="Q23" s="61">
        <v>785</v>
      </c>
      <c r="R23" s="62">
        <f t="shared" si="0"/>
        <v>11775</v>
      </c>
      <c r="S23" s="62">
        <f t="shared" si="1"/>
        <v>12599.25</v>
      </c>
      <c r="T23" s="62">
        <f t="shared" si="2"/>
        <v>12851.235000000001</v>
      </c>
      <c r="U23" s="60" t="s">
        <v>72</v>
      </c>
      <c r="V23" s="58" t="s">
        <v>70</v>
      </c>
      <c r="W23" s="60" t="s">
        <v>58</v>
      </c>
      <c r="X23" s="58">
        <v>0</v>
      </c>
    </row>
    <row r="24" spans="1:24" ht="33.75">
      <c r="A24" s="57">
        <v>13</v>
      </c>
      <c r="B24" s="58" t="s">
        <v>42</v>
      </c>
      <c r="C24" s="59" t="s">
        <v>43</v>
      </c>
      <c r="D24" s="59" t="s">
        <v>44</v>
      </c>
      <c r="E24" s="59" t="s">
        <v>45</v>
      </c>
      <c r="F24" s="58" t="s">
        <v>46</v>
      </c>
      <c r="G24" s="57" t="s">
        <v>47</v>
      </c>
      <c r="H24" s="59" t="s">
        <v>85</v>
      </c>
      <c r="I24" s="60" t="s">
        <v>101</v>
      </c>
      <c r="J24" s="60" t="s">
        <v>102</v>
      </c>
      <c r="K24" s="60" t="s">
        <v>103</v>
      </c>
      <c r="L24" s="60" t="s">
        <v>104</v>
      </c>
      <c r="M24" s="58" t="s">
        <v>53</v>
      </c>
      <c r="N24" s="57" t="s">
        <v>54</v>
      </c>
      <c r="O24" s="58" t="s">
        <v>64</v>
      </c>
      <c r="P24" s="61">
        <v>100</v>
      </c>
      <c r="Q24" s="61">
        <v>32.1</v>
      </c>
      <c r="R24" s="62">
        <f t="shared" si="0"/>
        <v>3210</v>
      </c>
      <c r="S24" s="62">
        <f t="shared" si="1"/>
        <v>3434.7000000000003</v>
      </c>
      <c r="T24" s="62">
        <f t="shared" si="2"/>
        <v>3503.3940000000002</v>
      </c>
      <c r="U24" s="60" t="s">
        <v>56</v>
      </c>
      <c r="V24" s="58" t="s">
        <v>70</v>
      </c>
      <c r="W24" s="60" t="s">
        <v>58</v>
      </c>
      <c r="X24" s="58">
        <v>0</v>
      </c>
    </row>
    <row r="25" spans="1:24" ht="33.75">
      <c r="A25" s="57">
        <v>14</v>
      </c>
      <c r="B25" s="58" t="s">
        <v>42</v>
      </c>
      <c r="C25" s="59" t="s">
        <v>43</v>
      </c>
      <c r="D25" s="59" t="s">
        <v>44</v>
      </c>
      <c r="E25" s="59" t="s">
        <v>45</v>
      </c>
      <c r="F25" s="58" t="s">
        <v>46</v>
      </c>
      <c r="G25" s="57" t="s">
        <v>47</v>
      </c>
      <c r="H25" s="59" t="s">
        <v>105</v>
      </c>
      <c r="I25" s="60" t="s">
        <v>106</v>
      </c>
      <c r="J25" s="60" t="s">
        <v>107</v>
      </c>
      <c r="K25" s="60" t="s">
        <v>108</v>
      </c>
      <c r="L25" s="60" t="s">
        <v>109</v>
      </c>
      <c r="M25" s="58" t="s">
        <v>53</v>
      </c>
      <c r="N25" s="57" t="s">
        <v>54</v>
      </c>
      <c r="O25" s="58" t="s">
        <v>64</v>
      </c>
      <c r="P25" s="61">
        <v>30</v>
      </c>
      <c r="Q25" s="61">
        <v>322</v>
      </c>
      <c r="R25" s="62">
        <f t="shared" si="0"/>
        <v>9660</v>
      </c>
      <c r="S25" s="62">
        <f t="shared" si="1"/>
        <v>10336.200000000001</v>
      </c>
      <c r="T25" s="62">
        <f t="shared" si="2"/>
        <v>10542.924000000001</v>
      </c>
      <c r="U25" s="60" t="s">
        <v>56</v>
      </c>
      <c r="V25" s="58" t="s">
        <v>70</v>
      </c>
      <c r="W25" s="60" t="s">
        <v>58</v>
      </c>
      <c r="X25" s="58">
        <v>0</v>
      </c>
    </row>
    <row r="26" spans="1:24" ht="33.75">
      <c r="A26" s="57">
        <v>15</v>
      </c>
      <c r="B26" s="58" t="s">
        <v>42</v>
      </c>
      <c r="C26" s="59" t="s">
        <v>43</v>
      </c>
      <c r="D26" s="59" t="s">
        <v>44</v>
      </c>
      <c r="E26" s="59" t="s">
        <v>45</v>
      </c>
      <c r="F26" s="58" t="s">
        <v>46</v>
      </c>
      <c r="G26" s="57" t="s">
        <v>47</v>
      </c>
      <c r="H26" s="59" t="s">
        <v>105</v>
      </c>
      <c r="I26" s="60" t="s">
        <v>110</v>
      </c>
      <c r="J26" s="60" t="s">
        <v>107</v>
      </c>
      <c r="K26" s="60" t="s">
        <v>111</v>
      </c>
      <c r="L26" s="60" t="s">
        <v>112</v>
      </c>
      <c r="M26" s="58" t="s">
        <v>53</v>
      </c>
      <c r="N26" s="57" t="s">
        <v>54</v>
      </c>
      <c r="O26" s="58" t="s">
        <v>64</v>
      </c>
      <c r="P26" s="61">
        <v>30</v>
      </c>
      <c r="Q26" s="61">
        <v>322</v>
      </c>
      <c r="R26" s="62">
        <f t="shared" si="0"/>
        <v>9660</v>
      </c>
      <c r="S26" s="62">
        <f t="shared" si="1"/>
        <v>10336.200000000001</v>
      </c>
      <c r="T26" s="62">
        <f t="shared" si="2"/>
        <v>10542.924000000001</v>
      </c>
      <c r="U26" s="60" t="s">
        <v>56</v>
      </c>
      <c r="V26" s="58" t="s">
        <v>70</v>
      </c>
      <c r="W26" s="60" t="s">
        <v>58</v>
      </c>
      <c r="X26" s="58">
        <v>0</v>
      </c>
    </row>
    <row r="27" spans="1:24" ht="33.75">
      <c r="A27" s="57">
        <v>16</v>
      </c>
      <c r="B27" s="58" t="s">
        <v>42</v>
      </c>
      <c r="C27" s="59" t="s">
        <v>43</v>
      </c>
      <c r="D27" s="59" t="s">
        <v>44</v>
      </c>
      <c r="E27" s="59" t="s">
        <v>45</v>
      </c>
      <c r="F27" s="58" t="s">
        <v>46</v>
      </c>
      <c r="G27" s="57" t="s">
        <v>47</v>
      </c>
      <c r="H27" s="59" t="s">
        <v>85</v>
      </c>
      <c r="I27" s="60" t="s">
        <v>101</v>
      </c>
      <c r="J27" s="60" t="s">
        <v>113</v>
      </c>
      <c r="K27" s="60" t="s">
        <v>114</v>
      </c>
      <c r="L27" s="60" t="s">
        <v>115</v>
      </c>
      <c r="M27" s="58" t="s">
        <v>53</v>
      </c>
      <c r="N27" s="57" t="s">
        <v>54</v>
      </c>
      <c r="O27" s="58" t="s">
        <v>55</v>
      </c>
      <c r="P27" s="61">
        <v>100</v>
      </c>
      <c r="Q27" s="61">
        <v>32</v>
      </c>
      <c r="R27" s="62">
        <f t="shared" si="0"/>
        <v>3200</v>
      </c>
      <c r="S27" s="62">
        <f t="shared" si="1"/>
        <v>3424</v>
      </c>
      <c r="T27" s="62">
        <f t="shared" si="2"/>
        <v>3492.48</v>
      </c>
      <c r="U27" s="60" t="s">
        <v>56</v>
      </c>
      <c r="V27" s="58" t="s">
        <v>70</v>
      </c>
      <c r="W27" s="60" t="s">
        <v>58</v>
      </c>
      <c r="X27" s="58">
        <v>0</v>
      </c>
    </row>
    <row r="28" spans="1:24" ht="33.75">
      <c r="A28" s="57">
        <v>17</v>
      </c>
      <c r="B28" s="58" t="s">
        <v>42</v>
      </c>
      <c r="C28" s="59" t="s">
        <v>43</v>
      </c>
      <c r="D28" s="59" t="s">
        <v>44</v>
      </c>
      <c r="E28" s="59" t="s">
        <v>45</v>
      </c>
      <c r="F28" s="58" t="s">
        <v>46</v>
      </c>
      <c r="G28" s="57" t="s">
        <v>47</v>
      </c>
      <c r="H28" s="59" t="s">
        <v>90</v>
      </c>
      <c r="I28" s="60" t="s">
        <v>116</v>
      </c>
      <c r="J28" s="60" t="s">
        <v>117</v>
      </c>
      <c r="K28" s="60" t="s">
        <v>118</v>
      </c>
      <c r="L28" s="60" t="s">
        <v>119</v>
      </c>
      <c r="M28" s="58" t="s">
        <v>53</v>
      </c>
      <c r="N28" s="57" t="s">
        <v>54</v>
      </c>
      <c r="O28" s="58" t="s">
        <v>64</v>
      </c>
      <c r="P28" s="61">
        <v>60</v>
      </c>
      <c r="Q28" s="61">
        <v>36</v>
      </c>
      <c r="R28" s="62">
        <f t="shared" si="0"/>
        <v>2160</v>
      </c>
      <c r="S28" s="62">
        <f t="shared" si="1"/>
        <v>2311.2000000000003</v>
      </c>
      <c r="T28" s="62">
        <f t="shared" si="2"/>
        <v>2357.4240000000004</v>
      </c>
      <c r="U28" s="60" t="s">
        <v>56</v>
      </c>
      <c r="V28" s="58" t="s">
        <v>70</v>
      </c>
      <c r="W28" s="60" t="s">
        <v>58</v>
      </c>
      <c r="X28" s="58">
        <v>0</v>
      </c>
    </row>
    <row r="29" spans="1:24" ht="33.75">
      <c r="A29" s="57">
        <v>18</v>
      </c>
      <c r="B29" s="58" t="s">
        <v>42</v>
      </c>
      <c r="C29" s="59" t="s">
        <v>43</v>
      </c>
      <c r="D29" s="59" t="s">
        <v>44</v>
      </c>
      <c r="E29" s="59" t="s">
        <v>45</v>
      </c>
      <c r="F29" s="58" t="s">
        <v>46</v>
      </c>
      <c r="G29" s="57" t="s">
        <v>47</v>
      </c>
      <c r="H29" s="59" t="s">
        <v>105</v>
      </c>
      <c r="I29" s="60" t="s">
        <v>120</v>
      </c>
      <c r="J29" s="60" t="s">
        <v>120</v>
      </c>
      <c r="K29" s="60" t="s">
        <v>121</v>
      </c>
      <c r="L29" s="60" t="s">
        <v>122</v>
      </c>
      <c r="M29" s="58" t="s">
        <v>53</v>
      </c>
      <c r="N29" s="57" t="s">
        <v>54</v>
      </c>
      <c r="O29" s="58" t="s">
        <v>64</v>
      </c>
      <c r="P29" s="61">
        <v>1000</v>
      </c>
      <c r="Q29" s="61">
        <v>4</v>
      </c>
      <c r="R29" s="62">
        <f t="shared" si="0"/>
        <v>4000</v>
      </c>
      <c r="S29" s="62">
        <f t="shared" si="1"/>
        <v>4280</v>
      </c>
      <c r="T29" s="62">
        <f t="shared" si="2"/>
        <v>4365.6000000000004</v>
      </c>
      <c r="U29" s="60" t="s">
        <v>56</v>
      </c>
      <c r="V29" s="58" t="s">
        <v>70</v>
      </c>
      <c r="W29" s="60" t="s">
        <v>58</v>
      </c>
      <c r="X29" s="58">
        <v>0</v>
      </c>
    </row>
    <row r="30" spans="1:24" ht="33.75">
      <c r="A30" s="57">
        <v>19</v>
      </c>
      <c r="B30" s="58" t="s">
        <v>42</v>
      </c>
      <c r="C30" s="59" t="s">
        <v>43</v>
      </c>
      <c r="D30" s="59" t="s">
        <v>44</v>
      </c>
      <c r="E30" s="59" t="s">
        <v>45</v>
      </c>
      <c r="F30" s="58" t="s">
        <v>46</v>
      </c>
      <c r="G30" s="57" t="s">
        <v>47</v>
      </c>
      <c r="H30" s="59" t="s">
        <v>90</v>
      </c>
      <c r="I30" s="60" t="s">
        <v>123</v>
      </c>
      <c r="J30" s="60" t="s">
        <v>124</v>
      </c>
      <c r="K30" s="60" t="s">
        <v>125</v>
      </c>
      <c r="L30" s="60" t="s">
        <v>126</v>
      </c>
      <c r="M30" s="58" t="s">
        <v>53</v>
      </c>
      <c r="N30" s="57" t="s">
        <v>54</v>
      </c>
      <c r="O30" s="58" t="s">
        <v>64</v>
      </c>
      <c r="P30" s="61">
        <v>50</v>
      </c>
      <c r="Q30" s="61">
        <v>64</v>
      </c>
      <c r="R30" s="62">
        <f t="shared" si="0"/>
        <v>3200</v>
      </c>
      <c r="S30" s="62">
        <f t="shared" si="1"/>
        <v>3424</v>
      </c>
      <c r="T30" s="62">
        <f t="shared" si="2"/>
        <v>3492.48</v>
      </c>
      <c r="U30" s="60" t="s">
        <v>56</v>
      </c>
      <c r="V30" s="58" t="s">
        <v>70</v>
      </c>
      <c r="W30" s="60" t="s">
        <v>58</v>
      </c>
      <c r="X30" s="58">
        <v>0</v>
      </c>
    </row>
    <row r="31" spans="1:24" ht="45">
      <c r="A31" s="57">
        <v>20</v>
      </c>
      <c r="B31" s="58" t="s">
        <v>42</v>
      </c>
      <c r="C31" s="59" t="s">
        <v>43</v>
      </c>
      <c r="D31" s="59" t="s">
        <v>44</v>
      </c>
      <c r="E31" s="59" t="s">
        <v>45</v>
      </c>
      <c r="F31" s="58" t="s">
        <v>46</v>
      </c>
      <c r="G31" s="57" t="s">
        <v>47</v>
      </c>
      <c r="H31" s="59" t="s">
        <v>127</v>
      </c>
      <c r="I31" s="60" t="s">
        <v>128</v>
      </c>
      <c r="J31" s="60" t="s">
        <v>129</v>
      </c>
      <c r="K31" s="60" t="s">
        <v>130</v>
      </c>
      <c r="L31" s="60" t="s">
        <v>131</v>
      </c>
      <c r="M31" s="58" t="s">
        <v>71</v>
      </c>
      <c r="N31" s="57" t="s">
        <v>54</v>
      </c>
      <c r="O31" s="58" t="s">
        <v>64</v>
      </c>
      <c r="P31" s="61">
        <v>30</v>
      </c>
      <c r="Q31" s="61">
        <v>36</v>
      </c>
      <c r="R31" s="62">
        <f t="shared" si="0"/>
        <v>1080</v>
      </c>
      <c r="S31" s="62">
        <f t="shared" si="1"/>
        <v>1155.6000000000001</v>
      </c>
      <c r="T31" s="62">
        <f t="shared" si="2"/>
        <v>1178.7120000000002</v>
      </c>
      <c r="U31" s="60" t="s">
        <v>72</v>
      </c>
      <c r="V31" s="58" t="s">
        <v>70</v>
      </c>
      <c r="W31" s="60" t="s">
        <v>58</v>
      </c>
      <c r="X31" s="58">
        <v>0</v>
      </c>
    </row>
    <row r="32" spans="1:24" ht="45">
      <c r="A32" s="57">
        <v>21</v>
      </c>
      <c r="B32" s="58" t="s">
        <v>42</v>
      </c>
      <c r="C32" s="59" t="s">
        <v>43</v>
      </c>
      <c r="D32" s="59" t="s">
        <v>44</v>
      </c>
      <c r="E32" s="59" t="s">
        <v>45</v>
      </c>
      <c r="F32" s="58" t="s">
        <v>46</v>
      </c>
      <c r="G32" s="57" t="s">
        <v>47</v>
      </c>
      <c r="H32" s="59" t="s">
        <v>105</v>
      </c>
      <c r="I32" s="60" t="s">
        <v>132</v>
      </c>
      <c r="J32" s="60" t="s">
        <v>133</v>
      </c>
      <c r="K32" s="60" t="s">
        <v>134</v>
      </c>
      <c r="L32" s="60" t="s">
        <v>135</v>
      </c>
      <c r="M32" s="58" t="s">
        <v>71</v>
      </c>
      <c r="N32" s="57" t="s">
        <v>54</v>
      </c>
      <c r="O32" s="58" t="s">
        <v>64</v>
      </c>
      <c r="P32" s="61">
        <v>15</v>
      </c>
      <c r="Q32" s="61">
        <v>2140</v>
      </c>
      <c r="R32" s="62">
        <f t="shared" si="0"/>
        <v>32100</v>
      </c>
      <c r="S32" s="62">
        <f t="shared" si="1"/>
        <v>34347</v>
      </c>
      <c r="T32" s="62">
        <f t="shared" si="2"/>
        <v>35033.94</v>
      </c>
      <c r="U32" s="60" t="s">
        <v>72</v>
      </c>
      <c r="V32" s="58" t="s">
        <v>70</v>
      </c>
      <c r="W32" s="60" t="s">
        <v>58</v>
      </c>
      <c r="X32" s="58">
        <v>0</v>
      </c>
    </row>
    <row r="33" spans="1:24" ht="33.75">
      <c r="A33" s="57">
        <v>22</v>
      </c>
      <c r="B33" s="58" t="s">
        <v>42</v>
      </c>
      <c r="C33" s="59" t="s">
        <v>43</v>
      </c>
      <c r="D33" s="59" t="s">
        <v>44</v>
      </c>
      <c r="E33" s="59" t="s">
        <v>45</v>
      </c>
      <c r="F33" s="58" t="s">
        <v>46</v>
      </c>
      <c r="G33" s="57" t="s">
        <v>47</v>
      </c>
      <c r="H33" s="59" t="s">
        <v>105</v>
      </c>
      <c r="I33" s="60" t="s">
        <v>136</v>
      </c>
      <c r="J33" s="60" t="s">
        <v>136</v>
      </c>
      <c r="K33" s="60" t="s">
        <v>137</v>
      </c>
      <c r="L33" s="60" t="s">
        <v>138</v>
      </c>
      <c r="M33" s="58" t="s">
        <v>53</v>
      </c>
      <c r="N33" s="57" t="s">
        <v>54</v>
      </c>
      <c r="O33" s="58" t="s">
        <v>64</v>
      </c>
      <c r="P33" s="61">
        <v>15</v>
      </c>
      <c r="Q33" s="61">
        <v>143</v>
      </c>
      <c r="R33" s="62">
        <f t="shared" si="0"/>
        <v>2145</v>
      </c>
      <c r="S33" s="62">
        <f t="shared" si="1"/>
        <v>2295.15</v>
      </c>
      <c r="T33" s="62">
        <f t="shared" si="2"/>
        <v>2341.0530000000003</v>
      </c>
      <c r="U33" s="60" t="s">
        <v>56</v>
      </c>
      <c r="V33" s="58" t="s">
        <v>70</v>
      </c>
      <c r="W33" s="60" t="s">
        <v>58</v>
      </c>
      <c r="X33" s="58">
        <v>0</v>
      </c>
    </row>
    <row r="34" spans="1:24" ht="45">
      <c r="A34" s="57">
        <v>23</v>
      </c>
      <c r="B34" s="58" t="s">
        <v>42</v>
      </c>
      <c r="C34" s="59" t="s">
        <v>43</v>
      </c>
      <c r="D34" s="59" t="s">
        <v>44</v>
      </c>
      <c r="E34" s="59" t="s">
        <v>45</v>
      </c>
      <c r="F34" s="58" t="s">
        <v>46</v>
      </c>
      <c r="G34" s="57" t="s">
        <v>47</v>
      </c>
      <c r="H34" s="59" t="s">
        <v>65</v>
      </c>
      <c r="I34" s="60" t="s">
        <v>139</v>
      </c>
      <c r="J34" s="60" t="s">
        <v>140</v>
      </c>
      <c r="K34" s="60" t="s">
        <v>141</v>
      </c>
      <c r="L34" s="60" t="s">
        <v>142</v>
      </c>
      <c r="M34" s="58" t="s">
        <v>71</v>
      </c>
      <c r="N34" s="57" t="s">
        <v>54</v>
      </c>
      <c r="O34" s="58" t="s">
        <v>64</v>
      </c>
      <c r="P34" s="61">
        <v>20</v>
      </c>
      <c r="Q34" s="61">
        <v>1070</v>
      </c>
      <c r="R34" s="62">
        <f t="shared" si="0"/>
        <v>21400</v>
      </c>
      <c r="S34" s="62">
        <f t="shared" si="1"/>
        <v>22898</v>
      </c>
      <c r="T34" s="62">
        <f t="shared" si="2"/>
        <v>23355.96</v>
      </c>
      <c r="U34" s="60" t="s">
        <v>72</v>
      </c>
      <c r="V34" s="58" t="s">
        <v>70</v>
      </c>
      <c r="W34" s="60" t="s">
        <v>58</v>
      </c>
      <c r="X34" s="58">
        <v>0</v>
      </c>
    </row>
    <row r="35" spans="1:24" ht="45">
      <c r="A35" s="57">
        <v>24</v>
      </c>
      <c r="B35" s="58" t="s">
        <v>42</v>
      </c>
      <c r="C35" s="59" t="s">
        <v>43</v>
      </c>
      <c r="D35" s="59" t="s">
        <v>44</v>
      </c>
      <c r="E35" s="59" t="s">
        <v>45</v>
      </c>
      <c r="F35" s="58" t="s">
        <v>46</v>
      </c>
      <c r="G35" s="57" t="s">
        <v>47</v>
      </c>
      <c r="H35" s="59" t="s">
        <v>65</v>
      </c>
      <c r="I35" s="60" t="s">
        <v>143</v>
      </c>
      <c r="J35" s="60" t="s">
        <v>144</v>
      </c>
      <c r="K35" s="60" t="s">
        <v>145</v>
      </c>
      <c r="L35" s="60" t="s">
        <v>146</v>
      </c>
      <c r="M35" s="58" t="s">
        <v>71</v>
      </c>
      <c r="N35" s="57" t="s">
        <v>54</v>
      </c>
      <c r="O35" s="58" t="s">
        <v>64</v>
      </c>
      <c r="P35" s="61">
        <v>30</v>
      </c>
      <c r="Q35" s="61">
        <v>285</v>
      </c>
      <c r="R35" s="62">
        <f t="shared" si="0"/>
        <v>8550</v>
      </c>
      <c r="S35" s="62">
        <f t="shared" si="1"/>
        <v>9148.5</v>
      </c>
      <c r="T35" s="62">
        <f t="shared" si="2"/>
        <v>9331.4699999999993</v>
      </c>
      <c r="U35" s="60" t="s">
        <v>72</v>
      </c>
      <c r="V35" s="58" t="s">
        <v>70</v>
      </c>
      <c r="W35" s="60" t="s">
        <v>58</v>
      </c>
      <c r="X35" s="58">
        <v>0</v>
      </c>
    </row>
    <row r="36" spans="1:24" ht="45">
      <c r="A36" s="57">
        <v>25</v>
      </c>
      <c r="B36" s="58" t="s">
        <v>42</v>
      </c>
      <c r="C36" s="59" t="s">
        <v>43</v>
      </c>
      <c r="D36" s="59" t="s">
        <v>44</v>
      </c>
      <c r="E36" s="59" t="s">
        <v>45</v>
      </c>
      <c r="F36" s="58" t="s">
        <v>46</v>
      </c>
      <c r="G36" s="57" t="s">
        <v>47</v>
      </c>
      <c r="H36" s="59" t="s">
        <v>59</v>
      </c>
      <c r="I36" s="60" t="s">
        <v>147</v>
      </c>
      <c r="J36" s="60" t="s">
        <v>148</v>
      </c>
      <c r="K36" s="60" t="s">
        <v>149</v>
      </c>
      <c r="L36" s="60" t="s">
        <v>150</v>
      </c>
      <c r="M36" s="58" t="s">
        <v>71</v>
      </c>
      <c r="N36" s="57" t="s">
        <v>54</v>
      </c>
      <c r="O36" s="58" t="s">
        <v>64</v>
      </c>
      <c r="P36" s="61">
        <v>50</v>
      </c>
      <c r="Q36" s="61">
        <v>161</v>
      </c>
      <c r="R36" s="62">
        <f t="shared" si="0"/>
        <v>8050</v>
      </c>
      <c r="S36" s="62">
        <f t="shared" si="1"/>
        <v>8613.5</v>
      </c>
      <c r="T36" s="62">
        <f t="shared" si="2"/>
        <v>8785.77</v>
      </c>
      <c r="U36" s="60" t="s">
        <v>56</v>
      </c>
      <c r="V36" s="58" t="s">
        <v>70</v>
      </c>
      <c r="W36" s="60" t="s">
        <v>58</v>
      </c>
      <c r="X36" s="58">
        <v>0</v>
      </c>
    </row>
    <row r="37" spans="1:24" ht="45">
      <c r="A37" s="57">
        <v>26</v>
      </c>
      <c r="B37" s="58" t="s">
        <v>42</v>
      </c>
      <c r="C37" s="59" t="s">
        <v>43</v>
      </c>
      <c r="D37" s="59" t="s">
        <v>44</v>
      </c>
      <c r="E37" s="59" t="s">
        <v>45</v>
      </c>
      <c r="F37" s="58" t="s">
        <v>46</v>
      </c>
      <c r="G37" s="57" t="s">
        <v>47</v>
      </c>
      <c r="H37" s="59" t="s">
        <v>59</v>
      </c>
      <c r="I37" s="60" t="s">
        <v>147</v>
      </c>
      <c r="J37" s="60" t="s">
        <v>148</v>
      </c>
      <c r="K37" s="60" t="s">
        <v>149</v>
      </c>
      <c r="L37" s="60" t="s">
        <v>150</v>
      </c>
      <c r="M37" s="58" t="s">
        <v>71</v>
      </c>
      <c r="N37" s="57" t="s">
        <v>54</v>
      </c>
      <c r="O37" s="58" t="s">
        <v>64</v>
      </c>
      <c r="P37" s="61">
        <v>50</v>
      </c>
      <c r="Q37" s="61">
        <v>161</v>
      </c>
      <c r="R37" s="62">
        <f t="shared" si="0"/>
        <v>8050</v>
      </c>
      <c r="S37" s="62">
        <f t="shared" si="1"/>
        <v>8613.5</v>
      </c>
      <c r="T37" s="62">
        <f t="shared" si="2"/>
        <v>8785.77</v>
      </c>
      <c r="U37" s="60" t="s">
        <v>72</v>
      </c>
      <c r="V37" s="58" t="s">
        <v>70</v>
      </c>
      <c r="W37" s="60" t="s">
        <v>58</v>
      </c>
      <c r="X37" s="58">
        <v>0</v>
      </c>
    </row>
    <row r="38" spans="1:24" ht="33.75">
      <c r="A38" s="57">
        <v>27</v>
      </c>
      <c r="B38" s="58" t="s">
        <v>42</v>
      </c>
      <c r="C38" s="59" t="s">
        <v>43</v>
      </c>
      <c r="D38" s="59" t="s">
        <v>44</v>
      </c>
      <c r="E38" s="59" t="s">
        <v>45</v>
      </c>
      <c r="F38" s="58" t="s">
        <v>46</v>
      </c>
      <c r="G38" s="57" t="s">
        <v>47</v>
      </c>
      <c r="H38" s="59" t="s">
        <v>73</v>
      </c>
      <c r="I38" s="60" t="s">
        <v>151</v>
      </c>
      <c r="J38" s="60" t="s">
        <v>152</v>
      </c>
      <c r="K38" s="60" t="s">
        <v>153</v>
      </c>
      <c r="L38" s="60" t="s">
        <v>154</v>
      </c>
      <c r="M38" s="58" t="s">
        <v>53</v>
      </c>
      <c r="N38" s="57" t="s">
        <v>54</v>
      </c>
      <c r="O38" s="58" t="s">
        <v>64</v>
      </c>
      <c r="P38" s="61">
        <v>10</v>
      </c>
      <c r="Q38" s="61">
        <v>215</v>
      </c>
      <c r="R38" s="62">
        <f t="shared" si="0"/>
        <v>2150</v>
      </c>
      <c r="S38" s="62">
        <f t="shared" si="1"/>
        <v>2300.5</v>
      </c>
      <c r="T38" s="62">
        <f t="shared" si="2"/>
        <v>2346.5100000000002</v>
      </c>
      <c r="U38" s="60" t="s">
        <v>56</v>
      </c>
      <c r="V38" s="58" t="s">
        <v>70</v>
      </c>
      <c r="W38" s="60" t="s">
        <v>58</v>
      </c>
      <c r="X38" s="58">
        <v>0</v>
      </c>
    </row>
    <row r="39" spans="1:24" ht="33.75">
      <c r="A39" s="57">
        <v>28</v>
      </c>
      <c r="B39" s="58" t="s">
        <v>42</v>
      </c>
      <c r="C39" s="59" t="s">
        <v>43</v>
      </c>
      <c r="D39" s="59" t="s">
        <v>44</v>
      </c>
      <c r="E39" s="59" t="s">
        <v>45</v>
      </c>
      <c r="F39" s="58" t="s">
        <v>46</v>
      </c>
      <c r="G39" s="57" t="s">
        <v>47</v>
      </c>
      <c r="H39" s="59" t="s">
        <v>73</v>
      </c>
      <c r="I39" s="60" t="s">
        <v>155</v>
      </c>
      <c r="J39" s="60" t="s">
        <v>156</v>
      </c>
      <c r="K39" s="60" t="s">
        <v>157</v>
      </c>
      <c r="L39" s="60" t="s">
        <v>158</v>
      </c>
      <c r="M39" s="58" t="s">
        <v>53</v>
      </c>
      <c r="N39" s="57" t="s">
        <v>54</v>
      </c>
      <c r="O39" s="58" t="s">
        <v>64</v>
      </c>
      <c r="P39" s="61">
        <v>10</v>
      </c>
      <c r="Q39" s="61">
        <v>315</v>
      </c>
      <c r="R39" s="62">
        <f t="shared" si="0"/>
        <v>3150</v>
      </c>
      <c r="S39" s="62">
        <f t="shared" si="1"/>
        <v>3370.5</v>
      </c>
      <c r="T39" s="62">
        <f t="shared" si="2"/>
        <v>3437.91</v>
      </c>
      <c r="U39" s="60" t="s">
        <v>56</v>
      </c>
      <c r="V39" s="58" t="s">
        <v>70</v>
      </c>
      <c r="W39" s="60" t="s">
        <v>58</v>
      </c>
      <c r="X39" s="58">
        <v>0</v>
      </c>
    </row>
    <row r="40" spans="1:24" ht="33.75">
      <c r="A40" s="57">
        <v>29</v>
      </c>
      <c r="B40" s="58" t="s">
        <v>42</v>
      </c>
      <c r="C40" s="59" t="s">
        <v>43</v>
      </c>
      <c r="D40" s="59" t="s">
        <v>44</v>
      </c>
      <c r="E40" s="59" t="s">
        <v>45</v>
      </c>
      <c r="F40" s="58" t="s">
        <v>46</v>
      </c>
      <c r="G40" s="57" t="s">
        <v>47</v>
      </c>
      <c r="H40" s="59" t="s">
        <v>159</v>
      </c>
      <c r="I40" s="60" t="s">
        <v>160</v>
      </c>
      <c r="J40" s="60" t="s">
        <v>161</v>
      </c>
      <c r="K40" s="60" t="s">
        <v>162</v>
      </c>
      <c r="L40" s="60" t="s">
        <v>163</v>
      </c>
      <c r="M40" s="58" t="s">
        <v>53</v>
      </c>
      <c r="N40" s="57" t="s">
        <v>54</v>
      </c>
      <c r="O40" s="58" t="s">
        <v>64</v>
      </c>
      <c r="P40" s="61">
        <v>60</v>
      </c>
      <c r="Q40" s="61">
        <v>107</v>
      </c>
      <c r="R40" s="62">
        <f t="shared" si="0"/>
        <v>6420</v>
      </c>
      <c r="S40" s="62">
        <f t="shared" si="1"/>
        <v>6869.4000000000005</v>
      </c>
      <c r="T40" s="62">
        <f t="shared" si="2"/>
        <v>7006.7880000000005</v>
      </c>
      <c r="U40" s="60" t="s">
        <v>56</v>
      </c>
      <c r="V40" s="58" t="s">
        <v>70</v>
      </c>
      <c r="W40" s="60" t="s">
        <v>58</v>
      </c>
      <c r="X40" s="58">
        <v>0</v>
      </c>
    </row>
    <row r="41" spans="1:24" ht="33.75">
      <c r="A41" s="57">
        <v>30</v>
      </c>
      <c r="B41" s="58" t="s">
        <v>42</v>
      </c>
      <c r="C41" s="59" t="s">
        <v>43</v>
      </c>
      <c r="D41" s="59" t="s">
        <v>44</v>
      </c>
      <c r="E41" s="59" t="s">
        <v>45</v>
      </c>
      <c r="F41" s="58" t="s">
        <v>46</v>
      </c>
      <c r="G41" s="57" t="s">
        <v>47</v>
      </c>
      <c r="H41" s="59" t="s">
        <v>85</v>
      </c>
      <c r="I41" s="60" t="s">
        <v>164</v>
      </c>
      <c r="J41" s="60" t="s">
        <v>164</v>
      </c>
      <c r="K41" s="60" t="s">
        <v>165</v>
      </c>
      <c r="L41" s="60" t="s">
        <v>166</v>
      </c>
      <c r="M41" s="58" t="s">
        <v>53</v>
      </c>
      <c r="N41" s="57" t="s">
        <v>54</v>
      </c>
      <c r="O41" s="58" t="s">
        <v>64</v>
      </c>
      <c r="P41" s="61">
        <v>15</v>
      </c>
      <c r="Q41" s="61">
        <v>300</v>
      </c>
      <c r="R41" s="62">
        <f t="shared" si="0"/>
        <v>4500</v>
      </c>
      <c r="S41" s="62">
        <f t="shared" si="1"/>
        <v>4815</v>
      </c>
      <c r="T41" s="62">
        <f t="shared" si="2"/>
        <v>4911.3</v>
      </c>
      <c r="U41" s="60" t="s">
        <v>56</v>
      </c>
      <c r="V41" s="58" t="s">
        <v>70</v>
      </c>
      <c r="W41" s="60" t="s">
        <v>58</v>
      </c>
      <c r="X41" s="58">
        <v>0</v>
      </c>
    </row>
    <row r="42" spans="1:24" ht="33.75">
      <c r="A42" s="57">
        <v>31</v>
      </c>
      <c r="B42" s="58" t="s">
        <v>42</v>
      </c>
      <c r="C42" s="59" t="s">
        <v>43</v>
      </c>
      <c r="D42" s="59" t="s">
        <v>44</v>
      </c>
      <c r="E42" s="59" t="s">
        <v>45</v>
      </c>
      <c r="F42" s="58" t="s">
        <v>46</v>
      </c>
      <c r="G42" s="57" t="s">
        <v>47</v>
      </c>
      <c r="H42" s="59" t="s">
        <v>85</v>
      </c>
      <c r="I42" s="60" t="s">
        <v>167</v>
      </c>
      <c r="J42" s="60" t="s">
        <v>168</v>
      </c>
      <c r="K42" s="60" t="s">
        <v>169</v>
      </c>
      <c r="L42" s="60" t="s">
        <v>170</v>
      </c>
      <c r="M42" s="58" t="s">
        <v>53</v>
      </c>
      <c r="N42" s="57" t="s">
        <v>54</v>
      </c>
      <c r="O42" s="58" t="s">
        <v>64</v>
      </c>
      <c r="P42" s="61">
        <v>20</v>
      </c>
      <c r="Q42" s="61">
        <v>214</v>
      </c>
      <c r="R42" s="62">
        <f t="shared" si="0"/>
        <v>4280</v>
      </c>
      <c r="S42" s="62">
        <f t="shared" si="1"/>
        <v>4579.6000000000004</v>
      </c>
      <c r="T42" s="62">
        <f t="shared" si="2"/>
        <v>4671.192</v>
      </c>
      <c r="U42" s="60" t="s">
        <v>56</v>
      </c>
      <c r="V42" s="58" t="s">
        <v>70</v>
      </c>
      <c r="W42" s="60" t="s">
        <v>58</v>
      </c>
      <c r="X42" s="58">
        <v>0</v>
      </c>
    </row>
    <row r="43" spans="1:24" ht="33.75">
      <c r="A43" s="57">
        <v>32</v>
      </c>
      <c r="B43" s="58" t="s">
        <v>42</v>
      </c>
      <c r="C43" s="59" t="s">
        <v>43</v>
      </c>
      <c r="D43" s="59" t="s">
        <v>44</v>
      </c>
      <c r="E43" s="59" t="s">
        <v>45</v>
      </c>
      <c r="F43" s="58" t="s">
        <v>46</v>
      </c>
      <c r="G43" s="57" t="s">
        <v>47</v>
      </c>
      <c r="H43" s="59" t="s">
        <v>59</v>
      </c>
      <c r="I43" s="60" t="s">
        <v>171</v>
      </c>
      <c r="J43" s="60" t="s">
        <v>172</v>
      </c>
      <c r="K43" s="60" t="s">
        <v>173</v>
      </c>
      <c r="L43" s="60" t="s">
        <v>174</v>
      </c>
      <c r="M43" s="58" t="s">
        <v>53</v>
      </c>
      <c r="N43" s="57" t="s">
        <v>54</v>
      </c>
      <c r="O43" s="58" t="s">
        <v>64</v>
      </c>
      <c r="P43" s="61">
        <v>5</v>
      </c>
      <c r="Q43" s="61">
        <v>481</v>
      </c>
      <c r="R43" s="62">
        <f t="shared" si="0"/>
        <v>2405</v>
      </c>
      <c r="S43" s="62">
        <f t="shared" si="1"/>
        <v>2573.3500000000004</v>
      </c>
      <c r="T43" s="62">
        <f t="shared" si="2"/>
        <v>2624.8170000000005</v>
      </c>
      <c r="U43" s="60" t="s">
        <v>56</v>
      </c>
      <c r="V43" s="58" t="s">
        <v>70</v>
      </c>
      <c r="W43" s="60" t="s">
        <v>58</v>
      </c>
      <c r="X43" s="58">
        <v>0</v>
      </c>
    </row>
    <row r="44" spans="1:24" ht="33.75">
      <c r="A44" s="57">
        <v>33</v>
      </c>
      <c r="B44" s="58" t="s">
        <v>42</v>
      </c>
      <c r="C44" s="59" t="s">
        <v>43</v>
      </c>
      <c r="D44" s="59" t="s">
        <v>44</v>
      </c>
      <c r="E44" s="59" t="s">
        <v>45</v>
      </c>
      <c r="F44" s="58" t="s">
        <v>46</v>
      </c>
      <c r="G44" s="57" t="s">
        <v>47</v>
      </c>
      <c r="H44" s="59" t="s">
        <v>59</v>
      </c>
      <c r="I44" s="60" t="s">
        <v>175</v>
      </c>
      <c r="J44" s="60" t="s">
        <v>176</v>
      </c>
      <c r="K44" s="60" t="s">
        <v>177</v>
      </c>
      <c r="L44" s="60" t="s">
        <v>178</v>
      </c>
      <c r="M44" s="58" t="s">
        <v>53</v>
      </c>
      <c r="N44" s="57" t="s">
        <v>54</v>
      </c>
      <c r="O44" s="58" t="s">
        <v>64</v>
      </c>
      <c r="P44" s="61">
        <v>10</v>
      </c>
      <c r="Q44" s="61">
        <v>107</v>
      </c>
      <c r="R44" s="62">
        <f t="shared" si="0"/>
        <v>1070</v>
      </c>
      <c r="S44" s="62">
        <f t="shared" si="1"/>
        <v>1144.9000000000001</v>
      </c>
      <c r="T44" s="62">
        <f t="shared" si="2"/>
        <v>1167.798</v>
      </c>
      <c r="U44" s="60" t="s">
        <v>56</v>
      </c>
      <c r="V44" s="58" t="s">
        <v>70</v>
      </c>
      <c r="W44" s="60" t="s">
        <v>58</v>
      </c>
      <c r="X44" s="58">
        <v>0</v>
      </c>
    </row>
    <row r="45" spans="1:24" ht="33.75">
      <c r="A45" s="57">
        <v>34</v>
      </c>
      <c r="B45" s="58" t="s">
        <v>42</v>
      </c>
      <c r="C45" s="59" t="s">
        <v>43</v>
      </c>
      <c r="D45" s="59" t="s">
        <v>44</v>
      </c>
      <c r="E45" s="59" t="s">
        <v>45</v>
      </c>
      <c r="F45" s="58" t="s">
        <v>46</v>
      </c>
      <c r="G45" s="57" t="s">
        <v>47</v>
      </c>
      <c r="H45" s="59" t="s">
        <v>59</v>
      </c>
      <c r="I45" s="60" t="s">
        <v>179</v>
      </c>
      <c r="J45" s="60" t="s">
        <v>180</v>
      </c>
      <c r="K45" s="60" t="s">
        <v>181</v>
      </c>
      <c r="L45" s="60" t="s">
        <v>182</v>
      </c>
      <c r="M45" s="58" t="s">
        <v>53</v>
      </c>
      <c r="N45" s="57" t="s">
        <v>54</v>
      </c>
      <c r="O45" s="58" t="s">
        <v>55</v>
      </c>
      <c r="P45" s="61">
        <v>50</v>
      </c>
      <c r="Q45" s="61">
        <v>171</v>
      </c>
      <c r="R45" s="62">
        <f t="shared" si="0"/>
        <v>8550</v>
      </c>
      <c r="S45" s="62">
        <f t="shared" si="1"/>
        <v>9148.5</v>
      </c>
      <c r="T45" s="62">
        <f t="shared" si="2"/>
        <v>9331.4699999999993</v>
      </c>
      <c r="U45" s="60" t="s">
        <v>56</v>
      </c>
      <c r="V45" s="58" t="s">
        <v>70</v>
      </c>
      <c r="W45" s="60" t="s">
        <v>58</v>
      </c>
      <c r="X45" s="58">
        <v>0</v>
      </c>
    </row>
    <row r="46" spans="1:24" ht="33.75">
      <c r="A46" s="57">
        <v>35</v>
      </c>
      <c r="B46" s="58" t="s">
        <v>42</v>
      </c>
      <c r="C46" s="59" t="s">
        <v>43</v>
      </c>
      <c r="D46" s="59" t="s">
        <v>44</v>
      </c>
      <c r="E46" s="59" t="s">
        <v>45</v>
      </c>
      <c r="F46" s="58" t="s">
        <v>46</v>
      </c>
      <c r="G46" s="57" t="s">
        <v>47</v>
      </c>
      <c r="H46" s="59" t="s">
        <v>59</v>
      </c>
      <c r="I46" s="60" t="s">
        <v>183</v>
      </c>
      <c r="J46" s="60" t="s">
        <v>184</v>
      </c>
      <c r="K46" s="60" t="s">
        <v>185</v>
      </c>
      <c r="L46" s="60" t="s">
        <v>186</v>
      </c>
      <c r="M46" s="58" t="s">
        <v>53</v>
      </c>
      <c r="N46" s="57" t="s">
        <v>54</v>
      </c>
      <c r="O46" s="58" t="s">
        <v>55</v>
      </c>
      <c r="P46" s="61">
        <v>100</v>
      </c>
      <c r="Q46" s="61">
        <v>139</v>
      </c>
      <c r="R46" s="62">
        <f t="shared" si="0"/>
        <v>13900</v>
      </c>
      <c r="S46" s="62">
        <f t="shared" si="1"/>
        <v>14873</v>
      </c>
      <c r="T46" s="62">
        <f t="shared" si="2"/>
        <v>15170.460000000001</v>
      </c>
      <c r="U46" s="60" t="s">
        <v>56</v>
      </c>
      <c r="V46" s="58" t="s">
        <v>70</v>
      </c>
      <c r="W46" s="60" t="s">
        <v>58</v>
      </c>
      <c r="X46" s="58">
        <v>0</v>
      </c>
    </row>
    <row r="47" spans="1:24" ht="45">
      <c r="A47" s="57">
        <v>36</v>
      </c>
      <c r="B47" s="58" t="s">
        <v>42</v>
      </c>
      <c r="C47" s="59" t="s">
        <v>43</v>
      </c>
      <c r="D47" s="59" t="s">
        <v>44</v>
      </c>
      <c r="E47" s="59" t="s">
        <v>45</v>
      </c>
      <c r="F47" s="58" t="s">
        <v>46</v>
      </c>
      <c r="G47" s="57" t="s">
        <v>47</v>
      </c>
      <c r="H47" s="59" t="s">
        <v>187</v>
      </c>
      <c r="I47" s="60" t="s">
        <v>188</v>
      </c>
      <c r="J47" s="60" t="s">
        <v>189</v>
      </c>
      <c r="K47" s="60" t="s">
        <v>190</v>
      </c>
      <c r="L47" s="60" t="s">
        <v>191</v>
      </c>
      <c r="M47" s="58" t="s">
        <v>71</v>
      </c>
      <c r="N47" s="57" t="s">
        <v>54</v>
      </c>
      <c r="O47" s="58" t="s">
        <v>64</v>
      </c>
      <c r="P47" s="61">
        <v>1000</v>
      </c>
      <c r="Q47" s="61">
        <v>16</v>
      </c>
      <c r="R47" s="62">
        <f t="shared" si="0"/>
        <v>16000</v>
      </c>
      <c r="S47" s="62">
        <f t="shared" si="1"/>
        <v>17120</v>
      </c>
      <c r="T47" s="62">
        <f t="shared" si="2"/>
        <v>17462.400000000001</v>
      </c>
      <c r="U47" s="60" t="s">
        <v>192</v>
      </c>
      <c r="V47" s="58" t="s">
        <v>70</v>
      </c>
      <c r="W47" s="60" t="s">
        <v>58</v>
      </c>
      <c r="X47" s="58">
        <v>0</v>
      </c>
    </row>
    <row r="48" spans="1:24" ht="45">
      <c r="A48" s="57">
        <v>37</v>
      </c>
      <c r="B48" s="58" t="s">
        <v>42</v>
      </c>
      <c r="C48" s="59" t="s">
        <v>43</v>
      </c>
      <c r="D48" s="59" t="s">
        <v>44</v>
      </c>
      <c r="E48" s="59" t="s">
        <v>45</v>
      </c>
      <c r="F48" s="58" t="s">
        <v>46</v>
      </c>
      <c r="G48" s="57" t="s">
        <v>47</v>
      </c>
      <c r="H48" s="59" t="s">
        <v>187</v>
      </c>
      <c r="I48" s="60" t="s">
        <v>193</v>
      </c>
      <c r="J48" s="60" t="s">
        <v>194</v>
      </c>
      <c r="K48" s="60" t="s">
        <v>195</v>
      </c>
      <c r="L48" s="60" t="s">
        <v>196</v>
      </c>
      <c r="M48" s="58" t="s">
        <v>71</v>
      </c>
      <c r="N48" s="57" t="s">
        <v>54</v>
      </c>
      <c r="O48" s="58" t="s">
        <v>64</v>
      </c>
      <c r="P48" s="61">
        <v>1000</v>
      </c>
      <c r="Q48" s="61">
        <v>6</v>
      </c>
      <c r="R48" s="62">
        <f t="shared" si="0"/>
        <v>6000</v>
      </c>
      <c r="S48" s="62">
        <f t="shared" si="1"/>
        <v>6420</v>
      </c>
      <c r="T48" s="62">
        <f t="shared" si="2"/>
        <v>6548.4000000000005</v>
      </c>
      <c r="U48" s="60" t="s">
        <v>192</v>
      </c>
      <c r="V48" s="58" t="s">
        <v>70</v>
      </c>
      <c r="W48" s="60" t="s">
        <v>58</v>
      </c>
      <c r="X48" s="58">
        <v>0</v>
      </c>
    </row>
    <row r="49" spans="1:24" ht="33.75">
      <c r="A49" s="57">
        <v>38</v>
      </c>
      <c r="B49" s="58" t="s">
        <v>42</v>
      </c>
      <c r="C49" s="59" t="s">
        <v>43</v>
      </c>
      <c r="D49" s="59" t="s">
        <v>44</v>
      </c>
      <c r="E49" s="59" t="s">
        <v>45</v>
      </c>
      <c r="F49" s="58" t="s">
        <v>46</v>
      </c>
      <c r="G49" s="57" t="s">
        <v>47</v>
      </c>
      <c r="H49" s="59" t="s">
        <v>197</v>
      </c>
      <c r="I49" s="60" t="s">
        <v>198</v>
      </c>
      <c r="J49" s="60" t="s">
        <v>199</v>
      </c>
      <c r="K49" s="60" t="s">
        <v>200</v>
      </c>
      <c r="L49" s="60" t="s">
        <v>201</v>
      </c>
      <c r="M49" s="58" t="s">
        <v>53</v>
      </c>
      <c r="N49" s="57" t="s">
        <v>54</v>
      </c>
      <c r="O49" s="58" t="s">
        <v>64</v>
      </c>
      <c r="P49" s="61">
        <v>5</v>
      </c>
      <c r="Q49" s="61">
        <v>11770</v>
      </c>
      <c r="R49" s="62">
        <f t="shared" si="0"/>
        <v>58850</v>
      </c>
      <c r="S49" s="62">
        <f t="shared" si="1"/>
        <v>62969.500000000007</v>
      </c>
      <c r="T49" s="62">
        <f t="shared" si="2"/>
        <v>64228.890000000007</v>
      </c>
      <c r="U49" s="60" t="s">
        <v>56</v>
      </c>
      <c r="V49" s="58" t="s">
        <v>70</v>
      </c>
      <c r="W49" s="60" t="s">
        <v>58</v>
      </c>
      <c r="X49" s="58">
        <v>0</v>
      </c>
    </row>
    <row r="50" spans="1:24" ht="33.75">
      <c r="A50" s="57">
        <v>39</v>
      </c>
      <c r="B50" s="58" t="s">
        <v>42</v>
      </c>
      <c r="C50" s="59" t="s">
        <v>43</v>
      </c>
      <c r="D50" s="59" t="s">
        <v>44</v>
      </c>
      <c r="E50" s="59" t="s">
        <v>45</v>
      </c>
      <c r="F50" s="58" t="s">
        <v>46</v>
      </c>
      <c r="G50" s="57" t="s">
        <v>47</v>
      </c>
      <c r="H50" s="59" t="s">
        <v>197</v>
      </c>
      <c r="I50" s="60" t="s">
        <v>202</v>
      </c>
      <c r="J50" s="60" t="s">
        <v>203</v>
      </c>
      <c r="K50" s="60" t="s">
        <v>200</v>
      </c>
      <c r="L50" s="60" t="s">
        <v>201</v>
      </c>
      <c r="M50" s="58" t="s">
        <v>53</v>
      </c>
      <c r="N50" s="57" t="s">
        <v>54</v>
      </c>
      <c r="O50" s="58" t="s">
        <v>64</v>
      </c>
      <c r="P50" s="61">
        <v>2</v>
      </c>
      <c r="Q50" s="61">
        <v>11770</v>
      </c>
      <c r="R50" s="62">
        <f t="shared" si="0"/>
        <v>23540</v>
      </c>
      <c r="S50" s="62">
        <f t="shared" si="1"/>
        <v>25187.800000000003</v>
      </c>
      <c r="T50" s="62">
        <f t="shared" si="2"/>
        <v>25691.556000000004</v>
      </c>
      <c r="U50" s="60" t="s">
        <v>56</v>
      </c>
      <c r="V50" s="58" t="s">
        <v>70</v>
      </c>
      <c r="W50" s="60" t="s">
        <v>58</v>
      </c>
      <c r="X50" s="58">
        <v>0</v>
      </c>
    </row>
    <row r="51" spans="1:24" ht="45">
      <c r="A51" s="57">
        <v>40</v>
      </c>
      <c r="B51" s="58" t="s">
        <v>42</v>
      </c>
      <c r="C51" s="59" t="s">
        <v>43</v>
      </c>
      <c r="D51" s="59" t="s">
        <v>44</v>
      </c>
      <c r="E51" s="59" t="s">
        <v>45</v>
      </c>
      <c r="F51" s="58" t="s">
        <v>46</v>
      </c>
      <c r="G51" s="57" t="s">
        <v>47</v>
      </c>
      <c r="H51" s="59" t="s">
        <v>197</v>
      </c>
      <c r="I51" s="60" t="s">
        <v>204</v>
      </c>
      <c r="J51" s="60" t="s">
        <v>205</v>
      </c>
      <c r="K51" s="60" t="s">
        <v>200</v>
      </c>
      <c r="L51" s="60" t="s">
        <v>201</v>
      </c>
      <c r="M51" s="58" t="s">
        <v>71</v>
      </c>
      <c r="N51" s="57" t="s">
        <v>54</v>
      </c>
      <c r="O51" s="58" t="s">
        <v>64</v>
      </c>
      <c r="P51" s="61">
        <v>2</v>
      </c>
      <c r="Q51" s="61">
        <v>11770</v>
      </c>
      <c r="R51" s="62">
        <f t="shared" si="0"/>
        <v>23540</v>
      </c>
      <c r="S51" s="62">
        <f t="shared" si="1"/>
        <v>25187.800000000003</v>
      </c>
      <c r="T51" s="62">
        <f t="shared" si="2"/>
        <v>25691.556000000004</v>
      </c>
      <c r="U51" s="60" t="s">
        <v>72</v>
      </c>
      <c r="V51" s="58" t="s">
        <v>70</v>
      </c>
      <c r="W51" s="60" t="s">
        <v>58</v>
      </c>
      <c r="X51" s="58">
        <v>0</v>
      </c>
    </row>
    <row r="52" spans="1:24" ht="33.75">
      <c r="A52" s="57">
        <v>41</v>
      </c>
      <c r="B52" s="58" t="s">
        <v>42</v>
      </c>
      <c r="C52" s="59" t="s">
        <v>43</v>
      </c>
      <c r="D52" s="59" t="s">
        <v>44</v>
      </c>
      <c r="E52" s="59" t="s">
        <v>45</v>
      </c>
      <c r="F52" s="58" t="s">
        <v>46</v>
      </c>
      <c r="G52" s="57" t="s">
        <v>47</v>
      </c>
      <c r="H52" s="59" t="s">
        <v>197</v>
      </c>
      <c r="I52" s="60" t="s">
        <v>206</v>
      </c>
      <c r="J52" s="60" t="s">
        <v>207</v>
      </c>
      <c r="K52" s="60" t="s">
        <v>200</v>
      </c>
      <c r="L52" s="60" t="s">
        <v>201</v>
      </c>
      <c r="M52" s="58" t="s">
        <v>53</v>
      </c>
      <c r="N52" s="57" t="s">
        <v>54</v>
      </c>
      <c r="O52" s="58" t="s">
        <v>64</v>
      </c>
      <c r="P52" s="61">
        <v>2</v>
      </c>
      <c r="Q52" s="61">
        <v>11770</v>
      </c>
      <c r="R52" s="62">
        <f t="shared" si="0"/>
        <v>23540</v>
      </c>
      <c r="S52" s="62">
        <f t="shared" si="1"/>
        <v>25187.800000000003</v>
      </c>
      <c r="T52" s="62">
        <f t="shared" si="2"/>
        <v>25691.556000000004</v>
      </c>
      <c r="U52" s="60" t="s">
        <v>56</v>
      </c>
      <c r="V52" s="58" t="s">
        <v>70</v>
      </c>
      <c r="W52" s="60" t="s">
        <v>58</v>
      </c>
      <c r="X52" s="58">
        <v>0</v>
      </c>
    </row>
    <row r="53" spans="1:24" ht="45">
      <c r="A53" s="57">
        <v>42</v>
      </c>
      <c r="B53" s="58" t="s">
        <v>42</v>
      </c>
      <c r="C53" s="59" t="s">
        <v>43</v>
      </c>
      <c r="D53" s="59" t="s">
        <v>44</v>
      </c>
      <c r="E53" s="59" t="s">
        <v>45</v>
      </c>
      <c r="F53" s="58" t="s">
        <v>46</v>
      </c>
      <c r="G53" s="57" t="s">
        <v>47</v>
      </c>
      <c r="H53" s="59" t="s">
        <v>197</v>
      </c>
      <c r="I53" s="60" t="s">
        <v>208</v>
      </c>
      <c r="J53" s="60" t="s">
        <v>209</v>
      </c>
      <c r="K53" s="60" t="s">
        <v>210</v>
      </c>
      <c r="L53" s="60" t="s">
        <v>211</v>
      </c>
      <c r="M53" s="58" t="s">
        <v>53</v>
      </c>
      <c r="N53" s="57" t="s">
        <v>54</v>
      </c>
      <c r="O53" s="58" t="s">
        <v>64</v>
      </c>
      <c r="P53" s="61">
        <v>2</v>
      </c>
      <c r="Q53" s="61">
        <v>42800</v>
      </c>
      <c r="R53" s="62">
        <f t="shared" si="0"/>
        <v>85600</v>
      </c>
      <c r="S53" s="62">
        <f t="shared" si="1"/>
        <v>91592</v>
      </c>
      <c r="T53" s="62">
        <f t="shared" si="2"/>
        <v>93423.84</v>
      </c>
      <c r="U53" s="60" t="s">
        <v>56</v>
      </c>
      <c r="V53" s="58" t="s">
        <v>70</v>
      </c>
      <c r="W53" s="60" t="s">
        <v>58</v>
      </c>
      <c r="X53" s="58">
        <v>0</v>
      </c>
    </row>
    <row r="54" spans="1:24" ht="33.75">
      <c r="A54" s="57">
        <v>43</v>
      </c>
      <c r="B54" s="58" t="s">
        <v>42</v>
      </c>
      <c r="C54" s="59" t="s">
        <v>43</v>
      </c>
      <c r="D54" s="59" t="s">
        <v>44</v>
      </c>
      <c r="E54" s="59" t="s">
        <v>45</v>
      </c>
      <c r="F54" s="58" t="s">
        <v>46</v>
      </c>
      <c r="G54" s="57" t="s">
        <v>47</v>
      </c>
      <c r="H54" s="59" t="s">
        <v>197</v>
      </c>
      <c r="I54" s="60" t="s">
        <v>212</v>
      </c>
      <c r="J54" s="60" t="s">
        <v>213</v>
      </c>
      <c r="K54" s="60" t="s">
        <v>200</v>
      </c>
      <c r="L54" s="60" t="s">
        <v>201</v>
      </c>
      <c r="M54" s="58" t="s">
        <v>53</v>
      </c>
      <c r="N54" s="57" t="s">
        <v>54</v>
      </c>
      <c r="O54" s="58" t="s">
        <v>64</v>
      </c>
      <c r="P54" s="61">
        <v>4</v>
      </c>
      <c r="Q54" s="61">
        <v>10700</v>
      </c>
      <c r="R54" s="62">
        <f t="shared" si="0"/>
        <v>42800</v>
      </c>
      <c r="S54" s="62">
        <f t="shared" si="1"/>
        <v>45796</v>
      </c>
      <c r="T54" s="62">
        <f t="shared" si="2"/>
        <v>46711.92</v>
      </c>
      <c r="U54" s="60" t="s">
        <v>56</v>
      </c>
      <c r="V54" s="58" t="s">
        <v>70</v>
      </c>
      <c r="W54" s="60" t="s">
        <v>58</v>
      </c>
      <c r="X54" s="58">
        <v>0</v>
      </c>
    </row>
    <row r="55" spans="1:24" ht="33.75">
      <c r="A55" s="57">
        <v>44</v>
      </c>
      <c r="B55" s="58" t="s">
        <v>42</v>
      </c>
      <c r="C55" s="59" t="s">
        <v>43</v>
      </c>
      <c r="D55" s="59" t="s">
        <v>44</v>
      </c>
      <c r="E55" s="59" t="s">
        <v>45</v>
      </c>
      <c r="F55" s="58" t="s">
        <v>46</v>
      </c>
      <c r="G55" s="57" t="s">
        <v>47</v>
      </c>
      <c r="H55" s="59" t="s">
        <v>197</v>
      </c>
      <c r="I55" s="60" t="s">
        <v>214</v>
      </c>
      <c r="J55" s="60" t="s">
        <v>215</v>
      </c>
      <c r="K55" s="60" t="s">
        <v>200</v>
      </c>
      <c r="L55" s="60" t="s">
        <v>201</v>
      </c>
      <c r="M55" s="58" t="s">
        <v>53</v>
      </c>
      <c r="N55" s="57" t="s">
        <v>54</v>
      </c>
      <c r="O55" s="58" t="s">
        <v>64</v>
      </c>
      <c r="P55" s="61">
        <v>9</v>
      </c>
      <c r="Q55" s="61">
        <v>10700</v>
      </c>
      <c r="R55" s="62">
        <f t="shared" si="0"/>
        <v>96300</v>
      </c>
      <c r="S55" s="62">
        <f t="shared" si="1"/>
        <v>103041</v>
      </c>
      <c r="T55" s="62">
        <f t="shared" si="2"/>
        <v>105101.82</v>
      </c>
      <c r="U55" s="60" t="s">
        <v>56</v>
      </c>
      <c r="V55" s="58" t="s">
        <v>70</v>
      </c>
      <c r="W55" s="60" t="s">
        <v>58</v>
      </c>
      <c r="X55" s="58">
        <v>0</v>
      </c>
    </row>
    <row r="56" spans="1:24" ht="45">
      <c r="A56" s="57">
        <v>45</v>
      </c>
      <c r="B56" s="58" t="s">
        <v>42</v>
      </c>
      <c r="C56" s="59" t="s">
        <v>43</v>
      </c>
      <c r="D56" s="59" t="s">
        <v>44</v>
      </c>
      <c r="E56" s="59" t="s">
        <v>45</v>
      </c>
      <c r="F56" s="58" t="s">
        <v>46</v>
      </c>
      <c r="G56" s="57" t="s">
        <v>47</v>
      </c>
      <c r="H56" s="59" t="s">
        <v>197</v>
      </c>
      <c r="I56" s="60" t="s">
        <v>216</v>
      </c>
      <c r="J56" s="60" t="s">
        <v>217</v>
      </c>
      <c r="K56" s="60" t="s">
        <v>200</v>
      </c>
      <c r="L56" s="60" t="s">
        <v>201</v>
      </c>
      <c r="M56" s="58" t="s">
        <v>71</v>
      </c>
      <c r="N56" s="57" t="s">
        <v>54</v>
      </c>
      <c r="O56" s="58" t="s">
        <v>64</v>
      </c>
      <c r="P56" s="61">
        <v>4</v>
      </c>
      <c r="Q56" s="61">
        <v>8560</v>
      </c>
      <c r="R56" s="62">
        <f t="shared" si="0"/>
        <v>34240</v>
      </c>
      <c r="S56" s="62">
        <f t="shared" si="1"/>
        <v>36636.800000000003</v>
      </c>
      <c r="T56" s="62">
        <f t="shared" si="2"/>
        <v>37369.536</v>
      </c>
      <c r="U56" s="60" t="s">
        <v>72</v>
      </c>
      <c r="V56" s="58" t="s">
        <v>70</v>
      </c>
      <c r="W56" s="60" t="s">
        <v>58</v>
      </c>
      <c r="X56" s="58">
        <v>0</v>
      </c>
    </row>
    <row r="57" spans="1:24" ht="33.75">
      <c r="A57" s="57">
        <v>46</v>
      </c>
      <c r="B57" s="58" t="s">
        <v>42</v>
      </c>
      <c r="C57" s="59" t="s">
        <v>43</v>
      </c>
      <c r="D57" s="59" t="s">
        <v>44</v>
      </c>
      <c r="E57" s="59" t="s">
        <v>45</v>
      </c>
      <c r="F57" s="58" t="s">
        <v>46</v>
      </c>
      <c r="G57" s="57" t="s">
        <v>47</v>
      </c>
      <c r="H57" s="59" t="s">
        <v>197</v>
      </c>
      <c r="I57" s="60" t="s">
        <v>218</v>
      </c>
      <c r="J57" s="60" t="s">
        <v>219</v>
      </c>
      <c r="K57" s="60" t="s">
        <v>200</v>
      </c>
      <c r="L57" s="60" t="s">
        <v>201</v>
      </c>
      <c r="M57" s="58" t="s">
        <v>53</v>
      </c>
      <c r="N57" s="57" t="s">
        <v>54</v>
      </c>
      <c r="O57" s="58" t="s">
        <v>64</v>
      </c>
      <c r="P57" s="61">
        <v>2</v>
      </c>
      <c r="Q57" s="61">
        <v>11770</v>
      </c>
      <c r="R57" s="62">
        <f t="shared" si="0"/>
        <v>23540</v>
      </c>
      <c r="S57" s="62">
        <f t="shared" si="1"/>
        <v>25187.800000000003</v>
      </c>
      <c r="T57" s="62">
        <f t="shared" si="2"/>
        <v>25691.556000000004</v>
      </c>
      <c r="U57" s="60" t="s">
        <v>56</v>
      </c>
      <c r="V57" s="58" t="s">
        <v>70</v>
      </c>
      <c r="W57" s="60" t="s">
        <v>58</v>
      </c>
      <c r="X57" s="58">
        <v>0</v>
      </c>
    </row>
    <row r="58" spans="1:24" ht="45">
      <c r="A58" s="57">
        <v>47</v>
      </c>
      <c r="B58" s="58" t="s">
        <v>42</v>
      </c>
      <c r="C58" s="59" t="s">
        <v>43</v>
      </c>
      <c r="D58" s="59" t="s">
        <v>44</v>
      </c>
      <c r="E58" s="59" t="s">
        <v>45</v>
      </c>
      <c r="F58" s="58" t="s">
        <v>46</v>
      </c>
      <c r="G58" s="57" t="s">
        <v>47</v>
      </c>
      <c r="H58" s="59" t="s">
        <v>197</v>
      </c>
      <c r="I58" s="60" t="s">
        <v>220</v>
      </c>
      <c r="J58" s="60" t="s">
        <v>220</v>
      </c>
      <c r="K58" s="60" t="s">
        <v>200</v>
      </c>
      <c r="L58" s="60" t="s">
        <v>201</v>
      </c>
      <c r="M58" s="58" t="s">
        <v>71</v>
      </c>
      <c r="N58" s="57" t="s">
        <v>54</v>
      </c>
      <c r="O58" s="58" t="s">
        <v>64</v>
      </c>
      <c r="P58" s="61">
        <v>30</v>
      </c>
      <c r="Q58" s="61">
        <v>1125</v>
      </c>
      <c r="R58" s="62">
        <f t="shared" si="0"/>
        <v>33750</v>
      </c>
      <c r="S58" s="62">
        <f t="shared" si="1"/>
        <v>36112.5</v>
      </c>
      <c r="T58" s="62">
        <f t="shared" si="2"/>
        <v>36834.75</v>
      </c>
      <c r="U58" s="60" t="s">
        <v>192</v>
      </c>
      <c r="V58" s="58" t="s">
        <v>70</v>
      </c>
      <c r="W58" s="60" t="s">
        <v>58</v>
      </c>
      <c r="X58" s="58">
        <v>0</v>
      </c>
    </row>
    <row r="59" spans="1:24" ht="45">
      <c r="A59" s="57">
        <v>48</v>
      </c>
      <c r="B59" s="58" t="s">
        <v>42</v>
      </c>
      <c r="C59" s="59" t="s">
        <v>43</v>
      </c>
      <c r="D59" s="59" t="s">
        <v>44</v>
      </c>
      <c r="E59" s="59" t="s">
        <v>45</v>
      </c>
      <c r="F59" s="58" t="s">
        <v>46</v>
      </c>
      <c r="G59" s="57" t="s">
        <v>47</v>
      </c>
      <c r="H59" s="59" t="s">
        <v>221</v>
      </c>
      <c r="I59" s="60" t="s">
        <v>222</v>
      </c>
      <c r="J59" s="60" t="s">
        <v>222</v>
      </c>
      <c r="K59" s="60" t="s">
        <v>223</v>
      </c>
      <c r="L59" s="60" t="s">
        <v>224</v>
      </c>
      <c r="M59" s="58" t="s">
        <v>71</v>
      </c>
      <c r="N59" s="57" t="s">
        <v>54</v>
      </c>
      <c r="O59" s="58" t="s">
        <v>64</v>
      </c>
      <c r="P59" s="61">
        <v>2</v>
      </c>
      <c r="Q59" s="61">
        <v>20865</v>
      </c>
      <c r="R59" s="62">
        <f t="shared" si="0"/>
        <v>41730</v>
      </c>
      <c r="S59" s="62">
        <f t="shared" si="1"/>
        <v>44651.100000000006</v>
      </c>
      <c r="T59" s="62">
        <f t="shared" si="2"/>
        <v>45544.12200000001</v>
      </c>
      <c r="U59" s="60" t="s">
        <v>56</v>
      </c>
      <c r="V59" s="58" t="s">
        <v>70</v>
      </c>
      <c r="W59" s="60" t="s">
        <v>58</v>
      </c>
      <c r="X59" s="58">
        <v>0</v>
      </c>
    </row>
    <row r="60" spans="1:24" ht="45">
      <c r="A60" s="57">
        <v>49</v>
      </c>
      <c r="B60" s="58" t="s">
        <v>42</v>
      </c>
      <c r="C60" s="59" t="s">
        <v>43</v>
      </c>
      <c r="D60" s="59" t="s">
        <v>44</v>
      </c>
      <c r="E60" s="59" t="s">
        <v>45</v>
      </c>
      <c r="F60" s="58" t="s">
        <v>46</v>
      </c>
      <c r="G60" s="57" t="s">
        <v>47</v>
      </c>
      <c r="H60" s="59" t="s">
        <v>225</v>
      </c>
      <c r="I60" s="60" t="s">
        <v>226</v>
      </c>
      <c r="J60" s="60" t="s">
        <v>227</v>
      </c>
      <c r="K60" s="60" t="s">
        <v>228</v>
      </c>
      <c r="L60" s="60" t="s">
        <v>229</v>
      </c>
      <c r="M60" s="58" t="s">
        <v>71</v>
      </c>
      <c r="N60" s="57" t="s">
        <v>54</v>
      </c>
      <c r="O60" s="58" t="s">
        <v>64</v>
      </c>
      <c r="P60" s="61">
        <v>2</v>
      </c>
      <c r="Q60" s="61">
        <v>4280</v>
      </c>
      <c r="R60" s="62">
        <f t="shared" si="0"/>
        <v>8560</v>
      </c>
      <c r="S60" s="62">
        <f t="shared" si="1"/>
        <v>9159.2000000000007</v>
      </c>
      <c r="T60" s="62">
        <f t="shared" si="2"/>
        <v>9342.384</v>
      </c>
      <c r="U60" s="60" t="s">
        <v>56</v>
      </c>
      <c r="V60" s="58" t="s">
        <v>70</v>
      </c>
      <c r="W60" s="60" t="s">
        <v>58</v>
      </c>
      <c r="X60" s="58">
        <v>0</v>
      </c>
    </row>
    <row r="61" spans="1:24" ht="45">
      <c r="A61" s="57">
        <v>50</v>
      </c>
      <c r="B61" s="58" t="s">
        <v>42</v>
      </c>
      <c r="C61" s="59" t="s">
        <v>43</v>
      </c>
      <c r="D61" s="59" t="s">
        <v>44</v>
      </c>
      <c r="E61" s="59" t="s">
        <v>45</v>
      </c>
      <c r="F61" s="58" t="s">
        <v>46</v>
      </c>
      <c r="G61" s="57" t="s">
        <v>47</v>
      </c>
      <c r="H61" s="59" t="s">
        <v>221</v>
      </c>
      <c r="I61" s="60" t="s">
        <v>230</v>
      </c>
      <c r="J61" s="60" t="s">
        <v>231</v>
      </c>
      <c r="K61" s="60" t="s">
        <v>232</v>
      </c>
      <c r="L61" s="60" t="s">
        <v>233</v>
      </c>
      <c r="M61" s="58" t="s">
        <v>71</v>
      </c>
      <c r="N61" s="57" t="s">
        <v>54</v>
      </c>
      <c r="O61" s="58" t="s">
        <v>64</v>
      </c>
      <c r="P61" s="61">
        <v>2</v>
      </c>
      <c r="Q61" s="61">
        <v>3210</v>
      </c>
      <c r="R61" s="62">
        <f t="shared" si="0"/>
        <v>6420</v>
      </c>
      <c r="S61" s="62">
        <f t="shared" si="1"/>
        <v>6869.4000000000005</v>
      </c>
      <c r="T61" s="62">
        <f t="shared" si="2"/>
        <v>7006.7880000000005</v>
      </c>
      <c r="U61" s="60" t="s">
        <v>56</v>
      </c>
      <c r="V61" s="58" t="s">
        <v>70</v>
      </c>
      <c r="W61" s="60" t="s">
        <v>58</v>
      </c>
      <c r="X61" s="58">
        <v>0</v>
      </c>
    </row>
    <row r="62" spans="1:24" ht="45">
      <c r="A62" s="57">
        <v>51</v>
      </c>
      <c r="B62" s="58" t="s">
        <v>42</v>
      </c>
      <c r="C62" s="59" t="s">
        <v>43</v>
      </c>
      <c r="D62" s="59" t="s">
        <v>44</v>
      </c>
      <c r="E62" s="59" t="s">
        <v>45</v>
      </c>
      <c r="F62" s="58" t="s">
        <v>46</v>
      </c>
      <c r="G62" s="57" t="s">
        <v>47</v>
      </c>
      <c r="H62" s="59" t="s">
        <v>234</v>
      </c>
      <c r="I62" s="60" t="s">
        <v>235</v>
      </c>
      <c r="J62" s="60" t="s">
        <v>236</v>
      </c>
      <c r="K62" s="60" t="s">
        <v>237</v>
      </c>
      <c r="L62" s="60" t="s">
        <v>238</v>
      </c>
      <c r="M62" s="58" t="s">
        <v>71</v>
      </c>
      <c r="N62" s="57" t="s">
        <v>54</v>
      </c>
      <c r="O62" s="58" t="s">
        <v>64</v>
      </c>
      <c r="P62" s="61">
        <v>40</v>
      </c>
      <c r="Q62" s="61">
        <v>107</v>
      </c>
      <c r="R62" s="62">
        <f t="shared" si="0"/>
        <v>4280</v>
      </c>
      <c r="S62" s="62">
        <f t="shared" si="1"/>
        <v>4579.6000000000004</v>
      </c>
      <c r="T62" s="62">
        <f t="shared" si="2"/>
        <v>4671.192</v>
      </c>
      <c r="U62" s="60" t="s">
        <v>72</v>
      </c>
      <c r="V62" s="58" t="s">
        <v>239</v>
      </c>
      <c r="W62" s="60" t="s">
        <v>58</v>
      </c>
      <c r="X62" s="58">
        <v>0</v>
      </c>
    </row>
    <row r="63" spans="1:24" ht="45">
      <c r="A63" s="57">
        <v>52</v>
      </c>
      <c r="B63" s="58" t="s">
        <v>42</v>
      </c>
      <c r="C63" s="59" t="s">
        <v>43</v>
      </c>
      <c r="D63" s="59" t="s">
        <v>44</v>
      </c>
      <c r="E63" s="59" t="s">
        <v>45</v>
      </c>
      <c r="F63" s="58" t="s">
        <v>46</v>
      </c>
      <c r="G63" s="57" t="s">
        <v>47</v>
      </c>
      <c r="H63" s="59" t="s">
        <v>234</v>
      </c>
      <c r="I63" s="60" t="s">
        <v>240</v>
      </c>
      <c r="J63" s="60" t="s">
        <v>241</v>
      </c>
      <c r="K63" s="60" t="s">
        <v>242</v>
      </c>
      <c r="L63" s="60" t="s">
        <v>243</v>
      </c>
      <c r="M63" s="58" t="s">
        <v>71</v>
      </c>
      <c r="N63" s="57" t="s">
        <v>54</v>
      </c>
      <c r="O63" s="58" t="s">
        <v>64</v>
      </c>
      <c r="P63" s="61">
        <v>20</v>
      </c>
      <c r="Q63" s="61">
        <v>107</v>
      </c>
      <c r="R63" s="62">
        <f t="shared" si="0"/>
        <v>2140</v>
      </c>
      <c r="S63" s="62">
        <f t="shared" si="1"/>
        <v>2289.8000000000002</v>
      </c>
      <c r="T63" s="62">
        <f t="shared" si="2"/>
        <v>2335.596</v>
      </c>
      <c r="U63" s="60" t="s">
        <v>72</v>
      </c>
      <c r="V63" s="58" t="s">
        <v>244</v>
      </c>
      <c r="W63" s="60" t="s">
        <v>58</v>
      </c>
      <c r="X63" s="58">
        <v>0</v>
      </c>
    </row>
    <row r="64" spans="1:24" ht="33.75">
      <c r="A64" s="57">
        <v>53</v>
      </c>
      <c r="B64" s="58" t="s">
        <v>42</v>
      </c>
      <c r="C64" s="59" t="s">
        <v>43</v>
      </c>
      <c r="D64" s="59" t="s">
        <v>44</v>
      </c>
      <c r="E64" s="59" t="s">
        <v>45</v>
      </c>
      <c r="F64" s="58" t="s">
        <v>46</v>
      </c>
      <c r="G64" s="57" t="s">
        <v>47</v>
      </c>
      <c r="H64" s="59" t="s">
        <v>245</v>
      </c>
      <c r="I64" s="60" t="s">
        <v>246</v>
      </c>
      <c r="J64" s="60" t="s">
        <v>247</v>
      </c>
      <c r="K64" s="60" t="s">
        <v>248</v>
      </c>
      <c r="L64" s="60" t="s">
        <v>249</v>
      </c>
      <c r="M64" s="58" t="s">
        <v>53</v>
      </c>
      <c r="N64" s="57" t="s">
        <v>54</v>
      </c>
      <c r="O64" s="58" t="s">
        <v>64</v>
      </c>
      <c r="P64" s="61">
        <v>15</v>
      </c>
      <c r="Q64" s="61">
        <v>215</v>
      </c>
      <c r="R64" s="62">
        <f t="shared" si="0"/>
        <v>3225</v>
      </c>
      <c r="S64" s="62">
        <f t="shared" si="1"/>
        <v>3450.75</v>
      </c>
      <c r="T64" s="62">
        <f t="shared" si="2"/>
        <v>3519.7649999999999</v>
      </c>
      <c r="U64" s="60" t="s">
        <v>72</v>
      </c>
      <c r="V64" s="58" t="s">
        <v>250</v>
      </c>
      <c r="W64" s="60" t="s">
        <v>58</v>
      </c>
      <c r="X64" s="58">
        <v>0</v>
      </c>
    </row>
    <row r="65" spans="1:24" ht="33.75">
      <c r="A65" s="57">
        <v>54</v>
      </c>
      <c r="B65" s="58" t="s">
        <v>42</v>
      </c>
      <c r="C65" s="59" t="s">
        <v>43</v>
      </c>
      <c r="D65" s="59" t="s">
        <v>44</v>
      </c>
      <c r="E65" s="59" t="s">
        <v>45</v>
      </c>
      <c r="F65" s="58" t="s">
        <v>46</v>
      </c>
      <c r="G65" s="57" t="s">
        <v>47</v>
      </c>
      <c r="H65" s="59" t="s">
        <v>251</v>
      </c>
      <c r="I65" s="60" t="s">
        <v>252</v>
      </c>
      <c r="J65" s="60" t="s">
        <v>253</v>
      </c>
      <c r="K65" s="60" t="s">
        <v>254</v>
      </c>
      <c r="L65" s="60" t="s">
        <v>255</v>
      </c>
      <c r="M65" s="58" t="s">
        <v>53</v>
      </c>
      <c r="N65" s="57" t="s">
        <v>54</v>
      </c>
      <c r="O65" s="58" t="s">
        <v>64</v>
      </c>
      <c r="P65" s="61">
        <v>20</v>
      </c>
      <c r="Q65" s="61">
        <v>235</v>
      </c>
      <c r="R65" s="62">
        <f t="shared" si="0"/>
        <v>4700</v>
      </c>
      <c r="S65" s="62">
        <f t="shared" si="1"/>
        <v>5029</v>
      </c>
      <c r="T65" s="62">
        <f t="shared" si="2"/>
        <v>5129.58</v>
      </c>
      <c r="U65" s="60" t="s">
        <v>72</v>
      </c>
      <c r="V65" s="58" t="s">
        <v>250</v>
      </c>
      <c r="W65" s="60" t="s">
        <v>58</v>
      </c>
      <c r="X65" s="58">
        <v>0</v>
      </c>
    </row>
    <row r="66" spans="1:24" ht="33.75">
      <c r="A66" s="57">
        <v>55</v>
      </c>
      <c r="B66" s="58" t="s">
        <v>42</v>
      </c>
      <c r="C66" s="59" t="s">
        <v>43</v>
      </c>
      <c r="D66" s="59" t="s">
        <v>44</v>
      </c>
      <c r="E66" s="59" t="s">
        <v>45</v>
      </c>
      <c r="F66" s="58" t="s">
        <v>46</v>
      </c>
      <c r="G66" s="57" t="s">
        <v>47</v>
      </c>
      <c r="H66" s="59" t="s">
        <v>251</v>
      </c>
      <c r="I66" s="60" t="s">
        <v>256</v>
      </c>
      <c r="J66" s="60" t="s">
        <v>257</v>
      </c>
      <c r="K66" s="60" t="s">
        <v>258</v>
      </c>
      <c r="L66" s="60" t="s">
        <v>259</v>
      </c>
      <c r="M66" s="58" t="s">
        <v>53</v>
      </c>
      <c r="N66" s="57" t="s">
        <v>54</v>
      </c>
      <c r="O66" s="58" t="s">
        <v>64</v>
      </c>
      <c r="P66" s="61">
        <v>10</v>
      </c>
      <c r="Q66" s="61">
        <v>105</v>
      </c>
      <c r="R66" s="62">
        <f t="shared" si="0"/>
        <v>1050</v>
      </c>
      <c r="S66" s="62">
        <f t="shared" si="1"/>
        <v>1123.5</v>
      </c>
      <c r="T66" s="62">
        <f t="shared" si="2"/>
        <v>1145.97</v>
      </c>
      <c r="U66" s="60" t="s">
        <v>72</v>
      </c>
      <c r="V66" s="58" t="s">
        <v>250</v>
      </c>
      <c r="W66" s="60" t="s">
        <v>58</v>
      </c>
      <c r="X66" s="58">
        <v>0</v>
      </c>
    </row>
    <row r="67" spans="1:24" ht="33.75">
      <c r="A67" s="57">
        <v>56</v>
      </c>
      <c r="B67" s="58" t="s">
        <v>42</v>
      </c>
      <c r="C67" s="59" t="s">
        <v>43</v>
      </c>
      <c r="D67" s="59" t="s">
        <v>44</v>
      </c>
      <c r="E67" s="59" t="s">
        <v>45</v>
      </c>
      <c r="F67" s="58" t="s">
        <v>46</v>
      </c>
      <c r="G67" s="57" t="s">
        <v>47</v>
      </c>
      <c r="H67" s="59" t="s">
        <v>260</v>
      </c>
      <c r="I67" s="60" t="s">
        <v>261</v>
      </c>
      <c r="J67" s="60" t="s">
        <v>262</v>
      </c>
      <c r="K67" s="60" t="s">
        <v>263</v>
      </c>
      <c r="L67" s="60" t="s">
        <v>264</v>
      </c>
      <c r="M67" s="58" t="s">
        <v>53</v>
      </c>
      <c r="N67" s="57" t="s">
        <v>54</v>
      </c>
      <c r="O67" s="58" t="s">
        <v>55</v>
      </c>
      <c r="P67" s="61">
        <v>96</v>
      </c>
      <c r="Q67" s="61">
        <v>86</v>
      </c>
      <c r="R67" s="62">
        <f t="shared" si="0"/>
        <v>8256</v>
      </c>
      <c r="S67" s="62">
        <f t="shared" si="1"/>
        <v>8833.92</v>
      </c>
      <c r="T67" s="62">
        <f t="shared" si="2"/>
        <v>9010.5984000000008</v>
      </c>
      <c r="U67" s="60" t="s">
        <v>56</v>
      </c>
      <c r="V67" s="58" t="s">
        <v>244</v>
      </c>
      <c r="W67" s="60" t="s">
        <v>58</v>
      </c>
      <c r="X67" s="58">
        <v>0</v>
      </c>
    </row>
    <row r="68" spans="1:24" ht="45">
      <c r="A68" s="57">
        <v>57</v>
      </c>
      <c r="B68" s="58" t="s">
        <v>42</v>
      </c>
      <c r="C68" s="59" t="s">
        <v>43</v>
      </c>
      <c r="D68" s="59" t="s">
        <v>44</v>
      </c>
      <c r="E68" s="59" t="s">
        <v>45</v>
      </c>
      <c r="F68" s="58" t="s">
        <v>46</v>
      </c>
      <c r="G68" s="57" t="s">
        <v>47</v>
      </c>
      <c r="H68" s="59" t="s">
        <v>265</v>
      </c>
      <c r="I68" s="60" t="s">
        <v>266</v>
      </c>
      <c r="J68" s="60" t="s">
        <v>267</v>
      </c>
      <c r="K68" s="60" t="s">
        <v>268</v>
      </c>
      <c r="L68" s="60" t="s">
        <v>269</v>
      </c>
      <c r="M68" s="58" t="s">
        <v>71</v>
      </c>
      <c r="N68" s="57" t="s">
        <v>54</v>
      </c>
      <c r="O68" s="58" t="s">
        <v>64</v>
      </c>
      <c r="P68" s="61">
        <v>12</v>
      </c>
      <c r="Q68" s="61">
        <v>1712</v>
      </c>
      <c r="R68" s="62">
        <f t="shared" si="0"/>
        <v>20544</v>
      </c>
      <c r="S68" s="62">
        <f t="shared" si="1"/>
        <v>21982.080000000002</v>
      </c>
      <c r="T68" s="62">
        <f t="shared" si="2"/>
        <v>22421.721600000001</v>
      </c>
      <c r="U68" s="60" t="s">
        <v>270</v>
      </c>
      <c r="V68" s="58" t="s">
        <v>271</v>
      </c>
      <c r="W68" s="60" t="s">
        <v>58</v>
      </c>
      <c r="X68" s="58">
        <v>0</v>
      </c>
    </row>
    <row r="69" spans="1:24" ht="45">
      <c r="A69" s="57">
        <v>58</v>
      </c>
      <c r="B69" s="58" t="s">
        <v>42</v>
      </c>
      <c r="C69" s="59" t="s">
        <v>43</v>
      </c>
      <c r="D69" s="59" t="s">
        <v>44</v>
      </c>
      <c r="E69" s="59" t="s">
        <v>45</v>
      </c>
      <c r="F69" s="58" t="s">
        <v>46</v>
      </c>
      <c r="G69" s="57" t="s">
        <v>47</v>
      </c>
      <c r="H69" s="59" t="s">
        <v>272</v>
      </c>
      <c r="I69" s="60" t="s">
        <v>273</v>
      </c>
      <c r="J69" s="60" t="s">
        <v>274</v>
      </c>
      <c r="K69" s="60" t="s">
        <v>275</v>
      </c>
      <c r="L69" s="60" t="s">
        <v>276</v>
      </c>
      <c r="M69" s="58" t="s">
        <v>71</v>
      </c>
      <c r="N69" s="57" t="s">
        <v>54</v>
      </c>
      <c r="O69" s="58" t="s">
        <v>64</v>
      </c>
      <c r="P69" s="61">
        <v>4</v>
      </c>
      <c r="Q69" s="61">
        <v>364</v>
      </c>
      <c r="R69" s="62">
        <f t="shared" si="0"/>
        <v>1456</v>
      </c>
      <c r="S69" s="62">
        <f t="shared" si="1"/>
        <v>1557.92</v>
      </c>
      <c r="T69" s="62">
        <f t="shared" si="2"/>
        <v>1589.0784000000001</v>
      </c>
      <c r="U69" s="60" t="s">
        <v>270</v>
      </c>
      <c r="V69" s="58" t="s">
        <v>271</v>
      </c>
      <c r="W69" s="60" t="s">
        <v>58</v>
      </c>
      <c r="X69" s="58">
        <v>0</v>
      </c>
    </row>
    <row r="70" spans="1:24" ht="33.75">
      <c r="A70" s="57">
        <v>59</v>
      </c>
      <c r="B70" s="58" t="s">
        <v>42</v>
      </c>
      <c r="C70" s="59" t="s">
        <v>43</v>
      </c>
      <c r="D70" s="59" t="s">
        <v>44</v>
      </c>
      <c r="E70" s="59" t="s">
        <v>45</v>
      </c>
      <c r="F70" s="58" t="s">
        <v>46</v>
      </c>
      <c r="G70" s="57" t="s">
        <v>47</v>
      </c>
      <c r="H70" s="59" t="s">
        <v>277</v>
      </c>
      <c r="I70" s="60" t="s">
        <v>278</v>
      </c>
      <c r="J70" s="60" t="s">
        <v>279</v>
      </c>
      <c r="K70" s="60" t="s">
        <v>280</v>
      </c>
      <c r="L70" s="60" t="s">
        <v>281</v>
      </c>
      <c r="M70" s="58" t="s">
        <v>53</v>
      </c>
      <c r="N70" s="57" t="s">
        <v>54</v>
      </c>
      <c r="O70" s="58" t="s">
        <v>282</v>
      </c>
      <c r="P70" s="61">
        <v>72</v>
      </c>
      <c r="Q70" s="61">
        <v>150</v>
      </c>
      <c r="R70" s="62">
        <f t="shared" si="0"/>
        <v>10800</v>
      </c>
      <c r="S70" s="62">
        <f t="shared" si="1"/>
        <v>11556</v>
      </c>
      <c r="T70" s="62">
        <f t="shared" si="2"/>
        <v>11787.12</v>
      </c>
      <c r="U70" s="60" t="s">
        <v>56</v>
      </c>
      <c r="V70" s="58" t="s">
        <v>244</v>
      </c>
      <c r="W70" s="60" t="s">
        <v>58</v>
      </c>
      <c r="X70" s="58">
        <v>0</v>
      </c>
    </row>
    <row r="71" spans="1:24" ht="33.75">
      <c r="A71" s="57">
        <v>60</v>
      </c>
      <c r="B71" s="58" t="s">
        <v>42</v>
      </c>
      <c r="C71" s="59" t="s">
        <v>43</v>
      </c>
      <c r="D71" s="59" t="s">
        <v>44</v>
      </c>
      <c r="E71" s="59" t="s">
        <v>45</v>
      </c>
      <c r="F71" s="58" t="s">
        <v>46</v>
      </c>
      <c r="G71" s="57" t="s">
        <v>47</v>
      </c>
      <c r="H71" s="59" t="s">
        <v>283</v>
      </c>
      <c r="I71" s="60" t="s">
        <v>284</v>
      </c>
      <c r="J71" s="60" t="s">
        <v>285</v>
      </c>
      <c r="K71" s="60" t="s">
        <v>286</v>
      </c>
      <c r="L71" s="60" t="s">
        <v>286</v>
      </c>
      <c r="M71" s="58" t="s">
        <v>53</v>
      </c>
      <c r="N71" s="57" t="s">
        <v>54</v>
      </c>
      <c r="O71" s="58" t="s">
        <v>55</v>
      </c>
      <c r="P71" s="61">
        <v>72</v>
      </c>
      <c r="Q71" s="61">
        <v>412</v>
      </c>
      <c r="R71" s="62">
        <f t="shared" si="0"/>
        <v>29664</v>
      </c>
      <c r="S71" s="62">
        <f t="shared" si="1"/>
        <v>31740.480000000003</v>
      </c>
      <c r="T71" s="62">
        <f t="shared" si="2"/>
        <v>32375.289600000004</v>
      </c>
      <c r="U71" s="60" t="s">
        <v>56</v>
      </c>
      <c r="V71" s="58" t="s">
        <v>70</v>
      </c>
      <c r="W71" s="60" t="s">
        <v>58</v>
      </c>
      <c r="X71" s="58">
        <v>0</v>
      </c>
    </row>
    <row r="72" spans="1:24" ht="33.75">
      <c r="A72" s="57">
        <v>61</v>
      </c>
      <c r="B72" s="58" t="s">
        <v>42</v>
      </c>
      <c r="C72" s="59" t="s">
        <v>43</v>
      </c>
      <c r="D72" s="59" t="s">
        <v>44</v>
      </c>
      <c r="E72" s="59" t="s">
        <v>45</v>
      </c>
      <c r="F72" s="58" t="s">
        <v>46</v>
      </c>
      <c r="G72" s="57" t="s">
        <v>47</v>
      </c>
      <c r="H72" s="59" t="s">
        <v>287</v>
      </c>
      <c r="I72" s="60" t="s">
        <v>288</v>
      </c>
      <c r="J72" s="60" t="s">
        <v>289</v>
      </c>
      <c r="K72" s="60" t="s">
        <v>290</v>
      </c>
      <c r="L72" s="60" t="s">
        <v>291</v>
      </c>
      <c r="M72" s="58" t="s">
        <v>53</v>
      </c>
      <c r="N72" s="57" t="s">
        <v>54</v>
      </c>
      <c r="O72" s="58" t="s">
        <v>64</v>
      </c>
      <c r="P72" s="61">
        <v>4</v>
      </c>
      <c r="Q72" s="61">
        <v>343</v>
      </c>
      <c r="R72" s="62">
        <f t="shared" si="0"/>
        <v>1372</v>
      </c>
      <c r="S72" s="62">
        <f t="shared" si="1"/>
        <v>1468.0400000000002</v>
      </c>
      <c r="T72" s="62">
        <f t="shared" si="2"/>
        <v>1497.4008000000001</v>
      </c>
      <c r="U72" s="60" t="s">
        <v>72</v>
      </c>
      <c r="V72" s="58" t="s">
        <v>250</v>
      </c>
      <c r="W72" s="60" t="s">
        <v>58</v>
      </c>
      <c r="X72" s="58">
        <v>0</v>
      </c>
    </row>
    <row r="73" spans="1:24" ht="45">
      <c r="A73" s="57">
        <v>62</v>
      </c>
      <c r="B73" s="58" t="s">
        <v>42</v>
      </c>
      <c r="C73" s="59" t="s">
        <v>43</v>
      </c>
      <c r="D73" s="59" t="s">
        <v>44</v>
      </c>
      <c r="E73" s="59" t="s">
        <v>45</v>
      </c>
      <c r="F73" s="58" t="s">
        <v>46</v>
      </c>
      <c r="G73" s="57" t="s">
        <v>47</v>
      </c>
      <c r="H73" s="59" t="s">
        <v>265</v>
      </c>
      <c r="I73" s="60" t="s">
        <v>292</v>
      </c>
      <c r="J73" s="60" t="s">
        <v>293</v>
      </c>
      <c r="K73" s="60" t="s">
        <v>294</v>
      </c>
      <c r="L73" s="60" t="s">
        <v>294</v>
      </c>
      <c r="M73" s="58" t="s">
        <v>71</v>
      </c>
      <c r="N73" s="57" t="s">
        <v>54</v>
      </c>
      <c r="O73" s="58" t="s">
        <v>64</v>
      </c>
      <c r="P73" s="61">
        <v>2</v>
      </c>
      <c r="Q73" s="61">
        <v>1712</v>
      </c>
      <c r="R73" s="62">
        <f t="shared" si="0"/>
        <v>3424</v>
      </c>
      <c r="S73" s="62">
        <f t="shared" si="1"/>
        <v>3663.6800000000003</v>
      </c>
      <c r="T73" s="62">
        <f t="shared" si="2"/>
        <v>3736.9536000000003</v>
      </c>
      <c r="U73" s="60" t="s">
        <v>270</v>
      </c>
      <c r="V73" s="58" t="s">
        <v>271</v>
      </c>
      <c r="W73" s="60" t="s">
        <v>58</v>
      </c>
      <c r="X73" s="58">
        <v>0</v>
      </c>
    </row>
    <row r="74" spans="1:24" ht="45">
      <c r="A74" s="57">
        <v>63</v>
      </c>
      <c r="B74" s="58" t="s">
        <v>42</v>
      </c>
      <c r="C74" s="59" t="s">
        <v>43</v>
      </c>
      <c r="D74" s="59" t="s">
        <v>44</v>
      </c>
      <c r="E74" s="59" t="s">
        <v>45</v>
      </c>
      <c r="F74" s="58" t="s">
        <v>46</v>
      </c>
      <c r="G74" s="57" t="s">
        <v>47</v>
      </c>
      <c r="H74" s="59" t="s">
        <v>287</v>
      </c>
      <c r="I74" s="60" t="s">
        <v>295</v>
      </c>
      <c r="J74" s="60" t="s">
        <v>296</v>
      </c>
      <c r="K74" s="60" t="s">
        <v>297</v>
      </c>
      <c r="L74" s="60" t="s">
        <v>294</v>
      </c>
      <c r="M74" s="58" t="s">
        <v>71</v>
      </c>
      <c r="N74" s="57" t="s">
        <v>54</v>
      </c>
      <c r="O74" s="58" t="s">
        <v>64</v>
      </c>
      <c r="P74" s="61">
        <v>4</v>
      </c>
      <c r="Q74" s="61">
        <v>1145</v>
      </c>
      <c r="R74" s="62">
        <f t="shared" si="0"/>
        <v>4580</v>
      </c>
      <c r="S74" s="62">
        <f t="shared" si="1"/>
        <v>4900.6000000000004</v>
      </c>
      <c r="T74" s="62">
        <f t="shared" si="2"/>
        <v>4998.6120000000001</v>
      </c>
      <c r="U74" s="60" t="s">
        <v>72</v>
      </c>
      <c r="V74" s="58" t="s">
        <v>239</v>
      </c>
      <c r="W74" s="60" t="s">
        <v>58</v>
      </c>
      <c r="X74" s="58">
        <v>0</v>
      </c>
    </row>
    <row r="75" spans="1:24" ht="45">
      <c r="A75" s="57">
        <v>64</v>
      </c>
      <c r="B75" s="58" t="s">
        <v>42</v>
      </c>
      <c r="C75" s="59" t="s">
        <v>43</v>
      </c>
      <c r="D75" s="59" t="s">
        <v>44</v>
      </c>
      <c r="E75" s="59" t="s">
        <v>45</v>
      </c>
      <c r="F75" s="58" t="s">
        <v>46</v>
      </c>
      <c r="G75" s="57" t="s">
        <v>47</v>
      </c>
      <c r="H75" s="59" t="s">
        <v>298</v>
      </c>
      <c r="I75" s="60" t="s">
        <v>299</v>
      </c>
      <c r="J75" s="60" t="s">
        <v>300</v>
      </c>
      <c r="K75" s="60" t="s">
        <v>301</v>
      </c>
      <c r="L75" s="60" t="s">
        <v>302</v>
      </c>
      <c r="M75" s="58" t="s">
        <v>71</v>
      </c>
      <c r="N75" s="57" t="s">
        <v>54</v>
      </c>
      <c r="O75" s="58" t="s">
        <v>64</v>
      </c>
      <c r="P75" s="61">
        <v>10</v>
      </c>
      <c r="Q75" s="61">
        <v>1487</v>
      </c>
      <c r="R75" s="62">
        <f t="shared" si="0"/>
        <v>14870</v>
      </c>
      <c r="S75" s="62">
        <f t="shared" si="1"/>
        <v>15910.900000000001</v>
      </c>
      <c r="T75" s="62">
        <f t="shared" si="2"/>
        <v>16229.118000000002</v>
      </c>
      <c r="U75" s="60" t="s">
        <v>270</v>
      </c>
      <c r="V75" s="58" t="s">
        <v>271</v>
      </c>
      <c r="W75" s="60" t="s">
        <v>58</v>
      </c>
      <c r="X75" s="58">
        <v>0</v>
      </c>
    </row>
    <row r="76" spans="1:24" ht="45">
      <c r="A76" s="57">
        <v>65</v>
      </c>
      <c r="B76" s="58" t="s">
        <v>42</v>
      </c>
      <c r="C76" s="59" t="s">
        <v>43</v>
      </c>
      <c r="D76" s="59" t="s">
        <v>44</v>
      </c>
      <c r="E76" s="59" t="s">
        <v>45</v>
      </c>
      <c r="F76" s="58" t="s">
        <v>46</v>
      </c>
      <c r="G76" s="57" t="s">
        <v>47</v>
      </c>
      <c r="H76" s="59" t="s">
        <v>303</v>
      </c>
      <c r="I76" s="60" t="s">
        <v>304</v>
      </c>
      <c r="J76" s="60" t="s">
        <v>305</v>
      </c>
      <c r="K76" s="60" t="s">
        <v>306</v>
      </c>
      <c r="L76" s="60" t="s">
        <v>307</v>
      </c>
      <c r="M76" s="58" t="s">
        <v>71</v>
      </c>
      <c r="N76" s="57" t="s">
        <v>54</v>
      </c>
      <c r="O76" s="58" t="s">
        <v>64</v>
      </c>
      <c r="P76" s="61">
        <v>20</v>
      </c>
      <c r="Q76" s="61">
        <v>118</v>
      </c>
      <c r="R76" s="62">
        <f t="shared" ref="R76:R139" si="3">IFERROR(P76*Q76,0)</f>
        <v>2360</v>
      </c>
      <c r="S76" s="62">
        <f t="shared" si="1"/>
        <v>2525.2000000000003</v>
      </c>
      <c r="T76" s="62">
        <f t="shared" si="2"/>
        <v>2575.7040000000002</v>
      </c>
      <c r="U76" s="60" t="s">
        <v>270</v>
      </c>
      <c r="V76" s="58" t="s">
        <v>271</v>
      </c>
      <c r="W76" s="60" t="s">
        <v>58</v>
      </c>
      <c r="X76" s="58">
        <v>0</v>
      </c>
    </row>
    <row r="77" spans="1:24" ht="45">
      <c r="A77" s="57">
        <v>66</v>
      </c>
      <c r="B77" s="58" t="s">
        <v>42</v>
      </c>
      <c r="C77" s="59" t="s">
        <v>43</v>
      </c>
      <c r="D77" s="59" t="s">
        <v>44</v>
      </c>
      <c r="E77" s="59" t="s">
        <v>45</v>
      </c>
      <c r="F77" s="58" t="s">
        <v>46</v>
      </c>
      <c r="G77" s="57" t="s">
        <v>47</v>
      </c>
      <c r="H77" s="59" t="s">
        <v>303</v>
      </c>
      <c r="I77" s="60" t="s">
        <v>304</v>
      </c>
      <c r="J77" s="60" t="s">
        <v>305</v>
      </c>
      <c r="K77" s="60" t="s">
        <v>308</v>
      </c>
      <c r="L77" s="60" t="s">
        <v>309</v>
      </c>
      <c r="M77" s="58" t="s">
        <v>71</v>
      </c>
      <c r="N77" s="57" t="s">
        <v>54</v>
      </c>
      <c r="O77" s="58" t="s">
        <v>64</v>
      </c>
      <c r="P77" s="61">
        <v>20</v>
      </c>
      <c r="Q77" s="61">
        <v>112</v>
      </c>
      <c r="R77" s="62">
        <f t="shared" si="3"/>
        <v>2240</v>
      </c>
      <c r="S77" s="62">
        <f t="shared" ref="S77:T139" si="4">R77*1.07</f>
        <v>2396.8000000000002</v>
      </c>
      <c r="T77" s="62">
        <f t="shared" ref="T77:T138" si="5">S77*1.02</f>
        <v>2444.7360000000003</v>
      </c>
      <c r="U77" s="60" t="s">
        <v>270</v>
      </c>
      <c r="V77" s="58" t="s">
        <v>271</v>
      </c>
      <c r="W77" s="60" t="s">
        <v>58</v>
      </c>
      <c r="X77" s="58">
        <v>0</v>
      </c>
    </row>
    <row r="78" spans="1:24" ht="45">
      <c r="A78" s="57">
        <v>67</v>
      </c>
      <c r="B78" s="58" t="s">
        <v>42</v>
      </c>
      <c r="C78" s="59" t="s">
        <v>43</v>
      </c>
      <c r="D78" s="59" t="s">
        <v>44</v>
      </c>
      <c r="E78" s="59" t="s">
        <v>45</v>
      </c>
      <c r="F78" s="58" t="s">
        <v>46</v>
      </c>
      <c r="G78" s="57" t="s">
        <v>47</v>
      </c>
      <c r="H78" s="59" t="s">
        <v>105</v>
      </c>
      <c r="I78" s="60" t="s">
        <v>310</v>
      </c>
      <c r="J78" s="60" t="s">
        <v>311</v>
      </c>
      <c r="K78" s="60" t="s">
        <v>312</v>
      </c>
      <c r="L78" s="60" t="s">
        <v>313</v>
      </c>
      <c r="M78" s="58" t="s">
        <v>71</v>
      </c>
      <c r="N78" s="57" t="s">
        <v>54</v>
      </c>
      <c r="O78" s="58" t="s">
        <v>64</v>
      </c>
      <c r="P78" s="61">
        <v>10</v>
      </c>
      <c r="Q78" s="61">
        <v>321</v>
      </c>
      <c r="R78" s="62">
        <f t="shared" si="3"/>
        <v>3210</v>
      </c>
      <c r="S78" s="62">
        <f t="shared" si="4"/>
        <v>3434.7000000000003</v>
      </c>
      <c r="T78" s="62">
        <f t="shared" si="5"/>
        <v>3503.3940000000002</v>
      </c>
      <c r="U78" s="60" t="s">
        <v>270</v>
      </c>
      <c r="V78" s="58" t="s">
        <v>271</v>
      </c>
      <c r="W78" s="60" t="s">
        <v>58</v>
      </c>
      <c r="X78" s="58">
        <v>0</v>
      </c>
    </row>
    <row r="79" spans="1:24" ht="45">
      <c r="A79" s="57">
        <v>68</v>
      </c>
      <c r="B79" s="58" t="s">
        <v>42</v>
      </c>
      <c r="C79" s="59" t="s">
        <v>43</v>
      </c>
      <c r="D79" s="59" t="s">
        <v>44</v>
      </c>
      <c r="E79" s="59" t="s">
        <v>45</v>
      </c>
      <c r="F79" s="58" t="s">
        <v>46</v>
      </c>
      <c r="G79" s="57" t="s">
        <v>47</v>
      </c>
      <c r="H79" s="59" t="s">
        <v>265</v>
      </c>
      <c r="I79" s="60" t="s">
        <v>314</v>
      </c>
      <c r="J79" s="60" t="s">
        <v>315</v>
      </c>
      <c r="K79" s="60" t="s">
        <v>316</v>
      </c>
      <c r="L79" s="60" t="s">
        <v>317</v>
      </c>
      <c r="M79" s="58" t="s">
        <v>71</v>
      </c>
      <c r="N79" s="57" t="s">
        <v>54</v>
      </c>
      <c r="O79" s="58" t="s">
        <v>64</v>
      </c>
      <c r="P79" s="61">
        <v>4</v>
      </c>
      <c r="Q79" s="61">
        <v>1819</v>
      </c>
      <c r="R79" s="62">
        <f t="shared" si="3"/>
        <v>7276</v>
      </c>
      <c r="S79" s="62">
        <f t="shared" si="4"/>
        <v>7785.3200000000006</v>
      </c>
      <c r="T79" s="62">
        <f t="shared" si="5"/>
        <v>7941.0264000000006</v>
      </c>
      <c r="U79" s="60" t="s">
        <v>270</v>
      </c>
      <c r="V79" s="58" t="s">
        <v>271</v>
      </c>
      <c r="W79" s="60" t="s">
        <v>58</v>
      </c>
      <c r="X79" s="58">
        <v>0</v>
      </c>
    </row>
    <row r="80" spans="1:24" ht="45">
      <c r="A80" s="57">
        <v>69</v>
      </c>
      <c r="B80" s="58" t="s">
        <v>42</v>
      </c>
      <c r="C80" s="59" t="s">
        <v>43</v>
      </c>
      <c r="D80" s="59" t="s">
        <v>44</v>
      </c>
      <c r="E80" s="59" t="s">
        <v>45</v>
      </c>
      <c r="F80" s="58" t="s">
        <v>46</v>
      </c>
      <c r="G80" s="57" t="s">
        <v>47</v>
      </c>
      <c r="H80" s="59" t="s">
        <v>318</v>
      </c>
      <c r="I80" s="60" t="s">
        <v>319</v>
      </c>
      <c r="J80" s="60" t="s">
        <v>320</v>
      </c>
      <c r="K80" s="60" t="s">
        <v>321</v>
      </c>
      <c r="L80" s="60" t="s">
        <v>322</v>
      </c>
      <c r="M80" s="58" t="s">
        <v>71</v>
      </c>
      <c r="N80" s="57" t="s">
        <v>54</v>
      </c>
      <c r="O80" s="58" t="s">
        <v>64</v>
      </c>
      <c r="P80" s="61">
        <v>2</v>
      </c>
      <c r="Q80" s="61">
        <v>9095</v>
      </c>
      <c r="R80" s="62">
        <f t="shared" si="3"/>
        <v>18190</v>
      </c>
      <c r="S80" s="62">
        <f t="shared" si="4"/>
        <v>19463.300000000003</v>
      </c>
      <c r="T80" s="62">
        <f t="shared" si="5"/>
        <v>19852.566000000003</v>
      </c>
      <c r="U80" s="60" t="s">
        <v>270</v>
      </c>
      <c r="V80" s="58" t="s">
        <v>271</v>
      </c>
      <c r="W80" s="60" t="s">
        <v>58</v>
      </c>
      <c r="X80" s="58">
        <v>0</v>
      </c>
    </row>
    <row r="81" spans="1:24" ht="33.75">
      <c r="A81" s="57">
        <v>70</v>
      </c>
      <c r="B81" s="58" t="s">
        <v>42</v>
      </c>
      <c r="C81" s="59" t="s">
        <v>43</v>
      </c>
      <c r="D81" s="59" t="s">
        <v>44</v>
      </c>
      <c r="E81" s="59" t="s">
        <v>45</v>
      </c>
      <c r="F81" s="58" t="s">
        <v>46</v>
      </c>
      <c r="G81" s="57" t="s">
        <v>47</v>
      </c>
      <c r="H81" s="59" t="s">
        <v>323</v>
      </c>
      <c r="I81" s="60" t="s">
        <v>324</v>
      </c>
      <c r="J81" s="60" t="s">
        <v>325</v>
      </c>
      <c r="K81" s="60" t="s">
        <v>326</v>
      </c>
      <c r="L81" s="60" t="s">
        <v>327</v>
      </c>
      <c r="M81" s="58" t="s">
        <v>53</v>
      </c>
      <c r="N81" s="57" t="s">
        <v>54</v>
      </c>
      <c r="O81" s="58" t="s">
        <v>328</v>
      </c>
      <c r="P81" s="61">
        <v>100</v>
      </c>
      <c r="Q81" s="61">
        <v>22</v>
      </c>
      <c r="R81" s="62">
        <f t="shared" si="3"/>
        <v>2200</v>
      </c>
      <c r="S81" s="62">
        <f t="shared" si="4"/>
        <v>2354</v>
      </c>
      <c r="T81" s="62">
        <f t="shared" si="5"/>
        <v>2401.08</v>
      </c>
      <c r="U81" s="60" t="s">
        <v>72</v>
      </c>
      <c r="V81" s="58" t="s">
        <v>250</v>
      </c>
      <c r="W81" s="60" t="s">
        <v>58</v>
      </c>
      <c r="X81" s="58">
        <v>0</v>
      </c>
    </row>
    <row r="82" spans="1:24" ht="45">
      <c r="A82" s="57">
        <v>71</v>
      </c>
      <c r="B82" s="58" t="s">
        <v>42</v>
      </c>
      <c r="C82" s="59" t="s">
        <v>43</v>
      </c>
      <c r="D82" s="59" t="s">
        <v>44</v>
      </c>
      <c r="E82" s="59" t="s">
        <v>45</v>
      </c>
      <c r="F82" s="58" t="s">
        <v>46</v>
      </c>
      <c r="G82" s="57" t="s">
        <v>47</v>
      </c>
      <c r="H82" s="59" t="s">
        <v>323</v>
      </c>
      <c r="I82" s="60" t="s">
        <v>324</v>
      </c>
      <c r="J82" s="60" t="s">
        <v>325</v>
      </c>
      <c r="K82" s="60" t="s">
        <v>326</v>
      </c>
      <c r="L82" s="60" t="s">
        <v>327</v>
      </c>
      <c r="M82" s="58" t="s">
        <v>71</v>
      </c>
      <c r="N82" s="57" t="s">
        <v>54</v>
      </c>
      <c r="O82" s="58" t="s">
        <v>328</v>
      </c>
      <c r="P82" s="61">
        <v>188</v>
      </c>
      <c r="Q82" s="61">
        <v>22</v>
      </c>
      <c r="R82" s="62">
        <f t="shared" si="3"/>
        <v>4136</v>
      </c>
      <c r="S82" s="62">
        <f t="shared" si="4"/>
        <v>4425.5200000000004</v>
      </c>
      <c r="T82" s="62">
        <f t="shared" si="5"/>
        <v>4514.0304000000006</v>
      </c>
      <c r="U82" s="60" t="s">
        <v>192</v>
      </c>
      <c r="V82" s="58" t="s">
        <v>239</v>
      </c>
      <c r="W82" s="60" t="s">
        <v>58</v>
      </c>
      <c r="X82" s="58">
        <v>0</v>
      </c>
    </row>
    <row r="83" spans="1:24" ht="33.75">
      <c r="A83" s="57">
        <v>72</v>
      </c>
      <c r="B83" s="58" t="s">
        <v>42</v>
      </c>
      <c r="C83" s="59" t="s">
        <v>43</v>
      </c>
      <c r="D83" s="59" t="s">
        <v>44</v>
      </c>
      <c r="E83" s="59" t="s">
        <v>45</v>
      </c>
      <c r="F83" s="58" t="s">
        <v>46</v>
      </c>
      <c r="G83" s="57" t="s">
        <v>47</v>
      </c>
      <c r="H83" s="59" t="s">
        <v>329</v>
      </c>
      <c r="I83" s="60" t="s">
        <v>330</v>
      </c>
      <c r="J83" s="60" t="s">
        <v>331</v>
      </c>
      <c r="K83" s="60" t="s">
        <v>332</v>
      </c>
      <c r="L83" s="60" t="s">
        <v>333</v>
      </c>
      <c r="M83" s="58" t="s">
        <v>53</v>
      </c>
      <c r="N83" s="57" t="s">
        <v>54</v>
      </c>
      <c r="O83" s="58" t="s">
        <v>328</v>
      </c>
      <c r="P83" s="61">
        <v>72</v>
      </c>
      <c r="Q83" s="61">
        <v>112</v>
      </c>
      <c r="R83" s="62">
        <f t="shared" si="3"/>
        <v>8064</v>
      </c>
      <c r="S83" s="62">
        <f t="shared" si="4"/>
        <v>8628.4800000000014</v>
      </c>
      <c r="T83" s="62">
        <f t="shared" si="5"/>
        <v>8801.0496000000021</v>
      </c>
      <c r="U83" s="60" t="s">
        <v>56</v>
      </c>
      <c r="V83" s="58" t="s">
        <v>70</v>
      </c>
      <c r="W83" s="60" t="s">
        <v>58</v>
      </c>
      <c r="X83" s="58">
        <v>0</v>
      </c>
    </row>
    <row r="84" spans="1:24" ht="45">
      <c r="A84" s="57">
        <v>73</v>
      </c>
      <c r="B84" s="58" t="s">
        <v>42</v>
      </c>
      <c r="C84" s="59" t="s">
        <v>43</v>
      </c>
      <c r="D84" s="59" t="s">
        <v>44</v>
      </c>
      <c r="E84" s="59" t="s">
        <v>45</v>
      </c>
      <c r="F84" s="58" t="s">
        <v>46</v>
      </c>
      <c r="G84" s="57" t="s">
        <v>47</v>
      </c>
      <c r="H84" s="59" t="s">
        <v>323</v>
      </c>
      <c r="I84" s="60" t="s">
        <v>334</v>
      </c>
      <c r="J84" s="60" t="s">
        <v>335</v>
      </c>
      <c r="K84" s="60" t="s">
        <v>336</v>
      </c>
      <c r="L84" s="60" t="s">
        <v>337</v>
      </c>
      <c r="M84" s="58" t="s">
        <v>71</v>
      </c>
      <c r="N84" s="57" t="s">
        <v>54</v>
      </c>
      <c r="O84" s="58" t="s">
        <v>55</v>
      </c>
      <c r="P84" s="61">
        <v>10</v>
      </c>
      <c r="Q84" s="61">
        <v>268</v>
      </c>
      <c r="R84" s="62">
        <f t="shared" si="3"/>
        <v>2680</v>
      </c>
      <c r="S84" s="62">
        <f t="shared" si="4"/>
        <v>2867.6000000000004</v>
      </c>
      <c r="T84" s="62">
        <f t="shared" si="5"/>
        <v>2924.9520000000002</v>
      </c>
      <c r="U84" s="60" t="s">
        <v>192</v>
      </c>
      <c r="V84" s="58" t="s">
        <v>239</v>
      </c>
      <c r="W84" s="60" t="s">
        <v>58</v>
      </c>
      <c r="X84" s="58">
        <v>0</v>
      </c>
    </row>
    <row r="85" spans="1:24" ht="33.75">
      <c r="A85" s="57">
        <v>74</v>
      </c>
      <c r="B85" s="58" t="s">
        <v>42</v>
      </c>
      <c r="C85" s="59" t="s">
        <v>43</v>
      </c>
      <c r="D85" s="59" t="s">
        <v>44</v>
      </c>
      <c r="E85" s="59" t="s">
        <v>45</v>
      </c>
      <c r="F85" s="58" t="s">
        <v>46</v>
      </c>
      <c r="G85" s="57" t="s">
        <v>47</v>
      </c>
      <c r="H85" s="59" t="s">
        <v>338</v>
      </c>
      <c r="I85" s="60" t="s">
        <v>339</v>
      </c>
      <c r="J85" s="60" t="s">
        <v>340</v>
      </c>
      <c r="K85" s="60" t="s">
        <v>339</v>
      </c>
      <c r="L85" s="60" t="s">
        <v>340</v>
      </c>
      <c r="M85" s="58" t="s">
        <v>53</v>
      </c>
      <c r="N85" s="57" t="s">
        <v>54</v>
      </c>
      <c r="O85" s="58" t="s">
        <v>341</v>
      </c>
      <c r="P85" s="61">
        <v>51</v>
      </c>
      <c r="Q85" s="61">
        <v>412</v>
      </c>
      <c r="R85" s="62">
        <f t="shared" si="3"/>
        <v>21012</v>
      </c>
      <c r="S85" s="62">
        <f t="shared" si="4"/>
        <v>22482.84</v>
      </c>
      <c r="T85" s="62">
        <f t="shared" si="5"/>
        <v>22932.496800000001</v>
      </c>
      <c r="U85" s="60" t="s">
        <v>56</v>
      </c>
      <c r="V85" s="58" t="s">
        <v>70</v>
      </c>
      <c r="W85" s="60" t="s">
        <v>58</v>
      </c>
      <c r="X85" s="58">
        <v>0</v>
      </c>
    </row>
    <row r="86" spans="1:24" ht="45">
      <c r="A86" s="57">
        <v>75</v>
      </c>
      <c r="B86" s="58" t="s">
        <v>42</v>
      </c>
      <c r="C86" s="59" t="s">
        <v>43</v>
      </c>
      <c r="D86" s="59" t="s">
        <v>44</v>
      </c>
      <c r="E86" s="59" t="s">
        <v>45</v>
      </c>
      <c r="F86" s="58" t="s">
        <v>46</v>
      </c>
      <c r="G86" s="57" t="s">
        <v>47</v>
      </c>
      <c r="H86" s="59" t="s">
        <v>342</v>
      </c>
      <c r="I86" s="60" t="s">
        <v>343</v>
      </c>
      <c r="J86" s="60" t="s">
        <v>344</v>
      </c>
      <c r="K86" s="60" t="s">
        <v>345</v>
      </c>
      <c r="L86" s="60" t="s">
        <v>346</v>
      </c>
      <c r="M86" s="58" t="s">
        <v>71</v>
      </c>
      <c r="N86" s="57" t="s">
        <v>54</v>
      </c>
      <c r="O86" s="58" t="s">
        <v>64</v>
      </c>
      <c r="P86" s="61">
        <v>100</v>
      </c>
      <c r="Q86" s="61">
        <v>40</v>
      </c>
      <c r="R86" s="62">
        <f t="shared" si="3"/>
        <v>4000</v>
      </c>
      <c r="S86" s="62">
        <f t="shared" si="4"/>
        <v>4280</v>
      </c>
      <c r="T86" s="62">
        <f t="shared" si="5"/>
        <v>4365.6000000000004</v>
      </c>
      <c r="U86" s="60" t="s">
        <v>192</v>
      </c>
      <c r="V86" s="58" t="s">
        <v>239</v>
      </c>
      <c r="W86" s="60" t="s">
        <v>58</v>
      </c>
      <c r="X86" s="58">
        <v>0</v>
      </c>
    </row>
    <row r="87" spans="1:24" ht="45">
      <c r="A87" s="57">
        <v>76</v>
      </c>
      <c r="B87" s="58" t="s">
        <v>42</v>
      </c>
      <c r="C87" s="59" t="s">
        <v>43</v>
      </c>
      <c r="D87" s="59" t="s">
        <v>44</v>
      </c>
      <c r="E87" s="59" t="s">
        <v>45</v>
      </c>
      <c r="F87" s="58" t="s">
        <v>46</v>
      </c>
      <c r="G87" s="57" t="s">
        <v>47</v>
      </c>
      <c r="H87" s="59" t="s">
        <v>342</v>
      </c>
      <c r="I87" s="60" t="s">
        <v>343</v>
      </c>
      <c r="J87" s="60" t="s">
        <v>344</v>
      </c>
      <c r="K87" s="60" t="s">
        <v>345</v>
      </c>
      <c r="L87" s="60" t="s">
        <v>346</v>
      </c>
      <c r="M87" s="58" t="s">
        <v>71</v>
      </c>
      <c r="N87" s="57" t="s">
        <v>54</v>
      </c>
      <c r="O87" s="58" t="s">
        <v>64</v>
      </c>
      <c r="P87" s="61">
        <v>1415</v>
      </c>
      <c r="Q87" s="61">
        <v>40</v>
      </c>
      <c r="R87" s="62">
        <f t="shared" si="3"/>
        <v>56600</v>
      </c>
      <c r="S87" s="62">
        <f t="shared" si="4"/>
        <v>60562</v>
      </c>
      <c r="T87" s="62">
        <f t="shared" si="5"/>
        <v>61773.24</v>
      </c>
      <c r="U87" s="60" t="s">
        <v>270</v>
      </c>
      <c r="V87" s="58" t="s">
        <v>271</v>
      </c>
      <c r="W87" s="60" t="s">
        <v>58</v>
      </c>
      <c r="X87" s="58">
        <v>0</v>
      </c>
    </row>
    <row r="88" spans="1:24" ht="45">
      <c r="A88" s="57">
        <v>77</v>
      </c>
      <c r="B88" s="58" t="s">
        <v>42</v>
      </c>
      <c r="C88" s="59" t="s">
        <v>43</v>
      </c>
      <c r="D88" s="59" t="s">
        <v>44</v>
      </c>
      <c r="E88" s="59" t="s">
        <v>45</v>
      </c>
      <c r="F88" s="58" t="s">
        <v>46</v>
      </c>
      <c r="G88" s="57" t="s">
        <v>47</v>
      </c>
      <c r="H88" s="59" t="s">
        <v>342</v>
      </c>
      <c r="I88" s="60" t="s">
        <v>347</v>
      </c>
      <c r="J88" s="60" t="s">
        <v>348</v>
      </c>
      <c r="K88" s="60" t="s">
        <v>349</v>
      </c>
      <c r="L88" s="60" t="s">
        <v>348</v>
      </c>
      <c r="M88" s="58" t="s">
        <v>71</v>
      </c>
      <c r="N88" s="57" t="s">
        <v>54</v>
      </c>
      <c r="O88" s="58" t="s">
        <v>64</v>
      </c>
      <c r="P88" s="61">
        <v>2.2000000000000002</v>
      </c>
      <c r="Q88" s="61">
        <v>792</v>
      </c>
      <c r="R88" s="62">
        <f t="shared" si="3"/>
        <v>1742.4</v>
      </c>
      <c r="S88" s="62">
        <f t="shared" si="4"/>
        <v>1864.3680000000002</v>
      </c>
      <c r="T88" s="62">
        <f t="shared" si="5"/>
        <v>1901.6553600000002</v>
      </c>
      <c r="U88" s="60" t="s">
        <v>72</v>
      </c>
      <c r="V88" s="58" t="s">
        <v>239</v>
      </c>
      <c r="W88" s="60" t="s">
        <v>58</v>
      </c>
      <c r="X88" s="58">
        <v>0</v>
      </c>
    </row>
    <row r="89" spans="1:24" ht="45">
      <c r="A89" s="57">
        <v>78</v>
      </c>
      <c r="B89" s="58" t="s">
        <v>42</v>
      </c>
      <c r="C89" s="59" t="s">
        <v>43</v>
      </c>
      <c r="D89" s="59" t="s">
        <v>44</v>
      </c>
      <c r="E89" s="59" t="s">
        <v>45</v>
      </c>
      <c r="F89" s="58" t="s">
        <v>46</v>
      </c>
      <c r="G89" s="57" t="s">
        <v>47</v>
      </c>
      <c r="H89" s="59" t="s">
        <v>350</v>
      </c>
      <c r="I89" s="60" t="s">
        <v>351</v>
      </c>
      <c r="J89" s="60" t="s">
        <v>352</v>
      </c>
      <c r="K89" s="60" t="s">
        <v>353</v>
      </c>
      <c r="L89" s="60" t="s">
        <v>354</v>
      </c>
      <c r="M89" s="58" t="s">
        <v>355</v>
      </c>
      <c r="N89" s="57" t="s">
        <v>356</v>
      </c>
      <c r="O89" s="58" t="s">
        <v>357</v>
      </c>
      <c r="P89" s="61">
        <v>1</v>
      </c>
      <c r="Q89" s="61">
        <v>248808.6</v>
      </c>
      <c r="R89" s="62">
        <f t="shared" si="3"/>
        <v>248808.6</v>
      </c>
      <c r="S89" s="62">
        <f t="shared" si="4"/>
        <v>266225.20200000005</v>
      </c>
      <c r="T89" s="62">
        <f t="shared" si="5"/>
        <v>271549.70604000008</v>
      </c>
      <c r="U89" s="60" t="s">
        <v>72</v>
      </c>
      <c r="V89" s="58" t="s">
        <v>358</v>
      </c>
      <c r="W89" s="60" t="s">
        <v>58</v>
      </c>
      <c r="X89" s="58">
        <v>100</v>
      </c>
    </row>
    <row r="90" spans="1:24" ht="45">
      <c r="A90" s="57">
        <v>79</v>
      </c>
      <c r="B90" s="58" t="s">
        <v>42</v>
      </c>
      <c r="C90" s="59" t="s">
        <v>43</v>
      </c>
      <c r="D90" s="59" t="s">
        <v>44</v>
      </c>
      <c r="E90" s="59" t="s">
        <v>45</v>
      </c>
      <c r="F90" s="58" t="s">
        <v>359</v>
      </c>
      <c r="G90" s="57" t="s">
        <v>47</v>
      </c>
      <c r="H90" s="59" t="s">
        <v>360</v>
      </c>
      <c r="I90" s="60" t="s">
        <v>361</v>
      </c>
      <c r="J90" s="60" t="s">
        <v>362</v>
      </c>
      <c r="K90" s="60" t="s">
        <v>361</v>
      </c>
      <c r="L90" s="60" t="s">
        <v>362</v>
      </c>
      <c r="M90" s="58" t="s">
        <v>355</v>
      </c>
      <c r="N90" s="57" t="s">
        <v>356</v>
      </c>
      <c r="O90" s="58" t="s">
        <v>357</v>
      </c>
      <c r="P90" s="61">
        <v>1</v>
      </c>
      <c r="Q90" s="61">
        <v>170000</v>
      </c>
      <c r="R90" s="62">
        <f t="shared" si="3"/>
        <v>170000</v>
      </c>
      <c r="S90" s="62">
        <f t="shared" si="4"/>
        <v>181900</v>
      </c>
      <c r="T90" s="62">
        <f t="shared" si="5"/>
        <v>185538</v>
      </c>
      <c r="U90" s="60" t="s">
        <v>363</v>
      </c>
      <c r="V90" s="58" t="s">
        <v>358</v>
      </c>
      <c r="W90" s="60" t="s">
        <v>58</v>
      </c>
      <c r="X90" s="58">
        <v>0</v>
      </c>
    </row>
    <row r="91" spans="1:24" ht="45">
      <c r="A91" s="57">
        <v>80</v>
      </c>
      <c r="B91" s="58" t="s">
        <v>42</v>
      </c>
      <c r="C91" s="59" t="s">
        <v>43</v>
      </c>
      <c r="D91" s="59" t="s">
        <v>44</v>
      </c>
      <c r="E91" s="59" t="s">
        <v>45</v>
      </c>
      <c r="F91" s="58" t="s">
        <v>359</v>
      </c>
      <c r="G91" s="57" t="s">
        <v>47</v>
      </c>
      <c r="H91" s="59" t="s">
        <v>360</v>
      </c>
      <c r="I91" s="60" t="s">
        <v>364</v>
      </c>
      <c r="J91" s="60" t="s">
        <v>365</v>
      </c>
      <c r="K91" s="60" t="s">
        <v>364</v>
      </c>
      <c r="L91" s="60" t="s">
        <v>365</v>
      </c>
      <c r="M91" s="58" t="s">
        <v>355</v>
      </c>
      <c r="N91" s="57" t="s">
        <v>356</v>
      </c>
      <c r="O91" s="58" t="s">
        <v>357</v>
      </c>
      <c r="P91" s="61">
        <v>1</v>
      </c>
      <c r="Q91" s="61">
        <v>1911000</v>
      </c>
      <c r="R91" s="62">
        <f t="shared" si="3"/>
        <v>1911000</v>
      </c>
      <c r="S91" s="62">
        <f t="shared" si="4"/>
        <v>2044770.0000000002</v>
      </c>
      <c r="T91" s="62">
        <f t="shared" si="5"/>
        <v>2085665.4000000004</v>
      </c>
      <c r="U91" s="60" t="s">
        <v>363</v>
      </c>
      <c r="V91" s="58" t="s">
        <v>358</v>
      </c>
      <c r="W91" s="60" t="s">
        <v>58</v>
      </c>
      <c r="X91" s="58">
        <v>0</v>
      </c>
    </row>
    <row r="92" spans="1:24" ht="45">
      <c r="A92" s="57">
        <v>81</v>
      </c>
      <c r="B92" s="58" t="s">
        <v>42</v>
      </c>
      <c r="C92" s="59" t="s">
        <v>43</v>
      </c>
      <c r="D92" s="59" t="s">
        <v>44</v>
      </c>
      <c r="E92" s="59" t="s">
        <v>45</v>
      </c>
      <c r="F92" s="58" t="s">
        <v>366</v>
      </c>
      <c r="G92" s="57" t="s">
        <v>47</v>
      </c>
      <c r="H92" s="59" t="s">
        <v>367</v>
      </c>
      <c r="I92" s="60" t="s">
        <v>368</v>
      </c>
      <c r="J92" s="60" t="s">
        <v>369</v>
      </c>
      <c r="K92" s="60" t="s">
        <v>370</v>
      </c>
      <c r="L92" s="60" t="s">
        <v>371</v>
      </c>
      <c r="M92" s="58" t="s">
        <v>71</v>
      </c>
      <c r="N92" s="57" t="s">
        <v>356</v>
      </c>
      <c r="O92" s="58" t="s">
        <v>357</v>
      </c>
      <c r="P92" s="61">
        <v>1</v>
      </c>
      <c r="Q92" s="61">
        <v>32100</v>
      </c>
      <c r="R92" s="62">
        <f t="shared" si="3"/>
        <v>32100</v>
      </c>
      <c r="S92" s="62">
        <f t="shared" si="4"/>
        <v>34347</v>
      </c>
      <c r="T92" s="62">
        <f t="shared" si="5"/>
        <v>35033.94</v>
      </c>
      <c r="U92" s="60" t="s">
        <v>363</v>
      </c>
      <c r="V92" s="58" t="s">
        <v>358</v>
      </c>
      <c r="W92" s="60" t="s">
        <v>58</v>
      </c>
      <c r="X92" s="58">
        <v>0</v>
      </c>
    </row>
    <row r="93" spans="1:24" ht="56.25">
      <c r="A93" s="57">
        <v>82</v>
      </c>
      <c r="B93" s="58" t="s">
        <v>42</v>
      </c>
      <c r="C93" s="59" t="s">
        <v>43</v>
      </c>
      <c r="D93" s="59" t="s">
        <v>44</v>
      </c>
      <c r="E93" s="59" t="s">
        <v>45</v>
      </c>
      <c r="F93" s="58" t="s">
        <v>366</v>
      </c>
      <c r="G93" s="57" t="s">
        <v>47</v>
      </c>
      <c r="H93" s="59" t="s">
        <v>372</v>
      </c>
      <c r="I93" s="60" t="s">
        <v>373</v>
      </c>
      <c r="J93" s="60" t="s">
        <v>374</v>
      </c>
      <c r="K93" s="60" t="s">
        <v>375</v>
      </c>
      <c r="L93" s="60" t="s">
        <v>376</v>
      </c>
      <c r="M93" s="58" t="s">
        <v>355</v>
      </c>
      <c r="N93" s="57" t="s">
        <v>356</v>
      </c>
      <c r="O93" s="58" t="s">
        <v>357</v>
      </c>
      <c r="P93" s="61">
        <v>1</v>
      </c>
      <c r="Q93" s="61">
        <v>17000</v>
      </c>
      <c r="R93" s="62">
        <f t="shared" si="3"/>
        <v>17000</v>
      </c>
      <c r="S93" s="62">
        <f t="shared" si="4"/>
        <v>18190</v>
      </c>
      <c r="T93" s="62">
        <f t="shared" si="5"/>
        <v>18553.8</v>
      </c>
      <c r="U93" s="60" t="s">
        <v>363</v>
      </c>
      <c r="V93" s="58" t="s">
        <v>358</v>
      </c>
      <c r="W93" s="60" t="s">
        <v>58</v>
      </c>
      <c r="X93" s="58">
        <v>0</v>
      </c>
    </row>
    <row r="94" spans="1:24" ht="56.25">
      <c r="A94" s="57">
        <v>83</v>
      </c>
      <c r="B94" s="58" t="s">
        <v>42</v>
      </c>
      <c r="C94" s="59" t="s">
        <v>43</v>
      </c>
      <c r="D94" s="59" t="s">
        <v>44</v>
      </c>
      <c r="E94" s="59" t="s">
        <v>45</v>
      </c>
      <c r="F94" s="58" t="s">
        <v>366</v>
      </c>
      <c r="G94" s="57" t="s">
        <v>47</v>
      </c>
      <c r="H94" s="59" t="s">
        <v>372</v>
      </c>
      <c r="I94" s="60" t="s">
        <v>377</v>
      </c>
      <c r="J94" s="60" t="s">
        <v>378</v>
      </c>
      <c r="K94" s="60" t="s">
        <v>375</v>
      </c>
      <c r="L94" s="60" t="s">
        <v>379</v>
      </c>
      <c r="M94" s="58" t="s">
        <v>355</v>
      </c>
      <c r="N94" s="57" t="s">
        <v>356</v>
      </c>
      <c r="O94" s="58" t="s">
        <v>357</v>
      </c>
      <c r="P94" s="61">
        <v>1</v>
      </c>
      <c r="Q94" s="61">
        <f>26750+23250</f>
        <v>50000</v>
      </c>
      <c r="R94" s="62">
        <f t="shared" si="3"/>
        <v>50000</v>
      </c>
      <c r="S94" s="62">
        <f t="shared" si="4"/>
        <v>53500</v>
      </c>
      <c r="T94" s="62">
        <f t="shared" si="5"/>
        <v>54570</v>
      </c>
      <c r="U94" s="60" t="s">
        <v>363</v>
      </c>
      <c r="V94" s="58" t="s">
        <v>358</v>
      </c>
      <c r="W94" s="60" t="s">
        <v>58</v>
      </c>
      <c r="X94" s="58">
        <v>0</v>
      </c>
    </row>
    <row r="95" spans="1:24" ht="45">
      <c r="A95" s="57">
        <v>84</v>
      </c>
      <c r="B95" s="58" t="s">
        <v>42</v>
      </c>
      <c r="C95" s="59" t="s">
        <v>43</v>
      </c>
      <c r="D95" s="59" t="s">
        <v>44</v>
      </c>
      <c r="E95" s="59" t="s">
        <v>45</v>
      </c>
      <c r="F95" s="58" t="s">
        <v>366</v>
      </c>
      <c r="G95" s="57" t="s">
        <v>47</v>
      </c>
      <c r="H95" s="59" t="s">
        <v>380</v>
      </c>
      <c r="I95" s="60" t="s">
        <v>381</v>
      </c>
      <c r="J95" s="60" t="s">
        <v>382</v>
      </c>
      <c r="K95" s="60" t="s">
        <v>381</v>
      </c>
      <c r="L95" s="60" t="s">
        <v>383</v>
      </c>
      <c r="M95" s="58" t="s">
        <v>355</v>
      </c>
      <c r="N95" s="57" t="s">
        <v>54</v>
      </c>
      <c r="O95" s="58" t="s">
        <v>64</v>
      </c>
      <c r="P95" s="61">
        <v>1800</v>
      </c>
      <c r="Q95" s="61">
        <v>33.883333329999999</v>
      </c>
      <c r="R95" s="62">
        <f t="shared" si="3"/>
        <v>60989.999993999998</v>
      </c>
      <c r="S95" s="62">
        <f t="shared" si="4"/>
        <v>65259.299993580004</v>
      </c>
      <c r="T95" s="62">
        <f t="shared" si="5"/>
        <v>66564.485993451599</v>
      </c>
      <c r="U95" s="60" t="s">
        <v>192</v>
      </c>
      <c r="V95" s="58" t="s">
        <v>239</v>
      </c>
      <c r="W95" s="60" t="s">
        <v>58</v>
      </c>
      <c r="X95" s="58">
        <v>0</v>
      </c>
    </row>
    <row r="96" spans="1:24" ht="45">
      <c r="A96" s="57">
        <v>85</v>
      </c>
      <c r="B96" s="58" t="s">
        <v>42</v>
      </c>
      <c r="C96" s="59" t="s">
        <v>43</v>
      </c>
      <c r="D96" s="59" t="s">
        <v>44</v>
      </c>
      <c r="E96" s="59" t="s">
        <v>45</v>
      </c>
      <c r="F96" s="58" t="s">
        <v>366</v>
      </c>
      <c r="G96" s="57" t="s">
        <v>47</v>
      </c>
      <c r="H96" s="59" t="s">
        <v>384</v>
      </c>
      <c r="I96" s="60" t="s">
        <v>385</v>
      </c>
      <c r="J96" s="60" t="s">
        <v>386</v>
      </c>
      <c r="K96" s="60" t="s">
        <v>387</v>
      </c>
      <c r="L96" s="60" t="s">
        <v>388</v>
      </c>
      <c r="M96" s="58" t="s">
        <v>355</v>
      </c>
      <c r="N96" s="57" t="s">
        <v>356</v>
      </c>
      <c r="O96" s="58" t="s">
        <v>357</v>
      </c>
      <c r="P96" s="61">
        <v>1</v>
      </c>
      <c r="Q96" s="61">
        <f>2139160-23250</f>
        <v>2115910</v>
      </c>
      <c r="R96" s="62">
        <f t="shared" si="3"/>
        <v>2115910</v>
      </c>
      <c r="S96" s="62">
        <f t="shared" si="4"/>
        <v>2264023.7000000002</v>
      </c>
      <c r="T96" s="62">
        <f t="shared" si="5"/>
        <v>2309304.1740000001</v>
      </c>
      <c r="U96" s="60" t="s">
        <v>363</v>
      </c>
      <c r="V96" s="58" t="s">
        <v>358</v>
      </c>
      <c r="W96" s="60" t="s">
        <v>58</v>
      </c>
      <c r="X96" s="58">
        <v>0</v>
      </c>
    </row>
    <row r="97" spans="1:24" ht="56.25">
      <c r="A97" s="57">
        <v>86</v>
      </c>
      <c r="B97" s="58" t="s">
        <v>42</v>
      </c>
      <c r="C97" s="59" t="s">
        <v>43</v>
      </c>
      <c r="D97" s="59" t="s">
        <v>44</v>
      </c>
      <c r="E97" s="59" t="s">
        <v>45</v>
      </c>
      <c r="F97" s="58" t="s">
        <v>389</v>
      </c>
      <c r="G97" s="57" t="s">
        <v>47</v>
      </c>
      <c r="H97" s="59" t="s">
        <v>390</v>
      </c>
      <c r="I97" s="60" t="s">
        <v>391</v>
      </c>
      <c r="J97" s="60" t="s">
        <v>392</v>
      </c>
      <c r="K97" s="60" t="s">
        <v>393</v>
      </c>
      <c r="L97" s="60" t="s">
        <v>394</v>
      </c>
      <c r="M97" s="58" t="s">
        <v>395</v>
      </c>
      <c r="N97" s="57" t="s">
        <v>356</v>
      </c>
      <c r="O97" s="58" t="s">
        <v>357</v>
      </c>
      <c r="P97" s="61">
        <v>1</v>
      </c>
      <c r="Q97" s="61">
        <v>505700</v>
      </c>
      <c r="R97" s="62">
        <f t="shared" si="3"/>
        <v>505700</v>
      </c>
      <c r="S97" s="62">
        <f t="shared" si="4"/>
        <v>541099</v>
      </c>
      <c r="T97" s="62">
        <f t="shared" si="5"/>
        <v>551920.98</v>
      </c>
      <c r="U97" s="60" t="s">
        <v>363</v>
      </c>
      <c r="V97" s="58" t="s">
        <v>396</v>
      </c>
      <c r="W97" s="60" t="s">
        <v>397</v>
      </c>
      <c r="X97" s="58">
        <v>0</v>
      </c>
    </row>
    <row r="98" spans="1:24" s="3" customFormat="1" ht="56.25">
      <c r="A98" s="57">
        <v>87</v>
      </c>
      <c r="B98" s="58" t="s">
        <v>42</v>
      </c>
      <c r="C98" s="59" t="s">
        <v>43</v>
      </c>
      <c r="D98" s="59" t="s">
        <v>44</v>
      </c>
      <c r="E98" s="59" t="s">
        <v>45</v>
      </c>
      <c r="F98" s="58" t="s">
        <v>389</v>
      </c>
      <c r="G98" s="57" t="s">
        <v>47</v>
      </c>
      <c r="H98" s="59" t="s">
        <v>390</v>
      </c>
      <c r="I98" s="60" t="s">
        <v>398</v>
      </c>
      <c r="J98" s="60" t="s">
        <v>399</v>
      </c>
      <c r="K98" s="60" t="s">
        <v>393</v>
      </c>
      <c r="L98" s="60" t="s">
        <v>400</v>
      </c>
      <c r="M98" s="58" t="s">
        <v>71</v>
      </c>
      <c r="N98" s="57" t="s">
        <v>356</v>
      </c>
      <c r="O98" s="58" t="s">
        <v>357</v>
      </c>
      <c r="P98" s="61">
        <v>1</v>
      </c>
      <c r="Q98" s="61">
        <v>5987300</v>
      </c>
      <c r="R98" s="62">
        <f t="shared" si="3"/>
        <v>5987300</v>
      </c>
      <c r="S98" s="62">
        <f t="shared" si="4"/>
        <v>6406411</v>
      </c>
      <c r="T98" s="62">
        <f t="shared" si="5"/>
        <v>6534539.2199999997</v>
      </c>
      <c r="U98" s="60" t="s">
        <v>192</v>
      </c>
      <c r="V98" s="58" t="s">
        <v>358</v>
      </c>
      <c r="W98" s="60" t="s">
        <v>397</v>
      </c>
      <c r="X98" s="58">
        <v>0</v>
      </c>
    </row>
    <row r="99" spans="1:24" ht="45">
      <c r="A99" s="57">
        <v>88</v>
      </c>
      <c r="B99" s="58" t="s">
        <v>42</v>
      </c>
      <c r="C99" s="59" t="s">
        <v>43</v>
      </c>
      <c r="D99" s="59" t="s">
        <v>44</v>
      </c>
      <c r="E99" s="59" t="s">
        <v>45</v>
      </c>
      <c r="F99" s="58" t="s">
        <v>401</v>
      </c>
      <c r="G99" s="57" t="s">
        <v>47</v>
      </c>
      <c r="H99" s="59" t="s">
        <v>402</v>
      </c>
      <c r="I99" s="60" t="s">
        <v>403</v>
      </c>
      <c r="J99" s="60" t="s">
        <v>404</v>
      </c>
      <c r="K99" s="60" t="s">
        <v>405</v>
      </c>
      <c r="L99" s="60" t="s">
        <v>406</v>
      </c>
      <c r="M99" s="58" t="s">
        <v>395</v>
      </c>
      <c r="N99" s="57" t="s">
        <v>356</v>
      </c>
      <c r="O99" s="58" t="s">
        <v>357</v>
      </c>
      <c r="P99" s="61">
        <v>1</v>
      </c>
      <c r="Q99" s="61">
        <v>120000</v>
      </c>
      <c r="R99" s="62">
        <f t="shared" si="3"/>
        <v>120000</v>
      </c>
      <c r="S99" s="62">
        <f t="shared" si="4"/>
        <v>128400.00000000001</v>
      </c>
      <c r="T99" s="62">
        <f t="shared" si="5"/>
        <v>130968.00000000001</v>
      </c>
      <c r="U99" s="60" t="s">
        <v>363</v>
      </c>
      <c r="V99" s="58" t="s">
        <v>396</v>
      </c>
      <c r="W99" s="60" t="s">
        <v>58</v>
      </c>
      <c r="X99" s="58">
        <v>0</v>
      </c>
    </row>
    <row r="100" spans="1:24" ht="45">
      <c r="A100" s="57">
        <v>89</v>
      </c>
      <c r="B100" s="58" t="s">
        <v>42</v>
      </c>
      <c r="C100" s="59" t="s">
        <v>43</v>
      </c>
      <c r="D100" s="59" t="s">
        <v>44</v>
      </c>
      <c r="E100" s="59" t="s">
        <v>45</v>
      </c>
      <c r="F100" s="58" t="s">
        <v>401</v>
      </c>
      <c r="G100" s="57" t="s">
        <v>47</v>
      </c>
      <c r="H100" s="59" t="s">
        <v>402</v>
      </c>
      <c r="I100" s="60" t="s">
        <v>407</v>
      </c>
      <c r="J100" s="60" t="s">
        <v>408</v>
      </c>
      <c r="K100" s="60" t="s">
        <v>405</v>
      </c>
      <c r="L100" s="60" t="s">
        <v>406</v>
      </c>
      <c r="M100" s="58" t="s">
        <v>71</v>
      </c>
      <c r="N100" s="57" t="s">
        <v>356</v>
      </c>
      <c r="O100" s="58" t="s">
        <v>357</v>
      </c>
      <c r="P100" s="61">
        <v>1</v>
      </c>
      <c r="Q100" s="61">
        <v>1300000</v>
      </c>
      <c r="R100" s="62">
        <f t="shared" si="3"/>
        <v>1300000</v>
      </c>
      <c r="S100" s="62">
        <f t="shared" si="4"/>
        <v>1391000</v>
      </c>
      <c r="T100" s="62">
        <f t="shared" si="5"/>
        <v>1418820</v>
      </c>
      <c r="U100" s="60" t="s">
        <v>363</v>
      </c>
      <c r="V100" s="58" t="s">
        <v>358</v>
      </c>
      <c r="W100" s="60" t="s">
        <v>58</v>
      </c>
      <c r="X100" s="58">
        <v>0</v>
      </c>
    </row>
    <row r="101" spans="1:24" ht="45">
      <c r="A101" s="57">
        <v>90</v>
      </c>
      <c r="B101" s="58" t="s">
        <v>42</v>
      </c>
      <c r="C101" s="59" t="s">
        <v>43</v>
      </c>
      <c r="D101" s="59" t="s">
        <v>44</v>
      </c>
      <c r="E101" s="59" t="s">
        <v>45</v>
      </c>
      <c r="F101" s="58" t="s">
        <v>401</v>
      </c>
      <c r="G101" s="57" t="s">
        <v>47</v>
      </c>
      <c r="H101" s="59" t="s">
        <v>409</v>
      </c>
      <c r="I101" s="60" t="s">
        <v>410</v>
      </c>
      <c r="J101" s="60" t="s">
        <v>411</v>
      </c>
      <c r="K101" s="60" t="s">
        <v>412</v>
      </c>
      <c r="L101" s="60" t="s">
        <v>413</v>
      </c>
      <c r="M101" s="58" t="s">
        <v>71</v>
      </c>
      <c r="N101" s="57" t="s">
        <v>356</v>
      </c>
      <c r="O101" s="58" t="s">
        <v>357</v>
      </c>
      <c r="P101" s="61">
        <v>1</v>
      </c>
      <c r="Q101" s="61">
        <v>150000</v>
      </c>
      <c r="R101" s="62">
        <f t="shared" si="3"/>
        <v>150000</v>
      </c>
      <c r="S101" s="62">
        <f t="shared" si="4"/>
        <v>160500</v>
      </c>
      <c r="T101" s="62">
        <f t="shared" si="5"/>
        <v>163710</v>
      </c>
      <c r="U101" s="60" t="s">
        <v>414</v>
      </c>
      <c r="V101" s="58" t="s">
        <v>415</v>
      </c>
      <c r="W101" s="60" t="s">
        <v>58</v>
      </c>
      <c r="X101" s="58">
        <v>0</v>
      </c>
    </row>
    <row r="102" spans="1:24" ht="45">
      <c r="A102" s="57">
        <v>91</v>
      </c>
      <c r="B102" s="58" t="s">
        <v>42</v>
      </c>
      <c r="C102" s="59" t="s">
        <v>43</v>
      </c>
      <c r="D102" s="59" t="s">
        <v>44</v>
      </c>
      <c r="E102" s="59" t="s">
        <v>45</v>
      </c>
      <c r="F102" s="58" t="s">
        <v>401</v>
      </c>
      <c r="G102" s="57" t="s">
        <v>47</v>
      </c>
      <c r="H102" s="59" t="s">
        <v>409</v>
      </c>
      <c r="I102" s="60" t="s">
        <v>410</v>
      </c>
      <c r="J102" s="60" t="s">
        <v>411</v>
      </c>
      <c r="K102" s="60" t="s">
        <v>412</v>
      </c>
      <c r="L102" s="60" t="s">
        <v>413</v>
      </c>
      <c r="M102" s="58" t="s">
        <v>71</v>
      </c>
      <c r="N102" s="57" t="s">
        <v>356</v>
      </c>
      <c r="O102" s="58" t="s">
        <v>357</v>
      </c>
      <c r="P102" s="61">
        <v>1</v>
      </c>
      <c r="Q102" s="61">
        <v>217000</v>
      </c>
      <c r="R102" s="62">
        <f t="shared" si="3"/>
        <v>217000</v>
      </c>
      <c r="S102" s="62">
        <f t="shared" si="4"/>
        <v>232190</v>
      </c>
      <c r="T102" s="62">
        <f t="shared" si="5"/>
        <v>236833.80000000002</v>
      </c>
      <c r="U102" s="60" t="s">
        <v>363</v>
      </c>
      <c r="V102" s="58" t="s">
        <v>415</v>
      </c>
      <c r="W102" s="60" t="s">
        <v>58</v>
      </c>
      <c r="X102" s="58">
        <v>0</v>
      </c>
    </row>
    <row r="103" spans="1:24" ht="45">
      <c r="A103" s="57">
        <v>92</v>
      </c>
      <c r="B103" s="58" t="s">
        <v>42</v>
      </c>
      <c r="C103" s="59" t="s">
        <v>43</v>
      </c>
      <c r="D103" s="59" t="s">
        <v>44</v>
      </c>
      <c r="E103" s="59" t="s">
        <v>45</v>
      </c>
      <c r="F103" s="58" t="s">
        <v>401</v>
      </c>
      <c r="G103" s="57" t="s">
        <v>47</v>
      </c>
      <c r="H103" s="59" t="s">
        <v>409</v>
      </c>
      <c r="I103" s="60" t="s">
        <v>416</v>
      </c>
      <c r="J103" s="60" t="s">
        <v>417</v>
      </c>
      <c r="K103" s="60" t="s">
        <v>418</v>
      </c>
      <c r="L103" s="60" t="s">
        <v>419</v>
      </c>
      <c r="M103" s="58" t="s">
        <v>71</v>
      </c>
      <c r="N103" s="57" t="s">
        <v>356</v>
      </c>
      <c r="O103" s="58" t="s">
        <v>357</v>
      </c>
      <c r="P103" s="61">
        <v>1</v>
      </c>
      <c r="Q103" s="61">
        <v>200000</v>
      </c>
      <c r="R103" s="62">
        <f t="shared" si="3"/>
        <v>200000</v>
      </c>
      <c r="S103" s="62">
        <f t="shared" si="4"/>
        <v>214000</v>
      </c>
      <c r="T103" s="62">
        <f t="shared" si="5"/>
        <v>218280</v>
      </c>
      <c r="U103" s="60" t="s">
        <v>363</v>
      </c>
      <c r="V103" s="58" t="s">
        <v>358</v>
      </c>
      <c r="W103" s="60" t="s">
        <v>58</v>
      </c>
      <c r="X103" s="58">
        <v>0</v>
      </c>
    </row>
    <row r="104" spans="1:24" ht="45">
      <c r="A104" s="57">
        <v>93</v>
      </c>
      <c r="B104" s="58" t="s">
        <v>42</v>
      </c>
      <c r="C104" s="59" t="s">
        <v>43</v>
      </c>
      <c r="D104" s="59" t="s">
        <v>44</v>
      </c>
      <c r="E104" s="59" t="s">
        <v>45</v>
      </c>
      <c r="F104" s="58" t="s">
        <v>401</v>
      </c>
      <c r="G104" s="57" t="s">
        <v>47</v>
      </c>
      <c r="H104" s="59" t="s">
        <v>409</v>
      </c>
      <c r="I104" s="60" t="s">
        <v>420</v>
      </c>
      <c r="J104" s="60" t="s">
        <v>421</v>
      </c>
      <c r="K104" s="60" t="s">
        <v>422</v>
      </c>
      <c r="L104" s="60" t="s">
        <v>423</v>
      </c>
      <c r="M104" s="58" t="s">
        <v>71</v>
      </c>
      <c r="N104" s="57" t="s">
        <v>356</v>
      </c>
      <c r="O104" s="58" t="s">
        <v>357</v>
      </c>
      <c r="P104" s="61">
        <v>1</v>
      </c>
      <c r="Q104" s="61">
        <v>250000</v>
      </c>
      <c r="R104" s="62">
        <f t="shared" si="3"/>
        <v>250000</v>
      </c>
      <c r="S104" s="62">
        <f t="shared" si="4"/>
        <v>267500</v>
      </c>
      <c r="T104" s="62">
        <f t="shared" si="5"/>
        <v>272850</v>
      </c>
      <c r="U104" s="60" t="s">
        <v>56</v>
      </c>
      <c r="V104" s="58" t="s">
        <v>415</v>
      </c>
      <c r="W104" s="60" t="s">
        <v>58</v>
      </c>
      <c r="X104" s="58">
        <v>0</v>
      </c>
    </row>
    <row r="105" spans="1:24" ht="45">
      <c r="A105" s="57">
        <v>94</v>
      </c>
      <c r="B105" s="58" t="s">
        <v>42</v>
      </c>
      <c r="C105" s="59" t="s">
        <v>43</v>
      </c>
      <c r="D105" s="59" t="s">
        <v>44</v>
      </c>
      <c r="E105" s="59" t="s">
        <v>45</v>
      </c>
      <c r="F105" s="58" t="s">
        <v>401</v>
      </c>
      <c r="G105" s="57" t="s">
        <v>47</v>
      </c>
      <c r="H105" s="59" t="s">
        <v>409</v>
      </c>
      <c r="I105" s="60" t="s">
        <v>420</v>
      </c>
      <c r="J105" s="60" t="s">
        <v>421</v>
      </c>
      <c r="K105" s="60" t="s">
        <v>422</v>
      </c>
      <c r="L105" s="60" t="s">
        <v>423</v>
      </c>
      <c r="M105" s="58" t="s">
        <v>71</v>
      </c>
      <c r="N105" s="57" t="s">
        <v>356</v>
      </c>
      <c r="O105" s="58" t="s">
        <v>357</v>
      </c>
      <c r="P105" s="61">
        <v>1</v>
      </c>
      <c r="Q105" s="61">
        <v>85481</v>
      </c>
      <c r="R105" s="62">
        <f t="shared" si="3"/>
        <v>85481</v>
      </c>
      <c r="S105" s="62">
        <f t="shared" si="4"/>
        <v>91464.67</v>
      </c>
      <c r="T105" s="62">
        <f t="shared" si="5"/>
        <v>93293.963399999993</v>
      </c>
      <c r="U105" s="60" t="s">
        <v>414</v>
      </c>
      <c r="V105" s="58" t="s">
        <v>415</v>
      </c>
      <c r="W105" s="60" t="s">
        <v>58</v>
      </c>
      <c r="X105" s="58">
        <v>0</v>
      </c>
    </row>
    <row r="106" spans="1:24" ht="45">
      <c r="A106" s="57">
        <v>95</v>
      </c>
      <c r="B106" s="58" t="s">
        <v>42</v>
      </c>
      <c r="C106" s="59" t="s">
        <v>43</v>
      </c>
      <c r="D106" s="59" t="s">
        <v>44</v>
      </c>
      <c r="E106" s="59" t="s">
        <v>45</v>
      </c>
      <c r="F106" s="58" t="s">
        <v>401</v>
      </c>
      <c r="G106" s="57" t="s">
        <v>47</v>
      </c>
      <c r="H106" s="59" t="s">
        <v>424</v>
      </c>
      <c r="I106" s="60" t="s">
        <v>425</v>
      </c>
      <c r="J106" s="60" t="s">
        <v>426</v>
      </c>
      <c r="K106" s="60" t="s">
        <v>427</v>
      </c>
      <c r="L106" s="60" t="s">
        <v>428</v>
      </c>
      <c r="M106" s="58" t="s">
        <v>355</v>
      </c>
      <c r="N106" s="57" t="s">
        <v>356</v>
      </c>
      <c r="O106" s="58" t="s">
        <v>357</v>
      </c>
      <c r="P106" s="61">
        <v>1</v>
      </c>
      <c r="Q106" s="61">
        <v>177519</v>
      </c>
      <c r="R106" s="62">
        <f t="shared" si="3"/>
        <v>177519</v>
      </c>
      <c r="S106" s="62">
        <f t="shared" si="4"/>
        <v>189945.33000000002</v>
      </c>
      <c r="T106" s="62">
        <f t="shared" si="5"/>
        <v>193744.23660000003</v>
      </c>
      <c r="U106" s="60" t="s">
        <v>56</v>
      </c>
      <c r="V106" s="58" t="s">
        <v>429</v>
      </c>
      <c r="W106" s="60" t="s">
        <v>58</v>
      </c>
      <c r="X106" s="58">
        <v>0</v>
      </c>
    </row>
    <row r="107" spans="1:24" ht="45">
      <c r="A107" s="57">
        <v>96</v>
      </c>
      <c r="B107" s="58" t="s">
        <v>42</v>
      </c>
      <c r="C107" s="59" t="s">
        <v>43</v>
      </c>
      <c r="D107" s="59" t="s">
        <v>44</v>
      </c>
      <c r="E107" s="59" t="s">
        <v>45</v>
      </c>
      <c r="F107" s="58" t="s">
        <v>401</v>
      </c>
      <c r="G107" s="57" t="s">
        <v>47</v>
      </c>
      <c r="H107" s="59" t="s">
        <v>430</v>
      </c>
      <c r="I107" s="60" t="s">
        <v>431</v>
      </c>
      <c r="J107" s="60" t="s">
        <v>432</v>
      </c>
      <c r="K107" s="60" t="s">
        <v>433</v>
      </c>
      <c r="L107" s="60" t="s">
        <v>434</v>
      </c>
      <c r="M107" s="58" t="s">
        <v>71</v>
      </c>
      <c r="N107" s="57" t="s">
        <v>356</v>
      </c>
      <c r="O107" s="58" t="s">
        <v>357</v>
      </c>
      <c r="P107" s="61">
        <v>1</v>
      </c>
      <c r="Q107" s="61">
        <v>264000</v>
      </c>
      <c r="R107" s="62">
        <f t="shared" si="3"/>
        <v>264000</v>
      </c>
      <c r="S107" s="62">
        <f t="shared" si="4"/>
        <v>282480</v>
      </c>
      <c r="T107" s="62">
        <f t="shared" si="5"/>
        <v>288129.59999999998</v>
      </c>
      <c r="U107" s="60" t="s">
        <v>363</v>
      </c>
      <c r="V107" s="58" t="s">
        <v>415</v>
      </c>
      <c r="W107" s="60" t="s">
        <v>58</v>
      </c>
      <c r="X107" s="58">
        <v>0</v>
      </c>
    </row>
    <row r="108" spans="1:24" ht="45">
      <c r="A108" s="57">
        <v>97</v>
      </c>
      <c r="B108" s="58" t="s">
        <v>42</v>
      </c>
      <c r="C108" s="59" t="s">
        <v>43</v>
      </c>
      <c r="D108" s="59" t="s">
        <v>44</v>
      </c>
      <c r="E108" s="59" t="s">
        <v>45</v>
      </c>
      <c r="F108" s="58" t="s">
        <v>401</v>
      </c>
      <c r="G108" s="57" t="s">
        <v>47</v>
      </c>
      <c r="H108" s="59" t="s">
        <v>435</v>
      </c>
      <c r="I108" s="60" t="s">
        <v>436</v>
      </c>
      <c r="J108" s="60" t="s">
        <v>437</v>
      </c>
      <c r="K108" s="60" t="s">
        <v>438</v>
      </c>
      <c r="L108" s="60" t="s">
        <v>439</v>
      </c>
      <c r="M108" s="58" t="s">
        <v>71</v>
      </c>
      <c r="N108" s="57" t="s">
        <v>356</v>
      </c>
      <c r="O108" s="58" t="s">
        <v>357</v>
      </c>
      <c r="P108" s="61">
        <v>1</v>
      </c>
      <c r="Q108" s="61">
        <v>40000</v>
      </c>
      <c r="R108" s="62">
        <f t="shared" si="3"/>
        <v>40000</v>
      </c>
      <c r="S108" s="62">
        <f t="shared" si="4"/>
        <v>42800</v>
      </c>
      <c r="T108" s="62">
        <f t="shared" si="5"/>
        <v>43656</v>
      </c>
      <c r="U108" s="60" t="s">
        <v>56</v>
      </c>
      <c r="V108" s="58" t="s">
        <v>70</v>
      </c>
      <c r="W108" s="60" t="s">
        <v>58</v>
      </c>
      <c r="X108" s="58">
        <v>0</v>
      </c>
    </row>
    <row r="109" spans="1:24" ht="45">
      <c r="A109" s="57">
        <v>98</v>
      </c>
      <c r="B109" s="58" t="s">
        <v>42</v>
      </c>
      <c r="C109" s="59" t="s">
        <v>43</v>
      </c>
      <c r="D109" s="59" t="s">
        <v>44</v>
      </c>
      <c r="E109" s="59" t="s">
        <v>45</v>
      </c>
      <c r="F109" s="58" t="s">
        <v>401</v>
      </c>
      <c r="G109" s="57" t="s">
        <v>47</v>
      </c>
      <c r="H109" s="59" t="s">
        <v>435</v>
      </c>
      <c r="I109" s="60" t="s">
        <v>440</v>
      </c>
      <c r="J109" s="60" t="s">
        <v>441</v>
      </c>
      <c r="K109" s="60" t="s">
        <v>442</v>
      </c>
      <c r="L109" s="60" t="s">
        <v>443</v>
      </c>
      <c r="M109" s="58" t="s">
        <v>71</v>
      </c>
      <c r="N109" s="57" t="s">
        <v>356</v>
      </c>
      <c r="O109" s="58" t="s">
        <v>357</v>
      </c>
      <c r="P109" s="61">
        <v>1</v>
      </c>
      <c r="Q109" s="61">
        <v>25000</v>
      </c>
      <c r="R109" s="62">
        <f t="shared" si="3"/>
        <v>25000</v>
      </c>
      <c r="S109" s="62">
        <f t="shared" si="4"/>
        <v>26750</v>
      </c>
      <c r="T109" s="62">
        <f t="shared" si="5"/>
        <v>27285</v>
      </c>
      <c r="U109" s="60" t="s">
        <v>270</v>
      </c>
      <c r="V109" s="58" t="s">
        <v>70</v>
      </c>
      <c r="W109" s="60" t="s">
        <v>58</v>
      </c>
      <c r="X109" s="58">
        <v>0</v>
      </c>
    </row>
    <row r="110" spans="1:24" ht="45">
      <c r="A110" s="57">
        <v>99</v>
      </c>
      <c r="B110" s="58" t="s">
        <v>42</v>
      </c>
      <c r="C110" s="59" t="s">
        <v>43</v>
      </c>
      <c r="D110" s="59" t="s">
        <v>44</v>
      </c>
      <c r="E110" s="59" t="s">
        <v>45</v>
      </c>
      <c r="F110" s="58" t="s">
        <v>401</v>
      </c>
      <c r="G110" s="57" t="s">
        <v>47</v>
      </c>
      <c r="H110" s="59" t="s">
        <v>444</v>
      </c>
      <c r="I110" s="60" t="s">
        <v>445</v>
      </c>
      <c r="J110" s="60" t="s">
        <v>446</v>
      </c>
      <c r="K110" s="60" t="s">
        <v>447</v>
      </c>
      <c r="L110" s="60" t="s">
        <v>448</v>
      </c>
      <c r="M110" s="58" t="s">
        <v>71</v>
      </c>
      <c r="N110" s="57" t="s">
        <v>356</v>
      </c>
      <c r="O110" s="58" t="s">
        <v>357</v>
      </c>
      <c r="P110" s="61">
        <v>1</v>
      </c>
      <c r="Q110" s="61">
        <v>6000</v>
      </c>
      <c r="R110" s="62">
        <f t="shared" si="3"/>
        <v>6000</v>
      </c>
      <c r="S110" s="62">
        <f t="shared" si="4"/>
        <v>6420</v>
      </c>
      <c r="T110" s="62">
        <f t="shared" si="5"/>
        <v>6548.4000000000005</v>
      </c>
      <c r="U110" s="60" t="s">
        <v>56</v>
      </c>
      <c r="V110" s="58" t="s">
        <v>449</v>
      </c>
      <c r="W110" s="60" t="s">
        <v>58</v>
      </c>
      <c r="X110" s="58">
        <v>0</v>
      </c>
    </row>
    <row r="111" spans="1:24" ht="45">
      <c r="A111" s="57">
        <v>100</v>
      </c>
      <c r="B111" s="58" t="s">
        <v>42</v>
      </c>
      <c r="C111" s="59" t="s">
        <v>43</v>
      </c>
      <c r="D111" s="59" t="s">
        <v>44</v>
      </c>
      <c r="E111" s="59" t="s">
        <v>45</v>
      </c>
      <c r="F111" s="58" t="s">
        <v>401</v>
      </c>
      <c r="G111" s="57" t="s">
        <v>47</v>
      </c>
      <c r="H111" s="59" t="s">
        <v>450</v>
      </c>
      <c r="I111" s="60" t="s">
        <v>451</v>
      </c>
      <c r="J111" s="60" t="s">
        <v>452</v>
      </c>
      <c r="K111" s="60" t="s">
        <v>453</v>
      </c>
      <c r="L111" s="60" t="s">
        <v>454</v>
      </c>
      <c r="M111" s="58" t="s">
        <v>71</v>
      </c>
      <c r="N111" s="57" t="s">
        <v>356</v>
      </c>
      <c r="O111" s="58" t="s">
        <v>357</v>
      </c>
      <c r="P111" s="61">
        <v>1</v>
      </c>
      <c r="Q111" s="61">
        <v>5000</v>
      </c>
      <c r="R111" s="62">
        <f t="shared" si="3"/>
        <v>5000</v>
      </c>
      <c r="S111" s="62">
        <f t="shared" si="4"/>
        <v>5350</v>
      </c>
      <c r="T111" s="62">
        <f t="shared" si="5"/>
        <v>5457</v>
      </c>
      <c r="U111" s="60" t="s">
        <v>56</v>
      </c>
      <c r="V111" s="58" t="s">
        <v>449</v>
      </c>
      <c r="W111" s="60" t="s">
        <v>58</v>
      </c>
      <c r="X111" s="58">
        <v>0</v>
      </c>
    </row>
    <row r="112" spans="1:24" ht="45">
      <c r="A112" s="57">
        <v>101</v>
      </c>
      <c r="B112" s="58" t="s">
        <v>42</v>
      </c>
      <c r="C112" s="59" t="s">
        <v>43</v>
      </c>
      <c r="D112" s="59" t="s">
        <v>44</v>
      </c>
      <c r="E112" s="59" t="s">
        <v>45</v>
      </c>
      <c r="F112" s="58" t="s">
        <v>401</v>
      </c>
      <c r="G112" s="57" t="s">
        <v>47</v>
      </c>
      <c r="H112" s="59" t="s">
        <v>435</v>
      </c>
      <c r="I112" s="60" t="s">
        <v>455</v>
      </c>
      <c r="J112" s="60" t="s">
        <v>456</v>
      </c>
      <c r="K112" s="60" t="s">
        <v>457</v>
      </c>
      <c r="L112" s="60" t="s">
        <v>458</v>
      </c>
      <c r="M112" s="58" t="s">
        <v>71</v>
      </c>
      <c r="N112" s="57" t="s">
        <v>356</v>
      </c>
      <c r="O112" s="58" t="s">
        <v>357</v>
      </c>
      <c r="P112" s="61">
        <v>1</v>
      </c>
      <c r="Q112" s="61">
        <v>11000</v>
      </c>
      <c r="R112" s="62">
        <f t="shared" si="3"/>
        <v>11000</v>
      </c>
      <c r="S112" s="62">
        <f t="shared" si="4"/>
        <v>11770</v>
      </c>
      <c r="T112" s="62">
        <f t="shared" si="5"/>
        <v>12005.4</v>
      </c>
      <c r="U112" s="60" t="s">
        <v>414</v>
      </c>
      <c r="V112" s="58" t="s">
        <v>70</v>
      </c>
      <c r="W112" s="60" t="s">
        <v>58</v>
      </c>
      <c r="X112" s="58">
        <v>0</v>
      </c>
    </row>
    <row r="113" spans="1:24" s="3" customFormat="1" ht="45">
      <c r="A113" s="57">
        <v>102</v>
      </c>
      <c r="B113" s="58" t="s">
        <v>42</v>
      </c>
      <c r="C113" s="59" t="s">
        <v>43</v>
      </c>
      <c r="D113" s="59" t="s">
        <v>44</v>
      </c>
      <c r="E113" s="59" t="s">
        <v>45</v>
      </c>
      <c r="F113" s="58" t="s">
        <v>401</v>
      </c>
      <c r="G113" s="57" t="s">
        <v>47</v>
      </c>
      <c r="H113" s="59" t="s">
        <v>459</v>
      </c>
      <c r="I113" s="60" t="s">
        <v>460</v>
      </c>
      <c r="J113" s="60" t="s">
        <v>461</v>
      </c>
      <c r="K113" s="60" t="s">
        <v>462</v>
      </c>
      <c r="L113" s="60" t="s">
        <v>463</v>
      </c>
      <c r="M113" s="58" t="s">
        <v>71</v>
      </c>
      <c r="N113" s="57" t="s">
        <v>356</v>
      </c>
      <c r="O113" s="58" t="s">
        <v>357</v>
      </c>
      <c r="P113" s="61">
        <v>1</v>
      </c>
      <c r="Q113" s="61">
        <v>30000</v>
      </c>
      <c r="R113" s="62">
        <f t="shared" si="3"/>
        <v>30000</v>
      </c>
      <c r="S113" s="62">
        <f t="shared" si="4"/>
        <v>32100.000000000004</v>
      </c>
      <c r="T113" s="62">
        <f t="shared" si="5"/>
        <v>32742.000000000004</v>
      </c>
      <c r="U113" s="60" t="s">
        <v>464</v>
      </c>
      <c r="V113" s="58" t="s">
        <v>70</v>
      </c>
      <c r="W113" s="60" t="s">
        <v>58</v>
      </c>
      <c r="X113" s="58">
        <v>0</v>
      </c>
    </row>
    <row r="114" spans="1:24" ht="45">
      <c r="A114" s="57">
        <v>103</v>
      </c>
      <c r="B114" s="58" t="s">
        <v>42</v>
      </c>
      <c r="C114" s="59" t="s">
        <v>43</v>
      </c>
      <c r="D114" s="59" t="s">
        <v>44</v>
      </c>
      <c r="E114" s="59" t="s">
        <v>45</v>
      </c>
      <c r="F114" s="58" t="s">
        <v>401</v>
      </c>
      <c r="G114" s="57" t="s">
        <v>47</v>
      </c>
      <c r="H114" s="59" t="s">
        <v>465</v>
      </c>
      <c r="I114" s="60" t="s">
        <v>466</v>
      </c>
      <c r="J114" s="60" t="s">
        <v>467</v>
      </c>
      <c r="K114" s="60" t="s">
        <v>468</v>
      </c>
      <c r="L114" s="60" t="s">
        <v>469</v>
      </c>
      <c r="M114" s="58" t="s">
        <v>355</v>
      </c>
      <c r="N114" s="57" t="s">
        <v>356</v>
      </c>
      <c r="O114" s="58" t="s">
        <v>357</v>
      </c>
      <c r="P114" s="61">
        <v>1</v>
      </c>
      <c r="Q114" s="61">
        <v>109000</v>
      </c>
      <c r="R114" s="62">
        <f t="shared" si="3"/>
        <v>109000</v>
      </c>
      <c r="S114" s="62">
        <f t="shared" si="4"/>
        <v>116630</v>
      </c>
      <c r="T114" s="62">
        <f t="shared" si="5"/>
        <v>118962.6</v>
      </c>
      <c r="U114" s="60" t="s">
        <v>363</v>
      </c>
      <c r="V114" s="58" t="s">
        <v>358</v>
      </c>
      <c r="W114" s="60" t="s">
        <v>58</v>
      </c>
      <c r="X114" s="58">
        <v>0</v>
      </c>
    </row>
    <row r="115" spans="1:24" s="3" customFormat="1" ht="45">
      <c r="A115" s="57">
        <v>104</v>
      </c>
      <c r="B115" s="58" t="s">
        <v>42</v>
      </c>
      <c r="C115" s="59" t="s">
        <v>43</v>
      </c>
      <c r="D115" s="59" t="s">
        <v>44</v>
      </c>
      <c r="E115" s="59" t="s">
        <v>45</v>
      </c>
      <c r="F115" s="58" t="s">
        <v>401</v>
      </c>
      <c r="G115" s="57" t="s">
        <v>47</v>
      </c>
      <c r="H115" s="59" t="s">
        <v>430</v>
      </c>
      <c r="I115" s="60" t="s">
        <v>470</v>
      </c>
      <c r="J115" s="60" t="s">
        <v>471</v>
      </c>
      <c r="K115" s="60" t="s">
        <v>470</v>
      </c>
      <c r="L115" s="60" t="s">
        <v>471</v>
      </c>
      <c r="M115" s="58" t="s">
        <v>355</v>
      </c>
      <c r="N115" s="57" t="s">
        <v>356</v>
      </c>
      <c r="O115" s="58" t="s">
        <v>357</v>
      </c>
      <c r="P115" s="61">
        <v>1</v>
      </c>
      <c r="Q115" s="61">
        <v>138800</v>
      </c>
      <c r="R115" s="62">
        <f t="shared" si="3"/>
        <v>138800</v>
      </c>
      <c r="S115" s="62">
        <f t="shared" si="4"/>
        <v>148516</v>
      </c>
      <c r="T115" s="62">
        <f t="shared" si="5"/>
        <v>151486.32</v>
      </c>
      <c r="U115" s="60" t="s">
        <v>464</v>
      </c>
      <c r="V115" s="58" t="s">
        <v>358</v>
      </c>
      <c r="W115" s="60" t="s">
        <v>58</v>
      </c>
      <c r="X115" s="58">
        <v>0</v>
      </c>
    </row>
    <row r="116" spans="1:24" ht="56.25">
      <c r="A116" s="57">
        <v>105</v>
      </c>
      <c r="B116" s="58" t="s">
        <v>42</v>
      </c>
      <c r="C116" s="59" t="s">
        <v>43</v>
      </c>
      <c r="D116" s="59" t="s">
        <v>44</v>
      </c>
      <c r="E116" s="59" t="s">
        <v>45</v>
      </c>
      <c r="F116" s="58" t="s">
        <v>401</v>
      </c>
      <c r="G116" s="57" t="s">
        <v>47</v>
      </c>
      <c r="H116" s="59" t="s">
        <v>435</v>
      </c>
      <c r="I116" s="60" t="s">
        <v>472</v>
      </c>
      <c r="J116" s="60" t="s">
        <v>473</v>
      </c>
      <c r="K116" s="60" t="s">
        <v>474</v>
      </c>
      <c r="L116" s="60" t="s">
        <v>475</v>
      </c>
      <c r="M116" s="58" t="s">
        <v>71</v>
      </c>
      <c r="N116" s="57" t="s">
        <v>356</v>
      </c>
      <c r="O116" s="58" t="s">
        <v>357</v>
      </c>
      <c r="P116" s="61">
        <v>1</v>
      </c>
      <c r="Q116" s="61">
        <v>2000</v>
      </c>
      <c r="R116" s="62">
        <f t="shared" si="3"/>
        <v>2000</v>
      </c>
      <c r="S116" s="62">
        <f t="shared" si="4"/>
        <v>2140</v>
      </c>
      <c r="T116" s="62">
        <f t="shared" si="5"/>
        <v>2182.8000000000002</v>
      </c>
      <c r="U116" s="60" t="s">
        <v>56</v>
      </c>
      <c r="V116" s="58" t="s">
        <v>244</v>
      </c>
      <c r="W116" s="60" t="s">
        <v>58</v>
      </c>
      <c r="X116" s="58">
        <v>0</v>
      </c>
    </row>
    <row r="117" spans="1:24" ht="67.5">
      <c r="A117" s="57">
        <v>106</v>
      </c>
      <c r="B117" s="58" t="s">
        <v>42</v>
      </c>
      <c r="C117" s="59" t="s">
        <v>43</v>
      </c>
      <c r="D117" s="59" t="s">
        <v>44</v>
      </c>
      <c r="E117" s="59" t="s">
        <v>45</v>
      </c>
      <c r="F117" s="58" t="s">
        <v>401</v>
      </c>
      <c r="G117" s="57" t="s">
        <v>47</v>
      </c>
      <c r="H117" s="59" t="s">
        <v>435</v>
      </c>
      <c r="I117" s="60" t="s">
        <v>476</v>
      </c>
      <c r="J117" s="60" t="s">
        <v>477</v>
      </c>
      <c r="K117" s="60" t="s">
        <v>478</v>
      </c>
      <c r="L117" s="60" t="s">
        <v>479</v>
      </c>
      <c r="M117" s="58" t="s">
        <v>71</v>
      </c>
      <c r="N117" s="57" t="s">
        <v>356</v>
      </c>
      <c r="O117" s="58" t="s">
        <v>357</v>
      </c>
      <c r="P117" s="61">
        <v>1</v>
      </c>
      <c r="Q117" s="61">
        <v>22000</v>
      </c>
      <c r="R117" s="62">
        <f t="shared" si="3"/>
        <v>22000</v>
      </c>
      <c r="S117" s="62">
        <f t="shared" si="4"/>
        <v>23540</v>
      </c>
      <c r="T117" s="62">
        <f t="shared" si="5"/>
        <v>24010.799999999999</v>
      </c>
      <c r="U117" s="60" t="s">
        <v>56</v>
      </c>
      <c r="V117" s="58" t="s">
        <v>244</v>
      </c>
      <c r="W117" s="60" t="s">
        <v>58</v>
      </c>
      <c r="X117" s="58">
        <v>0</v>
      </c>
    </row>
    <row r="118" spans="1:24" ht="45">
      <c r="A118" s="57">
        <v>107</v>
      </c>
      <c r="B118" s="58" t="s">
        <v>42</v>
      </c>
      <c r="C118" s="59" t="s">
        <v>43</v>
      </c>
      <c r="D118" s="59" t="s">
        <v>44</v>
      </c>
      <c r="E118" s="59" t="s">
        <v>45</v>
      </c>
      <c r="F118" s="58" t="s">
        <v>401</v>
      </c>
      <c r="G118" s="57" t="s">
        <v>47</v>
      </c>
      <c r="H118" s="59" t="s">
        <v>480</v>
      </c>
      <c r="I118" s="60" t="s">
        <v>481</v>
      </c>
      <c r="J118" s="60" t="s">
        <v>482</v>
      </c>
      <c r="K118" s="60" t="s">
        <v>483</v>
      </c>
      <c r="L118" s="60" t="s">
        <v>484</v>
      </c>
      <c r="M118" s="58" t="s">
        <v>71</v>
      </c>
      <c r="N118" s="57" t="s">
        <v>356</v>
      </c>
      <c r="O118" s="58" t="s">
        <v>357</v>
      </c>
      <c r="P118" s="61">
        <v>1</v>
      </c>
      <c r="Q118" s="61">
        <v>50000</v>
      </c>
      <c r="R118" s="62">
        <f t="shared" si="3"/>
        <v>50000</v>
      </c>
      <c r="S118" s="62">
        <f t="shared" si="4"/>
        <v>53500</v>
      </c>
      <c r="T118" s="62">
        <f t="shared" si="5"/>
        <v>54570</v>
      </c>
      <c r="U118" s="60" t="s">
        <v>192</v>
      </c>
      <c r="V118" s="58" t="s">
        <v>358</v>
      </c>
      <c r="W118" s="60" t="s">
        <v>58</v>
      </c>
      <c r="X118" s="58">
        <v>0</v>
      </c>
    </row>
    <row r="119" spans="1:24" s="3" customFormat="1" ht="45">
      <c r="A119" s="57">
        <v>108</v>
      </c>
      <c r="B119" s="58" t="s">
        <v>42</v>
      </c>
      <c r="C119" s="59" t="s">
        <v>43</v>
      </c>
      <c r="D119" s="59" t="s">
        <v>44</v>
      </c>
      <c r="E119" s="59" t="s">
        <v>45</v>
      </c>
      <c r="F119" s="58" t="s">
        <v>401</v>
      </c>
      <c r="G119" s="57" t="s">
        <v>47</v>
      </c>
      <c r="H119" s="59" t="s">
        <v>485</v>
      </c>
      <c r="I119" s="60" t="s">
        <v>486</v>
      </c>
      <c r="J119" s="60" t="s">
        <v>487</v>
      </c>
      <c r="K119" s="60" t="s">
        <v>488</v>
      </c>
      <c r="L119" s="60" t="s">
        <v>489</v>
      </c>
      <c r="M119" s="58" t="s">
        <v>71</v>
      </c>
      <c r="N119" s="57" t="s">
        <v>356</v>
      </c>
      <c r="O119" s="58" t="s">
        <v>357</v>
      </c>
      <c r="P119" s="61">
        <v>1</v>
      </c>
      <c r="Q119" s="61">
        <v>60000</v>
      </c>
      <c r="R119" s="62">
        <f t="shared" si="3"/>
        <v>60000</v>
      </c>
      <c r="S119" s="62">
        <f t="shared" si="4"/>
        <v>64200.000000000007</v>
      </c>
      <c r="T119" s="62">
        <f t="shared" si="5"/>
        <v>65484.000000000007</v>
      </c>
      <c r="U119" s="60" t="s">
        <v>490</v>
      </c>
      <c r="V119" s="58" t="s">
        <v>358</v>
      </c>
      <c r="W119" s="60" t="s">
        <v>58</v>
      </c>
      <c r="X119" s="58">
        <v>0</v>
      </c>
    </row>
    <row r="120" spans="1:24" s="3" customFormat="1" ht="45">
      <c r="A120" s="57">
        <v>109</v>
      </c>
      <c r="B120" s="58" t="s">
        <v>42</v>
      </c>
      <c r="C120" s="59" t="s">
        <v>43</v>
      </c>
      <c r="D120" s="59" t="s">
        <v>44</v>
      </c>
      <c r="E120" s="59" t="s">
        <v>45</v>
      </c>
      <c r="F120" s="58" t="s">
        <v>401</v>
      </c>
      <c r="G120" s="57" t="s">
        <v>47</v>
      </c>
      <c r="H120" s="59" t="s">
        <v>491</v>
      </c>
      <c r="I120" s="60" t="s">
        <v>492</v>
      </c>
      <c r="J120" s="60" t="s">
        <v>493</v>
      </c>
      <c r="K120" s="60" t="s">
        <v>494</v>
      </c>
      <c r="L120" s="60" t="s">
        <v>495</v>
      </c>
      <c r="M120" s="58" t="s">
        <v>71</v>
      </c>
      <c r="N120" s="57" t="s">
        <v>356</v>
      </c>
      <c r="O120" s="58" t="s">
        <v>357</v>
      </c>
      <c r="P120" s="61">
        <v>1</v>
      </c>
      <c r="Q120" s="61">
        <v>82000</v>
      </c>
      <c r="R120" s="62">
        <f t="shared" si="3"/>
        <v>82000</v>
      </c>
      <c r="S120" s="62">
        <f t="shared" si="4"/>
        <v>87740</v>
      </c>
      <c r="T120" s="62">
        <f t="shared" si="5"/>
        <v>89494.8</v>
      </c>
      <c r="U120" s="60" t="s">
        <v>496</v>
      </c>
      <c r="V120" s="58" t="s">
        <v>358</v>
      </c>
      <c r="W120" s="60" t="s">
        <v>58</v>
      </c>
      <c r="X120" s="58">
        <v>0</v>
      </c>
    </row>
    <row r="121" spans="1:24" s="3" customFormat="1" ht="56.25">
      <c r="A121" s="57">
        <v>110</v>
      </c>
      <c r="B121" s="58" t="s">
        <v>42</v>
      </c>
      <c r="C121" s="59" t="s">
        <v>43</v>
      </c>
      <c r="D121" s="59" t="s">
        <v>44</v>
      </c>
      <c r="E121" s="59" t="s">
        <v>45</v>
      </c>
      <c r="F121" s="58" t="s">
        <v>401</v>
      </c>
      <c r="G121" s="57" t="s">
        <v>47</v>
      </c>
      <c r="H121" s="59" t="s">
        <v>497</v>
      </c>
      <c r="I121" s="60" t="s">
        <v>498</v>
      </c>
      <c r="J121" s="60" t="s">
        <v>499</v>
      </c>
      <c r="K121" s="60" t="s">
        <v>500</v>
      </c>
      <c r="L121" s="60" t="s">
        <v>501</v>
      </c>
      <c r="M121" s="58" t="s">
        <v>71</v>
      </c>
      <c r="N121" s="57" t="s">
        <v>356</v>
      </c>
      <c r="O121" s="58" t="s">
        <v>357</v>
      </c>
      <c r="P121" s="61">
        <v>1</v>
      </c>
      <c r="Q121" s="61">
        <v>687000</v>
      </c>
      <c r="R121" s="62">
        <f t="shared" si="3"/>
        <v>687000</v>
      </c>
      <c r="S121" s="62">
        <f t="shared" si="4"/>
        <v>735090</v>
      </c>
      <c r="T121" s="62">
        <f t="shared" si="5"/>
        <v>749791.8</v>
      </c>
      <c r="U121" s="60" t="s">
        <v>270</v>
      </c>
      <c r="V121" s="58" t="s">
        <v>358</v>
      </c>
      <c r="W121" s="60" t="s">
        <v>58</v>
      </c>
      <c r="X121" s="58">
        <v>0</v>
      </c>
    </row>
    <row r="122" spans="1:24" s="3" customFormat="1" ht="45">
      <c r="A122" s="57">
        <v>111</v>
      </c>
      <c r="B122" s="58" t="s">
        <v>42</v>
      </c>
      <c r="C122" s="59" t="s">
        <v>43</v>
      </c>
      <c r="D122" s="59" t="s">
        <v>44</v>
      </c>
      <c r="E122" s="59" t="s">
        <v>45</v>
      </c>
      <c r="F122" s="58" t="s">
        <v>401</v>
      </c>
      <c r="G122" s="57" t="s">
        <v>47</v>
      </c>
      <c r="H122" s="56" t="s">
        <v>502</v>
      </c>
      <c r="I122" s="60" t="s">
        <v>503</v>
      </c>
      <c r="J122" s="60" t="s">
        <v>504</v>
      </c>
      <c r="K122" s="60" t="s">
        <v>505</v>
      </c>
      <c r="L122" s="60" t="s">
        <v>506</v>
      </c>
      <c r="M122" s="58" t="s">
        <v>71</v>
      </c>
      <c r="N122" s="57" t="s">
        <v>356</v>
      </c>
      <c r="O122" s="58" t="s">
        <v>357</v>
      </c>
      <c r="P122" s="61">
        <v>1</v>
      </c>
      <c r="Q122" s="61">
        <v>190000</v>
      </c>
      <c r="R122" s="62">
        <f t="shared" si="3"/>
        <v>190000</v>
      </c>
      <c r="S122" s="62">
        <f t="shared" si="4"/>
        <v>203300</v>
      </c>
      <c r="T122" s="62">
        <f t="shared" si="5"/>
        <v>207366</v>
      </c>
      <c r="U122" s="60" t="s">
        <v>507</v>
      </c>
      <c r="V122" s="58" t="s">
        <v>508</v>
      </c>
      <c r="W122" s="60" t="s">
        <v>58</v>
      </c>
      <c r="X122" s="58">
        <v>0</v>
      </c>
    </row>
    <row r="123" spans="1:24" ht="45">
      <c r="A123" s="57">
        <v>112</v>
      </c>
      <c r="B123" s="58" t="s">
        <v>42</v>
      </c>
      <c r="C123" s="59" t="s">
        <v>43</v>
      </c>
      <c r="D123" s="59" t="s">
        <v>44</v>
      </c>
      <c r="E123" s="59" t="s">
        <v>45</v>
      </c>
      <c r="F123" s="58" t="s">
        <v>401</v>
      </c>
      <c r="G123" s="57" t="s">
        <v>47</v>
      </c>
      <c r="H123" s="59" t="s">
        <v>509</v>
      </c>
      <c r="I123" s="60" t="s">
        <v>510</v>
      </c>
      <c r="J123" s="60" t="s">
        <v>511</v>
      </c>
      <c r="K123" s="60" t="s">
        <v>512</v>
      </c>
      <c r="L123" s="60" t="s">
        <v>513</v>
      </c>
      <c r="M123" s="58" t="s">
        <v>71</v>
      </c>
      <c r="N123" s="57" t="s">
        <v>356</v>
      </c>
      <c r="O123" s="58" t="s">
        <v>357</v>
      </c>
      <c r="P123" s="61">
        <v>1</v>
      </c>
      <c r="Q123" s="61">
        <v>485000</v>
      </c>
      <c r="R123" s="62">
        <f t="shared" si="3"/>
        <v>485000</v>
      </c>
      <c r="S123" s="62">
        <f t="shared" si="4"/>
        <v>518950.00000000006</v>
      </c>
      <c r="T123" s="62">
        <f t="shared" si="5"/>
        <v>529329.00000000012</v>
      </c>
      <c r="U123" s="60" t="s">
        <v>363</v>
      </c>
      <c r="V123" s="58" t="s">
        <v>239</v>
      </c>
      <c r="W123" s="60" t="s">
        <v>58</v>
      </c>
      <c r="X123" s="58">
        <v>0</v>
      </c>
    </row>
    <row r="124" spans="1:24" s="3" customFormat="1" ht="45">
      <c r="A124" s="57">
        <v>113</v>
      </c>
      <c r="B124" s="58" t="s">
        <v>42</v>
      </c>
      <c r="C124" s="59" t="s">
        <v>43</v>
      </c>
      <c r="D124" s="59" t="s">
        <v>44</v>
      </c>
      <c r="E124" s="59" t="s">
        <v>45</v>
      </c>
      <c r="F124" s="58" t="s">
        <v>401</v>
      </c>
      <c r="G124" s="57" t="s">
        <v>47</v>
      </c>
      <c r="H124" s="59" t="s">
        <v>435</v>
      </c>
      <c r="I124" s="60" t="s">
        <v>514</v>
      </c>
      <c r="J124" s="60" t="s">
        <v>515</v>
      </c>
      <c r="K124" s="60" t="s">
        <v>516</v>
      </c>
      <c r="L124" s="60" t="s">
        <v>517</v>
      </c>
      <c r="M124" s="58" t="s">
        <v>355</v>
      </c>
      <c r="N124" s="57" t="s">
        <v>356</v>
      </c>
      <c r="O124" s="58" t="s">
        <v>357</v>
      </c>
      <c r="P124" s="61">
        <v>1</v>
      </c>
      <c r="Q124" s="61">
        <v>66000</v>
      </c>
      <c r="R124" s="62">
        <f t="shared" si="3"/>
        <v>66000</v>
      </c>
      <c r="S124" s="62">
        <f t="shared" si="4"/>
        <v>70620</v>
      </c>
      <c r="T124" s="62">
        <f t="shared" si="5"/>
        <v>72032.399999999994</v>
      </c>
      <c r="U124" s="60" t="s">
        <v>518</v>
      </c>
      <c r="V124" s="58" t="s">
        <v>519</v>
      </c>
      <c r="W124" s="60" t="s">
        <v>58</v>
      </c>
      <c r="X124" s="58">
        <v>0</v>
      </c>
    </row>
    <row r="125" spans="1:24" s="3" customFormat="1" ht="45">
      <c r="A125" s="57">
        <v>114</v>
      </c>
      <c r="B125" s="58" t="s">
        <v>42</v>
      </c>
      <c r="C125" s="59" t="s">
        <v>43</v>
      </c>
      <c r="D125" s="59" t="s">
        <v>44</v>
      </c>
      <c r="E125" s="59" t="s">
        <v>45</v>
      </c>
      <c r="F125" s="58" t="s">
        <v>401</v>
      </c>
      <c r="G125" s="57" t="s">
        <v>47</v>
      </c>
      <c r="H125" s="59" t="s">
        <v>435</v>
      </c>
      <c r="I125" s="60" t="s">
        <v>514</v>
      </c>
      <c r="J125" s="60" t="s">
        <v>520</v>
      </c>
      <c r="K125" s="60" t="s">
        <v>521</v>
      </c>
      <c r="L125" s="60" t="s">
        <v>522</v>
      </c>
      <c r="M125" s="58" t="s">
        <v>355</v>
      </c>
      <c r="N125" s="57" t="s">
        <v>356</v>
      </c>
      <c r="O125" s="58" t="s">
        <v>357</v>
      </c>
      <c r="P125" s="61">
        <v>1</v>
      </c>
      <c r="Q125" s="61">
        <v>17000</v>
      </c>
      <c r="R125" s="62">
        <f t="shared" si="3"/>
        <v>17000</v>
      </c>
      <c r="S125" s="62">
        <f t="shared" si="4"/>
        <v>18190</v>
      </c>
      <c r="T125" s="62">
        <f t="shared" si="5"/>
        <v>18553.8</v>
      </c>
      <c r="U125" s="60" t="s">
        <v>518</v>
      </c>
      <c r="V125" s="58" t="s">
        <v>519</v>
      </c>
      <c r="W125" s="60" t="s">
        <v>58</v>
      </c>
      <c r="X125" s="58">
        <v>0</v>
      </c>
    </row>
    <row r="126" spans="1:24" ht="78.75">
      <c r="A126" s="57">
        <v>115</v>
      </c>
      <c r="B126" s="58" t="s">
        <v>42</v>
      </c>
      <c r="C126" s="59" t="s">
        <v>43</v>
      </c>
      <c r="D126" s="59" t="s">
        <v>44</v>
      </c>
      <c r="E126" s="59" t="s">
        <v>45</v>
      </c>
      <c r="F126" s="58" t="s">
        <v>401</v>
      </c>
      <c r="G126" s="57" t="s">
        <v>47</v>
      </c>
      <c r="H126" s="59" t="s">
        <v>523</v>
      </c>
      <c r="I126" s="60" t="s">
        <v>524</v>
      </c>
      <c r="J126" s="60" t="s">
        <v>525</v>
      </c>
      <c r="K126" s="63" t="s">
        <v>526</v>
      </c>
      <c r="L126" s="63" t="s">
        <v>527</v>
      </c>
      <c r="M126" s="58" t="s">
        <v>71</v>
      </c>
      <c r="N126" s="57" t="s">
        <v>356</v>
      </c>
      <c r="O126" s="58" t="s">
        <v>357</v>
      </c>
      <c r="P126" s="61">
        <v>1</v>
      </c>
      <c r="Q126" s="61">
        <v>180000</v>
      </c>
      <c r="R126" s="62">
        <f t="shared" si="3"/>
        <v>180000</v>
      </c>
      <c r="S126" s="62">
        <f t="shared" si="4"/>
        <v>192600</v>
      </c>
      <c r="T126" s="62">
        <f t="shared" si="5"/>
        <v>196452</v>
      </c>
      <c r="U126" s="60" t="s">
        <v>363</v>
      </c>
      <c r="V126" s="58" t="s">
        <v>358</v>
      </c>
      <c r="W126" s="60" t="s">
        <v>397</v>
      </c>
      <c r="X126" s="58">
        <v>0</v>
      </c>
    </row>
    <row r="127" spans="1:24" ht="90">
      <c r="A127" s="57">
        <v>116</v>
      </c>
      <c r="B127" s="58" t="s">
        <v>42</v>
      </c>
      <c r="C127" s="59" t="s">
        <v>43</v>
      </c>
      <c r="D127" s="59" t="s">
        <v>44</v>
      </c>
      <c r="E127" s="59" t="s">
        <v>45</v>
      </c>
      <c r="F127" s="58" t="s">
        <v>401</v>
      </c>
      <c r="G127" s="57" t="s">
        <v>47</v>
      </c>
      <c r="H127" s="59" t="s">
        <v>523</v>
      </c>
      <c r="I127" s="60" t="s">
        <v>524</v>
      </c>
      <c r="J127" s="60" t="s">
        <v>525</v>
      </c>
      <c r="K127" s="63" t="s">
        <v>528</v>
      </c>
      <c r="L127" s="63" t="s">
        <v>529</v>
      </c>
      <c r="M127" s="58" t="s">
        <v>71</v>
      </c>
      <c r="N127" s="57" t="s">
        <v>356</v>
      </c>
      <c r="O127" s="58" t="s">
        <v>357</v>
      </c>
      <c r="P127" s="61">
        <v>1</v>
      </c>
      <c r="Q127" s="61">
        <v>200000</v>
      </c>
      <c r="R127" s="62">
        <f t="shared" si="3"/>
        <v>200000</v>
      </c>
      <c r="S127" s="62">
        <f t="shared" si="4"/>
        <v>214000</v>
      </c>
      <c r="T127" s="62">
        <f t="shared" si="5"/>
        <v>218280</v>
      </c>
      <c r="U127" s="60" t="s">
        <v>363</v>
      </c>
      <c r="V127" s="58" t="s">
        <v>358</v>
      </c>
      <c r="W127" s="60" t="s">
        <v>397</v>
      </c>
      <c r="X127" s="58">
        <v>0</v>
      </c>
    </row>
    <row r="128" spans="1:24" s="3" customFormat="1" ht="45">
      <c r="A128" s="57">
        <v>117</v>
      </c>
      <c r="B128" s="58" t="s">
        <v>42</v>
      </c>
      <c r="C128" s="59" t="s">
        <v>43</v>
      </c>
      <c r="D128" s="59" t="s">
        <v>44</v>
      </c>
      <c r="E128" s="59" t="s">
        <v>45</v>
      </c>
      <c r="F128" s="58" t="s">
        <v>401</v>
      </c>
      <c r="G128" s="57" t="s">
        <v>47</v>
      </c>
      <c r="H128" s="59" t="s">
        <v>523</v>
      </c>
      <c r="I128" s="60" t="s">
        <v>524</v>
      </c>
      <c r="J128" s="60" t="s">
        <v>525</v>
      </c>
      <c r="K128" s="60" t="s">
        <v>530</v>
      </c>
      <c r="L128" s="60" t="s">
        <v>531</v>
      </c>
      <c r="M128" s="58" t="s">
        <v>71</v>
      </c>
      <c r="N128" s="57" t="s">
        <v>356</v>
      </c>
      <c r="O128" s="58" t="s">
        <v>357</v>
      </c>
      <c r="P128" s="61">
        <v>1</v>
      </c>
      <c r="Q128" s="61">
        <v>190200</v>
      </c>
      <c r="R128" s="62">
        <f t="shared" si="3"/>
        <v>190200</v>
      </c>
      <c r="S128" s="62">
        <f t="shared" si="4"/>
        <v>203514</v>
      </c>
      <c r="T128" s="62">
        <f t="shared" si="5"/>
        <v>207584.28</v>
      </c>
      <c r="U128" s="60" t="s">
        <v>518</v>
      </c>
      <c r="V128" s="58" t="s">
        <v>358</v>
      </c>
      <c r="W128" s="60" t="s">
        <v>397</v>
      </c>
      <c r="X128" s="58">
        <v>0</v>
      </c>
    </row>
    <row r="129" spans="1:27" ht="45">
      <c r="A129" s="57">
        <v>118</v>
      </c>
      <c r="B129" s="58" t="s">
        <v>42</v>
      </c>
      <c r="C129" s="59" t="s">
        <v>43</v>
      </c>
      <c r="D129" s="59" t="s">
        <v>44</v>
      </c>
      <c r="E129" s="59" t="s">
        <v>45</v>
      </c>
      <c r="F129" s="58" t="s">
        <v>401</v>
      </c>
      <c r="G129" s="57" t="s">
        <v>47</v>
      </c>
      <c r="H129" s="59" t="s">
        <v>532</v>
      </c>
      <c r="I129" s="60" t="s">
        <v>533</v>
      </c>
      <c r="J129" s="60" t="s">
        <v>534</v>
      </c>
      <c r="K129" s="60" t="s">
        <v>535</v>
      </c>
      <c r="L129" s="60" t="s">
        <v>536</v>
      </c>
      <c r="M129" s="58" t="s">
        <v>355</v>
      </c>
      <c r="N129" s="57" t="s">
        <v>356</v>
      </c>
      <c r="O129" s="58" t="s">
        <v>357</v>
      </c>
      <c r="P129" s="61">
        <v>1</v>
      </c>
      <c r="Q129" s="61">
        <v>190000</v>
      </c>
      <c r="R129" s="62">
        <f t="shared" si="3"/>
        <v>190000</v>
      </c>
      <c r="S129" s="62">
        <f t="shared" si="4"/>
        <v>203300</v>
      </c>
      <c r="T129" s="62">
        <f t="shared" si="5"/>
        <v>207366</v>
      </c>
      <c r="U129" s="60" t="s">
        <v>363</v>
      </c>
      <c r="V129" s="58" t="s">
        <v>358</v>
      </c>
      <c r="W129" s="60" t="s">
        <v>58</v>
      </c>
      <c r="X129" s="58">
        <v>0</v>
      </c>
    </row>
    <row r="130" spans="1:27" ht="56.25">
      <c r="A130" s="57">
        <v>119</v>
      </c>
      <c r="B130" s="58" t="s">
        <v>42</v>
      </c>
      <c r="C130" s="59" t="s">
        <v>43</v>
      </c>
      <c r="D130" s="59" t="s">
        <v>44</v>
      </c>
      <c r="E130" s="59" t="s">
        <v>45</v>
      </c>
      <c r="F130" s="58" t="s">
        <v>401</v>
      </c>
      <c r="G130" s="57" t="s">
        <v>47</v>
      </c>
      <c r="H130" s="59" t="s">
        <v>537</v>
      </c>
      <c r="I130" s="60" t="s">
        <v>538</v>
      </c>
      <c r="J130" s="60" t="s">
        <v>539</v>
      </c>
      <c r="K130" s="60" t="s">
        <v>540</v>
      </c>
      <c r="L130" s="60" t="s">
        <v>541</v>
      </c>
      <c r="M130" s="58" t="s">
        <v>71</v>
      </c>
      <c r="N130" s="57" t="s">
        <v>356</v>
      </c>
      <c r="O130" s="58" t="s">
        <v>357</v>
      </c>
      <c r="P130" s="61">
        <v>1</v>
      </c>
      <c r="Q130" s="61">
        <v>682000</v>
      </c>
      <c r="R130" s="62">
        <f t="shared" si="3"/>
        <v>682000</v>
      </c>
      <c r="S130" s="62">
        <f t="shared" si="4"/>
        <v>729740</v>
      </c>
      <c r="T130" s="62">
        <f t="shared" si="5"/>
        <v>744334.8</v>
      </c>
      <c r="U130" s="60" t="s">
        <v>363</v>
      </c>
      <c r="V130" s="58" t="s">
        <v>358</v>
      </c>
      <c r="W130" s="60" t="s">
        <v>58</v>
      </c>
      <c r="X130" s="58">
        <v>0</v>
      </c>
    </row>
    <row r="131" spans="1:27" s="3" customFormat="1" ht="45">
      <c r="A131" s="57">
        <v>120</v>
      </c>
      <c r="B131" s="58" t="s">
        <v>42</v>
      </c>
      <c r="C131" s="59" t="s">
        <v>43</v>
      </c>
      <c r="D131" s="59" t="s">
        <v>44</v>
      </c>
      <c r="E131" s="59" t="s">
        <v>45</v>
      </c>
      <c r="F131" s="58" t="s">
        <v>401</v>
      </c>
      <c r="G131" s="57" t="s">
        <v>47</v>
      </c>
      <c r="H131" s="59" t="s">
        <v>537</v>
      </c>
      <c r="I131" s="60" t="s">
        <v>538</v>
      </c>
      <c r="J131" s="60" t="s">
        <v>539</v>
      </c>
      <c r="K131" s="60" t="s">
        <v>542</v>
      </c>
      <c r="L131" s="60" t="s">
        <v>539</v>
      </c>
      <c r="M131" s="58" t="s">
        <v>71</v>
      </c>
      <c r="N131" s="57" t="s">
        <v>356</v>
      </c>
      <c r="O131" s="58" t="s">
        <v>357</v>
      </c>
      <c r="P131" s="61">
        <v>1</v>
      </c>
      <c r="Q131" s="61">
        <v>321000</v>
      </c>
      <c r="R131" s="62">
        <f t="shared" si="3"/>
        <v>321000</v>
      </c>
      <c r="S131" s="62">
        <f t="shared" si="4"/>
        <v>343470</v>
      </c>
      <c r="T131" s="62">
        <f t="shared" si="5"/>
        <v>350339.4</v>
      </c>
      <c r="U131" s="60" t="s">
        <v>543</v>
      </c>
      <c r="V131" s="58" t="s">
        <v>358</v>
      </c>
      <c r="W131" s="60" t="s">
        <v>58</v>
      </c>
      <c r="X131" s="58">
        <v>0</v>
      </c>
    </row>
    <row r="132" spans="1:27" s="3" customFormat="1" ht="56.25">
      <c r="A132" s="57">
        <v>121</v>
      </c>
      <c r="B132" s="58" t="s">
        <v>42</v>
      </c>
      <c r="C132" s="59" t="s">
        <v>43</v>
      </c>
      <c r="D132" s="59" t="s">
        <v>44</v>
      </c>
      <c r="E132" s="59" t="s">
        <v>45</v>
      </c>
      <c r="F132" s="58" t="s">
        <v>401</v>
      </c>
      <c r="G132" s="57" t="s">
        <v>47</v>
      </c>
      <c r="H132" s="59" t="s">
        <v>537</v>
      </c>
      <c r="I132" s="60" t="s">
        <v>544</v>
      </c>
      <c r="J132" s="60" t="s">
        <v>545</v>
      </c>
      <c r="K132" s="60" t="s">
        <v>544</v>
      </c>
      <c r="L132" s="60" t="s">
        <v>545</v>
      </c>
      <c r="M132" s="58" t="s">
        <v>71</v>
      </c>
      <c r="N132" s="57" t="s">
        <v>356</v>
      </c>
      <c r="O132" s="58" t="s">
        <v>357</v>
      </c>
      <c r="P132" s="61">
        <v>1</v>
      </c>
      <c r="Q132" s="61">
        <v>200000</v>
      </c>
      <c r="R132" s="62">
        <f t="shared" si="3"/>
        <v>200000</v>
      </c>
      <c r="S132" s="62">
        <f t="shared" si="4"/>
        <v>214000</v>
      </c>
      <c r="T132" s="62">
        <f t="shared" si="5"/>
        <v>218280</v>
      </c>
      <c r="U132" s="60" t="s">
        <v>464</v>
      </c>
      <c r="V132" s="58" t="s">
        <v>358</v>
      </c>
      <c r="W132" s="60" t="s">
        <v>58</v>
      </c>
      <c r="X132" s="58">
        <v>0</v>
      </c>
    </row>
    <row r="133" spans="1:27" s="3" customFormat="1" ht="45">
      <c r="A133" s="57">
        <v>122</v>
      </c>
      <c r="B133" s="58" t="s">
        <v>42</v>
      </c>
      <c r="C133" s="59" t="s">
        <v>43</v>
      </c>
      <c r="D133" s="59" t="s">
        <v>44</v>
      </c>
      <c r="E133" s="59" t="s">
        <v>45</v>
      </c>
      <c r="F133" s="58" t="s">
        <v>401</v>
      </c>
      <c r="G133" s="57" t="s">
        <v>47</v>
      </c>
      <c r="H133" s="59" t="s">
        <v>537</v>
      </c>
      <c r="I133" s="60" t="s">
        <v>546</v>
      </c>
      <c r="J133" s="60" t="s">
        <v>547</v>
      </c>
      <c r="K133" s="60" t="s">
        <v>546</v>
      </c>
      <c r="L133" s="60" t="s">
        <v>547</v>
      </c>
      <c r="M133" s="58" t="s">
        <v>71</v>
      </c>
      <c r="N133" s="57" t="s">
        <v>356</v>
      </c>
      <c r="O133" s="58" t="s">
        <v>357</v>
      </c>
      <c r="P133" s="61">
        <v>1</v>
      </c>
      <c r="Q133" s="61">
        <v>30000</v>
      </c>
      <c r="R133" s="62">
        <f t="shared" si="3"/>
        <v>30000</v>
      </c>
      <c r="S133" s="62">
        <f t="shared" si="4"/>
        <v>32100.000000000004</v>
      </c>
      <c r="T133" s="62">
        <f t="shared" si="5"/>
        <v>32742.000000000004</v>
      </c>
      <c r="U133" s="60" t="s">
        <v>464</v>
      </c>
      <c r="V133" s="58" t="s">
        <v>548</v>
      </c>
      <c r="W133" s="60" t="s">
        <v>58</v>
      </c>
      <c r="X133" s="58">
        <v>0</v>
      </c>
      <c r="AA133" s="4"/>
    </row>
    <row r="134" spans="1:27" s="3" customFormat="1" ht="56.25">
      <c r="A134" s="57">
        <v>123</v>
      </c>
      <c r="B134" s="58" t="s">
        <v>42</v>
      </c>
      <c r="C134" s="59" t="s">
        <v>43</v>
      </c>
      <c r="D134" s="59" t="s">
        <v>44</v>
      </c>
      <c r="E134" s="59" t="s">
        <v>45</v>
      </c>
      <c r="F134" s="58" t="s">
        <v>549</v>
      </c>
      <c r="G134" s="57" t="s">
        <v>47</v>
      </c>
      <c r="H134" s="59" t="s">
        <v>550</v>
      </c>
      <c r="I134" s="60" t="s">
        <v>551</v>
      </c>
      <c r="J134" s="60" t="s">
        <v>552</v>
      </c>
      <c r="K134" s="60" t="s">
        <v>551</v>
      </c>
      <c r="L134" s="60" t="s">
        <v>552</v>
      </c>
      <c r="M134" s="58" t="s">
        <v>355</v>
      </c>
      <c r="N134" s="57" t="s">
        <v>356</v>
      </c>
      <c r="O134" s="58" t="s">
        <v>357</v>
      </c>
      <c r="P134" s="61">
        <v>1</v>
      </c>
      <c r="Q134" s="61">
        <v>6127000</v>
      </c>
      <c r="R134" s="62">
        <f t="shared" si="3"/>
        <v>6127000</v>
      </c>
      <c r="S134" s="62">
        <f t="shared" si="4"/>
        <v>6555890</v>
      </c>
      <c r="T134" s="62">
        <f t="shared" si="5"/>
        <v>6687007.7999999998</v>
      </c>
      <c r="U134" s="60" t="s">
        <v>363</v>
      </c>
      <c r="V134" s="58" t="s">
        <v>358</v>
      </c>
      <c r="W134" s="60" t="s">
        <v>58</v>
      </c>
      <c r="X134" s="58">
        <v>100</v>
      </c>
      <c r="AA134" s="4"/>
    </row>
    <row r="135" spans="1:27" s="3" customFormat="1" ht="67.5">
      <c r="A135" s="57">
        <v>124</v>
      </c>
      <c r="B135" s="58" t="s">
        <v>42</v>
      </c>
      <c r="C135" s="59" t="s">
        <v>43</v>
      </c>
      <c r="D135" s="59" t="s">
        <v>553</v>
      </c>
      <c r="E135" s="59" t="s">
        <v>45</v>
      </c>
      <c r="F135" s="58" t="s">
        <v>401</v>
      </c>
      <c r="G135" s="57" t="s">
        <v>47</v>
      </c>
      <c r="H135" s="59" t="s">
        <v>537</v>
      </c>
      <c r="I135" s="60" t="s">
        <v>554</v>
      </c>
      <c r="J135" s="60" t="s">
        <v>555</v>
      </c>
      <c r="K135" s="60" t="s">
        <v>556</v>
      </c>
      <c r="L135" s="60" t="s">
        <v>557</v>
      </c>
      <c r="M135" s="58" t="s">
        <v>71</v>
      </c>
      <c r="N135" s="57" t="s">
        <v>356</v>
      </c>
      <c r="O135" s="58" t="s">
        <v>357</v>
      </c>
      <c r="P135" s="61">
        <v>1</v>
      </c>
      <c r="Q135" s="61">
        <v>900000</v>
      </c>
      <c r="R135" s="62">
        <f t="shared" si="3"/>
        <v>900000</v>
      </c>
      <c r="S135" s="62">
        <f t="shared" si="4"/>
        <v>963000</v>
      </c>
      <c r="T135" s="62">
        <f t="shared" si="5"/>
        <v>982260</v>
      </c>
      <c r="U135" s="60" t="s">
        <v>464</v>
      </c>
      <c r="V135" s="58" t="s">
        <v>558</v>
      </c>
      <c r="W135" s="60" t="s">
        <v>559</v>
      </c>
      <c r="X135" s="58">
        <v>30</v>
      </c>
      <c r="AA135" s="4"/>
    </row>
    <row r="136" spans="1:27" s="3" customFormat="1" ht="78.75">
      <c r="A136" s="57">
        <v>125</v>
      </c>
      <c r="B136" s="58" t="s">
        <v>42</v>
      </c>
      <c r="C136" s="59" t="s">
        <v>43</v>
      </c>
      <c r="D136" s="59" t="s">
        <v>553</v>
      </c>
      <c r="E136" s="59" t="s">
        <v>45</v>
      </c>
      <c r="F136" s="58" t="s">
        <v>401</v>
      </c>
      <c r="G136" s="57" t="s">
        <v>47</v>
      </c>
      <c r="H136" s="59" t="s">
        <v>537</v>
      </c>
      <c r="I136" s="60" t="s">
        <v>560</v>
      </c>
      <c r="J136" s="60" t="s">
        <v>561</v>
      </c>
      <c r="K136" s="60" t="s">
        <v>562</v>
      </c>
      <c r="L136" s="60" t="s">
        <v>563</v>
      </c>
      <c r="M136" s="58" t="s">
        <v>355</v>
      </c>
      <c r="N136" s="57" t="s">
        <v>356</v>
      </c>
      <c r="O136" s="58" t="s">
        <v>357</v>
      </c>
      <c r="P136" s="61">
        <v>1</v>
      </c>
      <c r="Q136" s="61">
        <v>1325000</v>
      </c>
      <c r="R136" s="62">
        <f t="shared" si="3"/>
        <v>1325000</v>
      </c>
      <c r="S136" s="62">
        <f t="shared" si="4"/>
        <v>1417750</v>
      </c>
      <c r="T136" s="62">
        <f t="shared" si="5"/>
        <v>1446105</v>
      </c>
      <c r="U136" s="60" t="s">
        <v>543</v>
      </c>
      <c r="V136" s="58" t="s">
        <v>564</v>
      </c>
      <c r="W136" s="60" t="s">
        <v>58</v>
      </c>
      <c r="X136" s="58">
        <v>30</v>
      </c>
      <c r="AA136" s="4"/>
    </row>
    <row r="137" spans="1:27" s="3" customFormat="1" ht="67.5">
      <c r="A137" s="57">
        <v>126</v>
      </c>
      <c r="B137" s="58" t="s">
        <v>42</v>
      </c>
      <c r="C137" s="59" t="s">
        <v>43</v>
      </c>
      <c r="D137" s="59" t="s">
        <v>553</v>
      </c>
      <c r="E137" s="59" t="s">
        <v>45</v>
      </c>
      <c r="F137" s="58" t="s">
        <v>401</v>
      </c>
      <c r="G137" s="57" t="s">
        <v>47</v>
      </c>
      <c r="H137" s="59" t="s">
        <v>537</v>
      </c>
      <c r="I137" s="60" t="s">
        <v>565</v>
      </c>
      <c r="J137" s="60" t="s">
        <v>566</v>
      </c>
      <c r="K137" s="60" t="s">
        <v>567</v>
      </c>
      <c r="L137" s="60" t="s">
        <v>568</v>
      </c>
      <c r="M137" s="58" t="s">
        <v>71</v>
      </c>
      <c r="N137" s="57" t="s">
        <v>356</v>
      </c>
      <c r="O137" s="58" t="s">
        <v>357</v>
      </c>
      <c r="P137" s="61">
        <v>1</v>
      </c>
      <c r="Q137" s="61">
        <v>1524000</v>
      </c>
      <c r="R137" s="62">
        <f t="shared" si="3"/>
        <v>1524000</v>
      </c>
      <c r="S137" s="62">
        <f t="shared" si="4"/>
        <v>1630680</v>
      </c>
      <c r="T137" s="62">
        <f t="shared" si="5"/>
        <v>1663293.6</v>
      </c>
      <c r="U137" s="60" t="s">
        <v>464</v>
      </c>
      <c r="V137" s="58" t="s">
        <v>358</v>
      </c>
      <c r="W137" s="60" t="s">
        <v>559</v>
      </c>
      <c r="X137" s="58">
        <v>30</v>
      </c>
      <c r="AA137" s="4"/>
    </row>
    <row r="138" spans="1:27" s="3" customFormat="1" ht="45">
      <c r="A138" s="57">
        <v>127</v>
      </c>
      <c r="B138" s="58" t="s">
        <v>42</v>
      </c>
      <c r="C138" s="59" t="s">
        <v>43</v>
      </c>
      <c r="D138" s="59" t="s">
        <v>553</v>
      </c>
      <c r="E138" s="59" t="s">
        <v>45</v>
      </c>
      <c r="F138" s="58" t="s">
        <v>401</v>
      </c>
      <c r="G138" s="57" t="s">
        <v>47</v>
      </c>
      <c r="H138" s="59" t="s">
        <v>537</v>
      </c>
      <c r="I138" s="60" t="s">
        <v>569</v>
      </c>
      <c r="J138" s="60" t="s">
        <v>570</v>
      </c>
      <c r="K138" s="60" t="s">
        <v>571</v>
      </c>
      <c r="L138" s="60" t="s">
        <v>572</v>
      </c>
      <c r="M138" s="58" t="s">
        <v>355</v>
      </c>
      <c r="N138" s="57" t="s">
        <v>356</v>
      </c>
      <c r="O138" s="58" t="s">
        <v>357</v>
      </c>
      <c r="P138" s="61">
        <v>1</v>
      </c>
      <c r="Q138" s="61">
        <v>6251000</v>
      </c>
      <c r="R138" s="62">
        <f t="shared" si="3"/>
        <v>6251000</v>
      </c>
      <c r="S138" s="62">
        <f t="shared" si="4"/>
        <v>6688570</v>
      </c>
      <c r="T138" s="62">
        <f t="shared" si="5"/>
        <v>6822341.4000000004</v>
      </c>
      <c r="U138" s="60" t="s">
        <v>490</v>
      </c>
      <c r="V138" s="58" t="s">
        <v>358</v>
      </c>
      <c r="W138" s="60" t="s">
        <v>58</v>
      </c>
      <c r="X138" s="58">
        <v>30</v>
      </c>
      <c r="AA138" s="4"/>
    </row>
    <row r="139" spans="1:27" s="3" customFormat="1" ht="45">
      <c r="A139" s="57">
        <v>128</v>
      </c>
      <c r="B139" s="58" t="s">
        <v>42</v>
      </c>
      <c r="C139" s="59" t="s">
        <v>43</v>
      </c>
      <c r="D139" s="59" t="s">
        <v>573</v>
      </c>
      <c r="E139" s="59" t="s">
        <v>574</v>
      </c>
      <c r="F139" s="58" t="s">
        <v>401</v>
      </c>
      <c r="G139" s="57" t="s">
        <v>47</v>
      </c>
      <c r="H139" s="59" t="s">
        <v>575</v>
      </c>
      <c r="I139" s="60" t="s">
        <v>576</v>
      </c>
      <c r="J139" s="60" t="s">
        <v>577</v>
      </c>
      <c r="K139" s="60" t="s">
        <v>576</v>
      </c>
      <c r="L139" s="60" t="s">
        <v>577</v>
      </c>
      <c r="M139" s="58" t="s">
        <v>355</v>
      </c>
      <c r="N139" s="57" t="s">
        <v>356</v>
      </c>
      <c r="O139" s="58" t="s">
        <v>357</v>
      </c>
      <c r="P139" s="61">
        <v>1</v>
      </c>
      <c r="Q139" s="61">
        <v>55481000</v>
      </c>
      <c r="R139" s="62">
        <f t="shared" si="3"/>
        <v>55481000</v>
      </c>
      <c r="S139" s="62">
        <f t="shared" si="4"/>
        <v>59364670</v>
      </c>
      <c r="T139" s="62">
        <f t="shared" si="4"/>
        <v>63520196.900000006</v>
      </c>
      <c r="U139" s="60" t="s">
        <v>363</v>
      </c>
      <c r="V139" s="58" t="s">
        <v>358</v>
      </c>
      <c r="W139" s="60" t="s">
        <v>397</v>
      </c>
      <c r="X139" s="58">
        <v>30</v>
      </c>
      <c r="AA139" s="4"/>
    </row>
    <row r="140" spans="1:27" s="3" customFormat="1" ht="45">
      <c r="A140" s="57">
        <v>129</v>
      </c>
      <c r="B140" s="58" t="s">
        <v>42</v>
      </c>
      <c r="C140" s="59" t="s">
        <v>43</v>
      </c>
      <c r="D140" s="59" t="s">
        <v>573</v>
      </c>
      <c r="E140" s="59" t="s">
        <v>578</v>
      </c>
      <c r="F140" s="58" t="s">
        <v>401</v>
      </c>
      <c r="G140" s="57" t="s">
        <v>47</v>
      </c>
      <c r="H140" s="59" t="s">
        <v>575</v>
      </c>
      <c r="I140" s="60" t="s">
        <v>576</v>
      </c>
      <c r="J140" s="60" t="s">
        <v>577</v>
      </c>
      <c r="K140" s="60" t="s">
        <v>576</v>
      </c>
      <c r="L140" s="60" t="s">
        <v>577</v>
      </c>
      <c r="M140" s="58" t="s">
        <v>355</v>
      </c>
      <c r="N140" s="57" t="s">
        <v>356</v>
      </c>
      <c r="O140" s="58" t="s">
        <v>357</v>
      </c>
      <c r="P140" s="61">
        <v>1</v>
      </c>
      <c r="Q140" s="61">
        <v>27586000</v>
      </c>
      <c r="R140" s="62">
        <f t="shared" ref="R140:R203" si="6">IFERROR(P140*Q140,0)</f>
        <v>27586000</v>
      </c>
      <c r="S140" s="62">
        <f t="shared" ref="S140:T211" si="7">R140*1.07</f>
        <v>29517020</v>
      </c>
      <c r="T140" s="62">
        <f t="shared" si="7"/>
        <v>31583211.400000002</v>
      </c>
      <c r="U140" s="60" t="s">
        <v>363</v>
      </c>
      <c r="V140" s="58" t="s">
        <v>358</v>
      </c>
      <c r="W140" s="60" t="s">
        <v>397</v>
      </c>
      <c r="X140" s="58">
        <v>30</v>
      </c>
      <c r="AA140" s="4"/>
    </row>
    <row r="141" spans="1:27" s="3" customFormat="1" ht="123.75">
      <c r="A141" s="57">
        <v>130</v>
      </c>
      <c r="B141" s="58" t="s">
        <v>42</v>
      </c>
      <c r="C141" s="59" t="s">
        <v>43</v>
      </c>
      <c r="D141" s="59" t="s">
        <v>579</v>
      </c>
      <c r="E141" s="59" t="s">
        <v>574</v>
      </c>
      <c r="F141" s="58" t="s">
        <v>401</v>
      </c>
      <c r="G141" s="57" t="s">
        <v>47</v>
      </c>
      <c r="H141" s="59" t="s">
        <v>580</v>
      </c>
      <c r="I141" s="60" t="s">
        <v>581</v>
      </c>
      <c r="J141" s="60" t="s">
        <v>582</v>
      </c>
      <c r="K141" s="60" t="s">
        <v>581</v>
      </c>
      <c r="L141" s="60" t="s">
        <v>582</v>
      </c>
      <c r="M141" s="58" t="s">
        <v>355</v>
      </c>
      <c r="N141" s="57" t="s">
        <v>356</v>
      </c>
      <c r="O141" s="58" t="s">
        <v>357</v>
      </c>
      <c r="P141" s="61">
        <v>1</v>
      </c>
      <c r="Q141" s="61">
        <v>377985000</v>
      </c>
      <c r="R141" s="62">
        <f t="shared" si="6"/>
        <v>377985000</v>
      </c>
      <c r="S141" s="62">
        <f t="shared" si="7"/>
        <v>404443950</v>
      </c>
      <c r="T141" s="62">
        <f t="shared" si="7"/>
        <v>432755026.5</v>
      </c>
      <c r="U141" s="60" t="s">
        <v>363</v>
      </c>
      <c r="V141" s="58" t="s">
        <v>358</v>
      </c>
      <c r="W141" s="60" t="s">
        <v>397</v>
      </c>
      <c r="X141" s="58">
        <v>30</v>
      </c>
      <c r="AA141" s="4"/>
    </row>
    <row r="142" spans="1:27" s="3" customFormat="1" ht="123.75">
      <c r="A142" s="57">
        <v>131</v>
      </c>
      <c r="B142" s="58" t="s">
        <v>42</v>
      </c>
      <c r="C142" s="59" t="s">
        <v>43</v>
      </c>
      <c r="D142" s="59" t="s">
        <v>579</v>
      </c>
      <c r="E142" s="59" t="s">
        <v>578</v>
      </c>
      <c r="F142" s="58" t="s">
        <v>401</v>
      </c>
      <c r="G142" s="57" t="s">
        <v>47</v>
      </c>
      <c r="H142" s="59" t="s">
        <v>580</v>
      </c>
      <c r="I142" s="60" t="s">
        <v>581</v>
      </c>
      <c r="J142" s="60" t="s">
        <v>582</v>
      </c>
      <c r="K142" s="60" t="s">
        <v>581</v>
      </c>
      <c r="L142" s="60" t="s">
        <v>582</v>
      </c>
      <c r="M142" s="58" t="s">
        <v>355</v>
      </c>
      <c r="N142" s="57" t="s">
        <v>356</v>
      </c>
      <c r="O142" s="58" t="s">
        <v>357</v>
      </c>
      <c r="P142" s="61">
        <v>1</v>
      </c>
      <c r="Q142" s="61">
        <v>2108303000</v>
      </c>
      <c r="R142" s="62">
        <f t="shared" si="6"/>
        <v>2108303000</v>
      </c>
      <c r="S142" s="62">
        <f t="shared" si="7"/>
        <v>2255884210</v>
      </c>
      <c r="T142" s="62">
        <f t="shared" si="7"/>
        <v>2413796104.7000003</v>
      </c>
      <c r="U142" s="60" t="s">
        <v>363</v>
      </c>
      <c r="V142" s="58" t="s">
        <v>358</v>
      </c>
      <c r="W142" s="60" t="s">
        <v>397</v>
      </c>
      <c r="X142" s="58">
        <v>30</v>
      </c>
      <c r="AA142" s="4"/>
    </row>
    <row r="143" spans="1:27" s="3" customFormat="1" ht="45">
      <c r="A143" s="57">
        <v>132</v>
      </c>
      <c r="B143" s="58" t="s">
        <v>42</v>
      </c>
      <c r="C143" s="59" t="s">
        <v>43</v>
      </c>
      <c r="D143" s="59" t="s">
        <v>583</v>
      </c>
      <c r="E143" s="59" t="s">
        <v>574</v>
      </c>
      <c r="F143" s="58" t="s">
        <v>401</v>
      </c>
      <c r="G143" s="57" t="s">
        <v>47</v>
      </c>
      <c r="H143" s="59" t="s">
        <v>584</v>
      </c>
      <c r="I143" s="60" t="s">
        <v>585</v>
      </c>
      <c r="J143" s="60" t="s">
        <v>586</v>
      </c>
      <c r="K143" s="60" t="s">
        <v>587</v>
      </c>
      <c r="L143" s="60" t="s">
        <v>588</v>
      </c>
      <c r="M143" s="58" t="s">
        <v>355</v>
      </c>
      <c r="N143" s="57" t="s">
        <v>356</v>
      </c>
      <c r="O143" s="58" t="s">
        <v>357</v>
      </c>
      <c r="P143" s="61">
        <v>1</v>
      </c>
      <c r="Q143" s="61">
        <f>1118534000-87962000</f>
        <v>1030572000</v>
      </c>
      <c r="R143" s="62">
        <f t="shared" si="6"/>
        <v>1030572000</v>
      </c>
      <c r="S143" s="62">
        <f t="shared" si="7"/>
        <v>1102712040</v>
      </c>
      <c r="T143" s="62">
        <f t="shared" si="7"/>
        <v>1179901882.8</v>
      </c>
      <c r="U143" s="60" t="s">
        <v>363</v>
      </c>
      <c r="V143" s="58" t="s">
        <v>358</v>
      </c>
      <c r="W143" s="60" t="s">
        <v>397</v>
      </c>
      <c r="X143" s="58">
        <v>30</v>
      </c>
      <c r="AA143" s="4"/>
    </row>
    <row r="144" spans="1:27" s="3" customFormat="1" ht="45">
      <c r="A144" s="57">
        <v>133</v>
      </c>
      <c r="B144" s="58" t="s">
        <v>42</v>
      </c>
      <c r="C144" s="59" t="s">
        <v>43</v>
      </c>
      <c r="D144" s="59" t="s">
        <v>583</v>
      </c>
      <c r="E144" s="59" t="s">
        <v>574</v>
      </c>
      <c r="F144" s="58" t="s">
        <v>401</v>
      </c>
      <c r="G144" s="57" t="s">
        <v>47</v>
      </c>
      <c r="H144" s="59" t="s">
        <v>589</v>
      </c>
      <c r="I144" s="60" t="s">
        <v>590</v>
      </c>
      <c r="J144" s="60" t="s">
        <v>590</v>
      </c>
      <c r="K144" s="60" t="s">
        <v>591</v>
      </c>
      <c r="L144" s="60" t="s">
        <v>592</v>
      </c>
      <c r="M144" s="58" t="s">
        <v>355</v>
      </c>
      <c r="N144" s="57" t="s">
        <v>54</v>
      </c>
      <c r="O144" s="58" t="s">
        <v>64</v>
      </c>
      <c r="P144" s="61">
        <v>104</v>
      </c>
      <c r="Q144" s="61">
        <v>68750</v>
      </c>
      <c r="R144" s="62">
        <f t="shared" si="6"/>
        <v>7150000</v>
      </c>
      <c r="S144" s="62">
        <f t="shared" si="7"/>
        <v>7650500</v>
      </c>
      <c r="T144" s="62">
        <f t="shared" si="7"/>
        <v>8186035.0000000009</v>
      </c>
      <c r="U144" s="60" t="s">
        <v>363</v>
      </c>
      <c r="V144" s="58" t="s">
        <v>593</v>
      </c>
      <c r="W144" s="60" t="s">
        <v>397</v>
      </c>
      <c r="X144" s="58">
        <v>50</v>
      </c>
      <c r="AA144" s="4"/>
    </row>
    <row r="145" spans="1:27" s="3" customFormat="1" ht="45">
      <c r="A145" s="57">
        <v>134</v>
      </c>
      <c r="B145" s="58" t="s">
        <v>42</v>
      </c>
      <c r="C145" s="59" t="s">
        <v>43</v>
      </c>
      <c r="D145" s="59" t="s">
        <v>583</v>
      </c>
      <c r="E145" s="59" t="s">
        <v>574</v>
      </c>
      <c r="F145" s="58" t="s">
        <v>401</v>
      </c>
      <c r="G145" s="57" t="s">
        <v>47</v>
      </c>
      <c r="H145" s="59" t="s">
        <v>589</v>
      </c>
      <c r="I145" s="60" t="s">
        <v>594</v>
      </c>
      <c r="J145" s="60" t="s">
        <v>594</v>
      </c>
      <c r="K145" s="60" t="s">
        <v>595</v>
      </c>
      <c r="L145" s="60" t="s">
        <v>596</v>
      </c>
      <c r="M145" s="58" t="s">
        <v>355</v>
      </c>
      <c r="N145" s="57" t="s">
        <v>54</v>
      </c>
      <c r="O145" s="58" t="s">
        <v>597</v>
      </c>
      <c r="P145" s="61">
        <v>3780</v>
      </c>
      <c r="Q145" s="61">
        <v>19215.939999999999</v>
      </c>
      <c r="R145" s="62">
        <f t="shared" si="6"/>
        <v>72636253.199999988</v>
      </c>
      <c r="S145" s="62">
        <f t="shared" si="7"/>
        <v>77720790.923999995</v>
      </c>
      <c r="T145" s="62">
        <f t="shared" si="7"/>
        <v>83161246.288680002</v>
      </c>
      <c r="U145" s="60" t="s">
        <v>363</v>
      </c>
      <c r="V145" s="58" t="s">
        <v>593</v>
      </c>
      <c r="W145" s="60" t="s">
        <v>397</v>
      </c>
      <c r="X145" s="58">
        <v>50</v>
      </c>
      <c r="AA145" s="4"/>
    </row>
    <row r="146" spans="1:27" s="3" customFormat="1" ht="45">
      <c r="A146" s="57">
        <v>135</v>
      </c>
      <c r="B146" s="58" t="s">
        <v>42</v>
      </c>
      <c r="C146" s="59" t="s">
        <v>43</v>
      </c>
      <c r="D146" s="59" t="s">
        <v>583</v>
      </c>
      <c r="E146" s="59" t="s">
        <v>574</v>
      </c>
      <c r="F146" s="58" t="s">
        <v>401</v>
      </c>
      <c r="G146" s="57" t="s">
        <v>47</v>
      </c>
      <c r="H146" s="59" t="s">
        <v>589</v>
      </c>
      <c r="I146" s="60" t="s">
        <v>598</v>
      </c>
      <c r="J146" s="60" t="s">
        <v>598</v>
      </c>
      <c r="K146" s="60" t="s">
        <v>599</v>
      </c>
      <c r="L146" s="60" t="s">
        <v>600</v>
      </c>
      <c r="M146" s="58" t="s">
        <v>355</v>
      </c>
      <c r="N146" s="57" t="s">
        <v>54</v>
      </c>
      <c r="O146" s="58" t="s">
        <v>64</v>
      </c>
      <c r="P146" s="61">
        <v>730</v>
      </c>
      <c r="Q146" s="61">
        <v>11200</v>
      </c>
      <c r="R146" s="62">
        <f t="shared" si="6"/>
        <v>8176000</v>
      </c>
      <c r="S146" s="62">
        <f t="shared" si="7"/>
        <v>8748320</v>
      </c>
      <c r="T146" s="62">
        <f t="shared" si="7"/>
        <v>9360702.4000000004</v>
      </c>
      <c r="U146" s="60" t="s">
        <v>363</v>
      </c>
      <c r="V146" s="58" t="s">
        <v>593</v>
      </c>
      <c r="W146" s="60" t="s">
        <v>397</v>
      </c>
      <c r="X146" s="58">
        <v>50</v>
      </c>
      <c r="AA146" s="4"/>
    </row>
    <row r="147" spans="1:27" s="3" customFormat="1" ht="45">
      <c r="A147" s="57">
        <v>136</v>
      </c>
      <c r="B147" s="58" t="s">
        <v>42</v>
      </c>
      <c r="C147" s="59" t="s">
        <v>43</v>
      </c>
      <c r="D147" s="59" t="s">
        <v>583</v>
      </c>
      <c r="E147" s="59" t="s">
        <v>578</v>
      </c>
      <c r="F147" s="58" t="s">
        <v>401</v>
      </c>
      <c r="G147" s="57" t="s">
        <v>47</v>
      </c>
      <c r="H147" s="59" t="s">
        <v>584</v>
      </c>
      <c r="I147" s="60" t="s">
        <v>585</v>
      </c>
      <c r="J147" s="60" t="s">
        <v>586</v>
      </c>
      <c r="K147" s="60" t="s">
        <v>587</v>
      </c>
      <c r="L147" s="60" t="s">
        <v>588</v>
      </c>
      <c r="M147" s="58" t="s">
        <v>355</v>
      </c>
      <c r="N147" s="57" t="s">
        <v>356</v>
      </c>
      <c r="O147" s="58" t="s">
        <v>357</v>
      </c>
      <c r="P147" s="61">
        <v>1</v>
      </c>
      <c r="Q147" s="61">
        <v>5217192000</v>
      </c>
      <c r="R147" s="62">
        <f t="shared" si="6"/>
        <v>5217192000</v>
      </c>
      <c r="S147" s="62">
        <f t="shared" si="7"/>
        <v>5582395440</v>
      </c>
      <c r="T147" s="62">
        <f t="shared" si="7"/>
        <v>5973163120.8000002</v>
      </c>
      <c r="U147" s="60" t="s">
        <v>363</v>
      </c>
      <c r="V147" s="58" t="s">
        <v>358</v>
      </c>
      <c r="W147" s="60" t="s">
        <v>397</v>
      </c>
      <c r="X147" s="58">
        <v>30</v>
      </c>
      <c r="AA147" s="4"/>
    </row>
    <row r="148" spans="1:27" s="3" customFormat="1" ht="45">
      <c r="A148" s="57">
        <v>137</v>
      </c>
      <c r="B148" s="58" t="s">
        <v>42</v>
      </c>
      <c r="C148" s="59" t="s">
        <v>43</v>
      </c>
      <c r="D148" s="59" t="s">
        <v>574</v>
      </c>
      <c r="E148" s="59" t="s">
        <v>578</v>
      </c>
      <c r="F148" s="58" t="s">
        <v>401</v>
      </c>
      <c r="G148" s="57" t="s">
        <v>47</v>
      </c>
      <c r="H148" s="59" t="s">
        <v>601</v>
      </c>
      <c r="I148" s="60" t="s">
        <v>602</v>
      </c>
      <c r="J148" s="60" t="s">
        <v>603</v>
      </c>
      <c r="K148" s="60" t="s">
        <v>602</v>
      </c>
      <c r="L148" s="60" t="s">
        <v>603</v>
      </c>
      <c r="M148" s="58" t="s">
        <v>355</v>
      </c>
      <c r="N148" s="57" t="s">
        <v>356</v>
      </c>
      <c r="O148" s="58" t="s">
        <v>357</v>
      </c>
      <c r="P148" s="61">
        <v>1</v>
      </c>
      <c r="Q148" s="61">
        <v>747264000</v>
      </c>
      <c r="R148" s="62">
        <f t="shared" si="6"/>
        <v>747264000</v>
      </c>
      <c r="S148" s="62">
        <f t="shared" si="7"/>
        <v>799572480</v>
      </c>
      <c r="T148" s="62">
        <f t="shared" si="7"/>
        <v>855542553.60000002</v>
      </c>
      <c r="U148" s="60" t="s">
        <v>363</v>
      </c>
      <c r="V148" s="58" t="s">
        <v>358</v>
      </c>
      <c r="W148" s="60" t="s">
        <v>397</v>
      </c>
      <c r="X148" s="58">
        <v>30</v>
      </c>
      <c r="AA148" s="4"/>
    </row>
    <row r="149" spans="1:27" s="3" customFormat="1" ht="45">
      <c r="A149" s="57">
        <v>138</v>
      </c>
      <c r="B149" s="58" t="s">
        <v>42</v>
      </c>
      <c r="C149" s="59" t="s">
        <v>43</v>
      </c>
      <c r="D149" s="59" t="s">
        <v>604</v>
      </c>
      <c r="E149" s="59" t="s">
        <v>45</v>
      </c>
      <c r="F149" s="58" t="s">
        <v>401</v>
      </c>
      <c r="G149" s="57" t="s">
        <v>47</v>
      </c>
      <c r="H149" s="59" t="s">
        <v>605</v>
      </c>
      <c r="I149" s="60" t="s">
        <v>606</v>
      </c>
      <c r="J149" s="60" t="s">
        <v>607</v>
      </c>
      <c r="K149" s="60" t="s">
        <v>606</v>
      </c>
      <c r="L149" s="60" t="s">
        <v>608</v>
      </c>
      <c r="M149" s="58" t="s">
        <v>355</v>
      </c>
      <c r="N149" s="57" t="s">
        <v>356</v>
      </c>
      <c r="O149" s="58" t="s">
        <v>357</v>
      </c>
      <c r="P149" s="61">
        <v>1</v>
      </c>
      <c r="Q149" s="61">
        <v>43668000</v>
      </c>
      <c r="R149" s="62">
        <f t="shared" si="6"/>
        <v>43668000</v>
      </c>
      <c r="S149" s="62">
        <f t="shared" si="7"/>
        <v>46724760</v>
      </c>
      <c r="T149" s="62">
        <f t="shared" si="7"/>
        <v>49995493.200000003</v>
      </c>
      <c r="U149" s="60" t="s">
        <v>363</v>
      </c>
      <c r="V149" s="58" t="s">
        <v>358</v>
      </c>
      <c r="W149" s="60" t="s">
        <v>397</v>
      </c>
      <c r="X149" s="58">
        <v>30</v>
      </c>
      <c r="AA149" s="4"/>
    </row>
    <row r="150" spans="1:27" s="3" customFormat="1" ht="303.75">
      <c r="A150" s="57">
        <v>139</v>
      </c>
      <c r="B150" s="58" t="s">
        <v>42</v>
      </c>
      <c r="C150" s="59" t="s">
        <v>43</v>
      </c>
      <c r="D150" s="59" t="s">
        <v>609</v>
      </c>
      <c r="E150" s="59" t="s">
        <v>610</v>
      </c>
      <c r="F150" s="58" t="s">
        <v>401</v>
      </c>
      <c r="G150" s="57" t="s">
        <v>47</v>
      </c>
      <c r="H150" s="59" t="s">
        <v>575</v>
      </c>
      <c r="I150" s="60" t="s">
        <v>611</v>
      </c>
      <c r="J150" s="60" t="s">
        <v>612</v>
      </c>
      <c r="K150" s="63" t="s">
        <v>613</v>
      </c>
      <c r="L150" s="63" t="s">
        <v>614</v>
      </c>
      <c r="M150" s="58" t="s">
        <v>355</v>
      </c>
      <c r="N150" s="57" t="s">
        <v>356</v>
      </c>
      <c r="O150" s="58" t="s">
        <v>357</v>
      </c>
      <c r="P150" s="61">
        <v>1</v>
      </c>
      <c r="Q150" s="61">
        <f>2915285.8125+1938.87</f>
        <v>2917224.6825000001</v>
      </c>
      <c r="R150" s="62">
        <f t="shared" si="6"/>
        <v>2917224.6825000001</v>
      </c>
      <c r="S150" s="62">
        <f t="shared" si="7"/>
        <v>3121430.4102750001</v>
      </c>
      <c r="T150" s="62">
        <f t="shared" si="7"/>
        <v>3339930.5389942504</v>
      </c>
      <c r="U150" s="60" t="s">
        <v>363</v>
      </c>
      <c r="V150" s="58" t="s">
        <v>358</v>
      </c>
      <c r="W150" s="60" t="s">
        <v>397</v>
      </c>
      <c r="X150" s="58">
        <v>30</v>
      </c>
      <c r="AA150" s="4"/>
    </row>
    <row r="151" spans="1:27" s="3" customFormat="1" ht="45">
      <c r="A151" s="57">
        <v>140</v>
      </c>
      <c r="B151" s="58" t="s">
        <v>42</v>
      </c>
      <c r="C151" s="59" t="s">
        <v>43</v>
      </c>
      <c r="D151" s="59" t="s">
        <v>609</v>
      </c>
      <c r="E151" s="59" t="s">
        <v>610</v>
      </c>
      <c r="F151" s="58" t="s">
        <v>401</v>
      </c>
      <c r="G151" s="57" t="s">
        <v>47</v>
      </c>
      <c r="H151" s="59" t="s">
        <v>575</v>
      </c>
      <c r="I151" s="60" t="s">
        <v>615</v>
      </c>
      <c r="J151" s="60" t="s">
        <v>616</v>
      </c>
      <c r="K151" s="60" t="s">
        <v>617</v>
      </c>
      <c r="L151" s="60" t="s">
        <v>618</v>
      </c>
      <c r="M151" s="58" t="s">
        <v>355</v>
      </c>
      <c r="N151" s="57" t="s">
        <v>356</v>
      </c>
      <c r="O151" s="58" t="s">
        <v>357</v>
      </c>
      <c r="P151" s="61">
        <v>1</v>
      </c>
      <c r="Q151" s="61">
        <v>499836.23</v>
      </c>
      <c r="R151" s="62">
        <f t="shared" si="6"/>
        <v>499836.23</v>
      </c>
      <c r="S151" s="62">
        <f t="shared" si="7"/>
        <v>534824.76610000001</v>
      </c>
      <c r="T151" s="62">
        <f t="shared" si="7"/>
        <v>572262.49972700002</v>
      </c>
      <c r="U151" s="60" t="s">
        <v>363</v>
      </c>
      <c r="V151" s="58" t="s">
        <v>358</v>
      </c>
      <c r="W151" s="60" t="s">
        <v>397</v>
      </c>
      <c r="X151" s="58">
        <v>30</v>
      </c>
      <c r="AA151" s="4"/>
    </row>
    <row r="152" spans="1:27" s="3" customFormat="1" ht="303.75">
      <c r="A152" s="57">
        <v>141</v>
      </c>
      <c r="B152" s="58" t="s">
        <v>42</v>
      </c>
      <c r="C152" s="59" t="s">
        <v>43</v>
      </c>
      <c r="D152" s="59" t="s">
        <v>609</v>
      </c>
      <c r="E152" s="59" t="s">
        <v>610</v>
      </c>
      <c r="F152" s="58" t="s">
        <v>401</v>
      </c>
      <c r="G152" s="57" t="s">
        <v>47</v>
      </c>
      <c r="H152" s="59" t="s">
        <v>575</v>
      </c>
      <c r="I152" s="60" t="s">
        <v>615</v>
      </c>
      <c r="J152" s="60" t="s">
        <v>612</v>
      </c>
      <c r="K152" s="63" t="s">
        <v>619</v>
      </c>
      <c r="L152" s="63" t="s">
        <v>614</v>
      </c>
      <c r="M152" s="58" t="s">
        <v>355</v>
      </c>
      <c r="N152" s="57" t="s">
        <v>356</v>
      </c>
      <c r="O152" s="58" t="s">
        <v>357</v>
      </c>
      <c r="P152" s="61">
        <v>1</v>
      </c>
      <c r="Q152" s="61">
        <v>14598757.9375</v>
      </c>
      <c r="R152" s="62">
        <f t="shared" si="6"/>
        <v>14598757.9375</v>
      </c>
      <c r="S152" s="62">
        <f t="shared" si="7"/>
        <v>15620670.993125001</v>
      </c>
      <c r="T152" s="62">
        <f t="shared" si="7"/>
        <v>16714117.962643752</v>
      </c>
      <c r="U152" s="60" t="s">
        <v>363</v>
      </c>
      <c r="V152" s="58" t="s">
        <v>358</v>
      </c>
      <c r="W152" s="60" t="s">
        <v>397</v>
      </c>
      <c r="X152" s="58">
        <v>30</v>
      </c>
      <c r="AA152" s="4"/>
    </row>
    <row r="153" spans="1:27" s="3" customFormat="1" ht="45">
      <c r="A153" s="57">
        <v>142</v>
      </c>
      <c r="B153" s="58" t="s">
        <v>42</v>
      </c>
      <c r="C153" s="59" t="s">
        <v>43</v>
      </c>
      <c r="D153" s="59" t="s">
        <v>609</v>
      </c>
      <c r="E153" s="59" t="s">
        <v>610</v>
      </c>
      <c r="F153" s="58" t="s">
        <v>401</v>
      </c>
      <c r="G153" s="57" t="s">
        <v>47</v>
      </c>
      <c r="H153" s="59" t="s">
        <v>575</v>
      </c>
      <c r="I153" s="60" t="s">
        <v>620</v>
      </c>
      <c r="J153" s="60" t="s">
        <v>616</v>
      </c>
      <c r="K153" s="60" t="s">
        <v>621</v>
      </c>
      <c r="L153" s="60" t="s">
        <v>618</v>
      </c>
      <c r="M153" s="58" t="s">
        <v>355</v>
      </c>
      <c r="N153" s="57" t="s">
        <v>356</v>
      </c>
      <c r="O153" s="58" t="s">
        <v>357</v>
      </c>
      <c r="P153" s="61">
        <v>1</v>
      </c>
      <c r="Q153" s="61">
        <v>2499181.145833333</v>
      </c>
      <c r="R153" s="62">
        <f t="shared" si="6"/>
        <v>2499181.145833333</v>
      </c>
      <c r="S153" s="62">
        <f t="shared" si="7"/>
        <v>2674123.8260416663</v>
      </c>
      <c r="T153" s="62">
        <f t="shared" si="7"/>
        <v>2861312.4938645833</v>
      </c>
      <c r="U153" s="60" t="s">
        <v>363</v>
      </c>
      <c r="V153" s="58" t="s">
        <v>358</v>
      </c>
      <c r="W153" s="60" t="s">
        <v>397</v>
      </c>
      <c r="X153" s="58">
        <v>30</v>
      </c>
      <c r="AA153" s="4"/>
    </row>
    <row r="154" spans="1:27" s="3" customFormat="1" ht="101.25">
      <c r="A154" s="57">
        <v>143</v>
      </c>
      <c r="B154" s="58" t="s">
        <v>42</v>
      </c>
      <c r="C154" s="59" t="s">
        <v>43</v>
      </c>
      <c r="D154" s="59" t="s">
        <v>609</v>
      </c>
      <c r="E154" s="59" t="s">
        <v>622</v>
      </c>
      <c r="F154" s="58" t="s">
        <v>401</v>
      </c>
      <c r="G154" s="57" t="s">
        <v>47</v>
      </c>
      <c r="H154" s="59" t="s">
        <v>575</v>
      </c>
      <c r="I154" s="60" t="s">
        <v>623</v>
      </c>
      <c r="J154" s="60" t="s">
        <v>624</v>
      </c>
      <c r="K154" s="63" t="s">
        <v>625</v>
      </c>
      <c r="L154" s="63" t="s">
        <v>626</v>
      </c>
      <c r="M154" s="58" t="s">
        <v>355</v>
      </c>
      <c r="N154" s="57" t="s">
        <v>356</v>
      </c>
      <c r="O154" s="58" t="s">
        <v>357</v>
      </c>
      <c r="P154" s="61">
        <f t="shared" ref="P154:P203" si="8">IF(OR(N154="Услуга",N154="Работа"),1," ")</f>
        <v>1</v>
      </c>
      <c r="Q154" s="61">
        <v>3000004.125</v>
      </c>
      <c r="R154" s="62">
        <f t="shared" si="6"/>
        <v>3000004.125</v>
      </c>
      <c r="S154" s="62">
        <f t="shared" si="7"/>
        <v>3210004.4137500003</v>
      </c>
      <c r="T154" s="62">
        <f t="shared" si="7"/>
        <v>3434704.7227125005</v>
      </c>
      <c r="U154" s="60" t="s">
        <v>363</v>
      </c>
      <c r="V154" s="58" t="s">
        <v>358</v>
      </c>
      <c r="W154" s="60" t="s">
        <v>397</v>
      </c>
      <c r="X154" s="58">
        <v>30</v>
      </c>
      <c r="AA154" s="4"/>
    </row>
    <row r="155" spans="1:27" s="3" customFormat="1" ht="101.25">
      <c r="A155" s="57">
        <v>144</v>
      </c>
      <c r="B155" s="58" t="s">
        <v>42</v>
      </c>
      <c r="C155" s="59" t="s">
        <v>43</v>
      </c>
      <c r="D155" s="59" t="s">
        <v>609</v>
      </c>
      <c r="E155" s="59" t="s">
        <v>622</v>
      </c>
      <c r="F155" s="58" t="s">
        <v>401</v>
      </c>
      <c r="G155" s="57" t="s">
        <v>47</v>
      </c>
      <c r="H155" s="59" t="s">
        <v>575</v>
      </c>
      <c r="I155" s="60" t="s">
        <v>623</v>
      </c>
      <c r="J155" s="60" t="s">
        <v>624</v>
      </c>
      <c r="K155" s="63" t="s">
        <v>625</v>
      </c>
      <c r="L155" s="63" t="s">
        <v>626</v>
      </c>
      <c r="M155" s="58" t="s">
        <v>355</v>
      </c>
      <c r="N155" s="57" t="s">
        <v>356</v>
      </c>
      <c r="O155" s="58" t="s">
        <v>357</v>
      </c>
      <c r="P155" s="61">
        <f t="shared" si="8"/>
        <v>1</v>
      </c>
      <c r="Q155" s="61">
        <v>14999995.869999999</v>
      </c>
      <c r="R155" s="62">
        <f t="shared" si="6"/>
        <v>14999995.869999999</v>
      </c>
      <c r="S155" s="62">
        <f t="shared" si="7"/>
        <v>16049995.5809</v>
      </c>
      <c r="T155" s="62">
        <f t="shared" si="7"/>
        <v>17173495.271563001</v>
      </c>
      <c r="U155" s="60" t="s">
        <v>363</v>
      </c>
      <c r="V155" s="58" t="s">
        <v>358</v>
      </c>
      <c r="W155" s="60" t="s">
        <v>397</v>
      </c>
      <c r="X155" s="58">
        <v>30</v>
      </c>
      <c r="AA155" s="4"/>
    </row>
    <row r="156" spans="1:27" s="3" customFormat="1" ht="56.25">
      <c r="A156" s="57">
        <v>145</v>
      </c>
      <c r="B156" s="58" t="s">
        <v>42</v>
      </c>
      <c r="C156" s="59" t="s">
        <v>43</v>
      </c>
      <c r="D156" s="59" t="s">
        <v>609</v>
      </c>
      <c r="E156" s="59" t="s">
        <v>627</v>
      </c>
      <c r="F156" s="58" t="s">
        <v>401</v>
      </c>
      <c r="G156" s="57" t="s">
        <v>47</v>
      </c>
      <c r="H156" s="59" t="s">
        <v>575</v>
      </c>
      <c r="I156" s="60" t="s">
        <v>628</v>
      </c>
      <c r="J156" s="60" t="s">
        <v>629</v>
      </c>
      <c r="K156" s="60" t="s">
        <v>630</v>
      </c>
      <c r="L156" s="60" t="s">
        <v>631</v>
      </c>
      <c r="M156" s="58" t="s">
        <v>355</v>
      </c>
      <c r="N156" s="57" t="s">
        <v>356</v>
      </c>
      <c r="O156" s="58" t="s">
        <v>357</v>
      </c>
      <c r="P156" s="61">
        <f t="shared" si="8"/>
        <v>1</v>
      </c>
      <c r="Q156" s="61">
        <v>86136.725000000006</v>
      </c>
      <c r="R156" s="62">
        <f t="shared" si="6"/>
        <v>86136.725000000006</v>
      </c>
      <c r="S156" s="62">
        <f t="shared" si="7"/>
        <v>92166.295750000005</v>
      </c>
      <c r="T156" s="62">
        <f t="shared" si="7"/>
        <v>98617.936452500013</v>
      </c>
      <c r="U156" s="60" t="s">
        <v>363</v>
      </c>
      <c r="V156" s="58" t="s">
        <v>358</v>
      </c>
      <c r="W156" s="60" t="s">
        <v>397</v>
      </c>
      <c r="X156" s="58">
        <v>30</v>
      </c>
      <c r="AA156" s="4"/>
    </row>
    <row r="157" spans="1:27" s="3" customFormat="1" ht="56.25">
      <c r="A157" s="57">
        <v>146</v>
      </c>
      <c r="B157" s="58" t="s">
        <v>42</v>
      </c>
      <c r="C157" s="59" t="s">
        <v>43</v>
      </c>
      <c r="D157" s="59" t="s">
        <v>609</v>
      </c>
      <c r="E157" s="59" t="s">
        <v>627</v>
      </c>
      <c r="F157" s="58" t="s">
        <v>401</v>
      </c>
      <c r="G157" s="57" t="s">
        <v>47</v>
      </c>
      <c r="H157" s="59" t="s">
        <v>575</v>
      </c>
      <c r="I157" s="60" t="s">
        <v>628</v>
      </c>
      <c r="J157" s="60" t="s">
        <v>629</v>
      </c>
      <c r="K157" s="63" t="s">
        <v>630</v>
      </c>
      <c r="L157" s="60" t="s">
        <v>631</v>
      </c>
      <c r="M157" s="58" t="s">
        <v>355</v>
      </c>
      <c r="N157" s="57" t="s">
        <v>356</v>
      </c>
      <c r="O157" s="58" t="s">
        <v>357</v>
      </c>
      <c r="P157" s="61">
        <f t="shared" si="8"/>
        <v>1</v>
      </c>
      <c r="Q157" s="61">
        <v>430293.63750000001</v>
      </c>
      <c r="R157" s="62">
        <f t="shared" si="6"/>
        <v>430293.63750000001</v>
      </c>
      <c r="S157" s="62">
        <f t="shared" si="7"/>
        <v>460414.19212500006</v>
      </c>
      <c r="T157" s="62">
        <f t="shared" si="7"/>
        <v>492643.18557375012</v>
      </c>
      <c r="U157" s="60" t="s">
        <v>363</v>
      </c>
      <c r="V157" s="58" t="s">
        <v>358</v>
      </c>
      <c r="W157" s="60" t="s">
        <v>397</v>
      </c>
      <c r="X157" s="58">
        <v>30</v>
      </c>
      <c r="AA157" s="4"/>
    </row>
    <row r="158" spans="1:27" s="3" customFormat="1" ht="56.25">
      <c r="A158" s="57">
        <v>147</v>
      </c>
      <c r="B158" s="58" t="s">
        <v>42</v>
      </c>
      <c r="C158" s="59" t="s">
        <v>43</v>
      </c>
      <c r="D158" s="59" t="s">
        <v>609</v>
      </c>
      <c r="E158" s="59" t="s">
        <v>627</v>
      </c>
      <c r="F158" s="58" t="s">
        <v>401</v>
      </c>
      <c r="G158" s="57" t="s">
        <v>47</v>
      </c>
      <c r="H158" s="59" t="s">
        <v>575</v>
      </c>
      <c r="I158" s="60" t="s">
        <v>628</v>
      </c>
      <c r="J158" s="60" t="s">
        <v>629</v>
      </c>
      <c r="K158" s="60" t="s">
        <v>630</v>
      </c>
      <c r="L158" s="60" t="s">
        <v>631</v>
      </c>
      <c r="M158" s="58" t="s">
        <v>355</v>
      </c>
      <c r="N158" s="57" t="s">
        <v>356</v>
      </c>
      <c r="O158" s="58" t="s">
        <v>357</v>
      </c>
      <c r="P158" s="61">
        <f t="shared" si="8"/>
        <v>1</v>
      </c>
      <c r="Q158" s="61">
        <v>31188569.640000001</v>
      </c>
      <c r="R158" s="62">
        <f t="shared" si="6"/>
        <v>31188569.640000001</v>
      </c>
      <c r="S158" s="62">
        <f t="shared" si="7"/>
        <v>33371769.514800001</v>
      </c>
      <c r="T158" s="62">
        <f t="shared" si="7"/>
        <v>35707793.380836003</v>
      </c>
      <c r="U158" s="60" t="s">
        <v>72</v>
      </c>
      <c r="V158" s="58" t="s">
        <v>358</v>
      </c>
      <c r="W158" s="60" t="s">
        <v>397</v>
      </c>
      <c r="X158" s="58">
        <v>30</v>
      </c>
      <c r="AA158" s="4"/>
    </row>
    <row r="159" spans="1:27" s="3" customFormat="1" ht="67.5">
      <c r="A159" s="57">
        <v>148</v>
      </c>
      <c r="B159" s="58" t="s">
        <v>42</v>
      </c>
      <c r="C159" s="59" t="s">
        <v>43</v>
      </c>
      <c r="D159" s="59" t="s">
        <v>609</v>
      </c>
      <c r="E159" s="59" t="s">
        <v>632</v>
      </c>
      <c r="F159" s="58" t="s">
        <v>401</v>
      </c>
      <c r="G159" s="57" t="s">
        <v>47</v>
      </c>
      <c r="H159" s="59" t="s">
        <v>575</v>
      </c>
      <c r="I159" s="60" t="s">
        <v>633</v>
      </c>
      <c r="J159" s="60" t="s">
        <v>634</v>
      </c>
      <c r="K159" s="60" t="s">
        <v>635</v>
      </c>
      <c r="L159" s="60" t="s">
        <v>636</v>
      </c>
      <c r="M159" s="58" t="s">
        <v>355</v>
      </c>
      <c r="N159" s="57" t="s">
        <v>356</v>
      </c>
      <c r="O159" s="58" t="s">
        <v>357</v>
      </c>
      <c r="P159" s="61">
        <f t="shared" si="8"/>
        <v>1</v>
      </c>
      <c r="Q159" s="61">
        <v>1501584.5</v>
      </c>
      <c r="R159" s="62">
        <f t="shared" si="6"/>
        <v>1501584.5</v>
      </c>
      <c r="S159" s="62">
        <f t="shared" si="7"/>
        <v>1606695.415</v>
      </c>
      <c r="T159" s="62">
        <f t="shared" si="7"/>
        <v>1719164.0940500002</v>
      </c>
      <c r="U159" s="60" t="s">
        <v>363</v>
      </c>
      <c r="V159" s="58" t="s">
        <v>358</v>
      </c>
      <c r="W159" s="60" t="s">
        <v>397</v>
      </c>
      <c r="X159" s="58">
        <v>30</v>
      </c>
      <c r="AA159" s="4"/>
    </row>
    <row r="160" spans="1:27" s="3" customFormat="1" ht="67.5">
      <c r="A160" s="57">
        <v>149</v>
      </c>
      <c r="B160" s="58" t="s">
        <v>42</v>
      </c>
      <c r="C160" s="59" t="s">
        <v>43</v>
      </c>
      <c r="D160" s="59" t="s">
        <v>609</v>
      </c>
      <c r="E160" s="59" t="s">
        <v>632</v>
      </c>
      <c r="F160" s="58" t="s">
        <v>401</v>
      </c>
      <c r="G160" s="57" t="s">
        <v>47</v>
      </c>
      <c r="H160" s="59" t="s">
        <v>575</v>
      </c>
      <c r="I160" s="60" t="s">
        <v>633</v>
      </c>
      <c r="J160" s="60" t="s">
        <v>634</v>
      </c>
      <c r="K160" s="60" t="s">
        <v>635</v>
      </c>
      <c r="L160" s="60" t="s">
        <v>636</v>
      </c>
      <c r="M160" s="58" t="s">
        <v>355</v>
      </c>
      <c r="N160" s="57" t="s">
        <v>356</v>
      </c>
      <c r="O160" s="58" t="s">
        <v>357</v>
      </c>
      <c r="P160" s="61">
        <f t="shared" si="8"/>
        <v>1</v>
      </c>
      <c r="Q160" s="61">
        <v>7497281.3499999996</v>
      </c>
      <c r="R160" s="62">
        <f t="shared" si="6"/>
        <v>7497281.3499999996</v>
      </c>
      <c r="S160" s="62">
        <f t="shared" si="7"/>
        <v>8022091.0444999998</v>
      </c>
      <c r="T160" s="62">
        <f t="shared" si="7"/>
        <v>8583637.4176150002</v>
      </c>
      <c r="U160" s="60" t="s">
        <v>363</v>
      </c>
      <c r="V160" s="58" t="s">
        <v>358</v>
      </c>
      <c r="W160" s="60" t="s">
        <v>397</v>
      </c>
      <c r="X160" s="58">
        <v>30</v>
      </c>
      <c r="AA160" s="4"/>
    </row>
    <row r="161" spans="1:27" s="3" customFormat="1" ht="78.75">
      <c r="A161" s="57">
        <v>150</v>
      </c>
      <c r="B161" s="58" t="s">
        <v>42</v>
      </c>
      <c r="C161" s="59" t="s">
        <v>43</v>
      </c>
      <c r="D161" s="59" t="s">
        <v>609</v>
      </c>
      <c r="E161" s="59" t="s">
        <v>632</v>
      </c>
      <c r="F161" s="58" t="s">
        <v>401</v>
      </c>
      <c r="G161" s="57" t="s">
        <v>47</v>
      </c>
      <c r="H161" s="59" t="s">
        <v>575</v>
      </c>
      <c r="I161" s="60" t="s">
        <v>637</v>
      </c>
      <c r="J161" s="60" t="s">
        <v>638</v>
      </c>
      <c r="K161" s="60" t="s">
        <v>639</v>
      </c>
      <c r="L161" s="60" t="s">
        <v>640</v>
      </c>
      <c r="M161" s="58" t="s">
        <v>355</v>
      </c>
      <c r="N161" s="57" t="s">
        <v>356</v>
      </c>
      <c r="O161" s="58" t="s">
        <v>357</v>
      </c>
      <c r="P161" s="61">
        <f t="shared" si="8"/>
        <v>1</v>
      </c>
      <c r="Q161" s="61">
        <v>4749800</v>
      </c>
      <c r="R161" s="62">
        <f t="shared" si="6"/>
        <v>4749800</v>
      </c>
      <c r="S161" s="62">
        <f t="shared" si="7"/>
        <v>5082286</v>
      </c>
      <c r="T161" s="62">
        <f t="shared" si="7"/>
        <v>5438046.0200000005</v>
      </c>
      <c r="U161" s="60" t="s">
        <v>363</v>
      </c>
      <c r="V161" s="58" t="s">
        <v>358</v>
      </c>
      <c r="W161" s="60" t="s">
        <v>397</v>
      </c>
      <c r="X161" s="58">
        <v>30</v>
      </c>
      <c r="AA161" s="4"/>
    </row>
    <row r="162" spans="1:27" s="3" customFormat="1" ht="78.75">
      <c r="A162" s="57">
        <v>151</v>
      </c>
      <c r="B162" s="58" t="s">
        <v>42</v>
      </c>
      <c r="C162" s="59" t="s">
        <v>43</v>
      </c>
      <c r="D162" s="59" t="s">
        <v>609</v>
      </c>
      <c r="E162" s="59" t="s">
        <v>632</v>
      </c>
      <c r="F162" s="58" t="s">
        <v>401</v>
      </c>
      <c r="G162" s="57" t="s">
        <v>47</v>
      </c>
      <c r="H162" s="59" t="s">
        <v>575</v>
      </c>
      <c r="I162" s="60" t="s">
        <v>637</v>
      </c>
      <c r="J162" s="60" t="s">
        <v>638</v>
      </c>
      <c r="K162" s="60" t="s">
        <v>639</v>
      </c>
      <c r="L162" s="60" t="s">
        <v>640</v>
      </c>
      <c r="M162" s="58" t="s">
        <v>355</v>
      </c>
      <c r="N162" s="57" t="s">
        <v>356</v>
      </c>
      <c r="O162" s="58" t="s">
        <v>357</v>
      </c>
      <c r="P162" s="61">
        <f t="shared" si="8"/>
        <v>1</v>
      </c>
      <c r="Q162" s="61">
        <v>23749000.000000004</v>
      </c>
      <c r="R162" s="62">
        <f t="shared" si="6"/>
        <v>23749000.000000004</v>
      </c>
      <c r="S162" s="62">
        <f t="shared" si="7"/>
        <v>25411430.000000004</v>
      </c>
      <c r="T162" s="62">
        <f t="shared" si="7"/>
        <v>27190230.100000005</v>
      </c>
      <c r="U162" s="60" t="s">
        <v>363</v>
      </c>
      <c r="V162" s="58" t="s">
        <v>358</v>
      </c>
      <c r="W162" s="60" t="s">
        <v>397</v>
      </c>
      <c r="X162" s="58">
        <v>30</v>
      </c>
      <c r="AA162" s="4"/>
    </row>
    <row r="163" spans="1:27" s="3" customFormat="1" ht="78.75">
      <c r="A163" s="57">
        <v>152</v>
      </c>
      <c r="B163" s="58" t="s">
        <v>42</v>
      </c>
      <c r="C163" s="59" t="s">
        <v>43</v>
      </c>
      <c r="D163" s="59" t="s">
        <v>609</v>
      </c>
      <c r="E163" s="59" t="s">
        <v>632</v>
      </c>
      <c r="F163" s="58" t="s">
        <v>401</v>
      </c>
      <c r="G163" s="57" t="s">
        <v>47</v>
      </c>
      <c r="H163" s="59" t="s">
        <v>575</v>
      </c>
      <c r="I163" s="60" t="s">
        <v>641</v>
      </c>
      <c r="J163" s="60" t="s">
        <v>642</v>
      </c>
      <c r="K163" s="60" t="s">
        <v>643</v>
      </c>
      <c r="L163" s="60" t="s">
        <v>644</v>
      </c>
      <c r="M163" s="58" t="s">
        <v>355</v>
      </c>
      <c r="N163" s="57" t="s">
        <v>356</v>
      </c>
      <c r="O163" s="58" t="s">
        <v>357</v>
      </c>
      <c r="P163" s="61">
        <f t="shared" si="8"/>
        <v>1</v>
      </c>
      <c r="Q163" s="61">
        <v>3851206.8</v>
      </c>
      <c r="R163" s="62">
        <f t="shared" si="6"/>
        <v>3851206.8</v>
      </c>
      <c r="S163" s="62">
        <f t="shared" si="7"/>
        <v>4120791.2760000001</v>
      </c>
      <c r="T163" s="62">
        <f t="shared" si="7"/>
        <v>4409246.6653200006</v>
      </c>
      <c r="U163" s="60" t="s">
        <v>363</v>
      </c>
      <c r="V163" s="58" t="s">
        <v>358</v>
      </c>
      <c r="W163" s="60" t="s">
        <v>397</v>
      </c>
      <c r="X163" s="58">
        <v>30</v>
      </c>
      <c r="AA163" s="4"/>
    </row>
    <row r="164" spans="1:27" s="3" customFormat="1" ht="78.75">
      <c r="A164" s="57">
        <v>153</v>
      </c>
      <c r="B164" s="58" t="s">
        <v>42</v>
      </c>
      <c r="C164" s="59" t="s">
        <v>43</v>
      </c>
      <c r="D164" s="59" t="s">
        <v>609</v>
      </c>
      <c r="E164" s="59" t="s">
        <v>632</v>
      </c>
      <c r="F164" s="58" t="s">
        <v>401</v>
      </c>
      <c r="G164" s="57" t="s">
        <v>47</v>
      </c>
      <c r="H164" s="59" t="s">
        <v>575</v>
      </c>
      <c r="I164" s="60" t="s">
        <v>641</v>
      </c>
      <c r="J164" s="60" t="s">
        <v>642</v>
      </c>
      <c r="K164" s="60" t="s">
        <v>643</v>
      </c>
      <c r="L164" s="60" t="s">
        <v>644</v>
      </c>
      <c r="M164" s="58" t="s">
        <v>355</v>
      </c>
      <c r="N164" s="57" t="s">
        <v>356</v>
      </c>
      <c r="O164" s="58" t="s">
        <v>357</v>
      </c>
      <c r="P164" s="61">
        <f t="shared" si="8"/>
        <v>1</v>
      </c>
      <c r="Q164" s="61">
        <v>18638109</v>
      </c>
      <c r="R164" s="62">
        <f t="shared" si="6"/>
        <v>18638109</v>
      </c>
      <c r="S164" s="62">
        <f t="shared" si="7"/>
        <v>19942776.630000003</v>
      </c>
      <c r="T164" s="62">
        <f t="shared" si="7"/>
        <v>21338770.994100004</v>
      </c>
      <c r="U164" s="60" t="s">
        <v>363</v>
      </c>
      <c r="V164" s="58" t="s">
        <v>358</v>
      </c>
      <c r="W164" s="60" t="s">
        <v>397</v>
      </c>
      <c r="X164" s="58">
        <v>30</v>
      </c>
      <c r="AA164" s="4"/>
    </row>
    <row r="165" spans="1:27" s="3" customFormat="1" ht="90">
      <c r="A165" s="57">
        <v>154</v>
      </c>
      <c r="B165" s="58" t="s">
        <v>42</v>
      </c>
      <c r="C165" s="59" t="s">
        <v>43</v>
      </c>
      <c r="D165" s="59" t="s">
        <v>609</v>
      </c>
      <c r="E165" s="59" t="s">
        <v>632</v>
      </c>
      <c r="F165" s="58" t="s">
        <v>401</v>
      </c>
      <c r="G165" s="57" t="s">
        <v>47</v>
      </c>
      <c r="H165" s="59" t="s">
        <v>575</v>
      </c>
      <c r="I165" s="60" t="s">
        <v>645</v>
      </c>
      <c r="J165" s="60" t="s">
        <v>646</v>
      </c>
      <c r="K165" s="60" t="s">
        <v>647</v>
      </c>
      <c r="L165" s="60" t="s">
        <v>648</v>
      </c>
      <c r="M165" s="58" t="s">
        <v>355</v>
      </c>
      <c r="N165" s="57" t="s">
        <v>356</v>
      </c>
      <c r="O165" s="58" t="s">
        <v>357</v>
      </c>
      <c r="P165" s="61">
        <f t="shared" si="8"/>
        <v>1</v>
      </c>
      <c r="Q165" s="61">
        <v>412479.375</v>
      </c>
      <c r="R165" s="62">
        <f t="shared" si="6"/>
        <v>412479.375</v>
      </c>
      <c r="S165" s="62">
        <f t="shared" si="7"/>
        <v>441352.93125000002</v>
      </c>
      <c r="T165" s="62">
        <f t="shared" si="7"/>
        <v>472247.63643750007</v>
      </c>
      <c r="U165" s="60" t="s">
        <v>363</v>
      </c>
      <c r="V165" s="58" t="s">
        <v>358</v>
      </c>
      <c r="W165" s="60" t="s">
        <v>397</v>
      </c>
      <c r="X165" s="58">
        <v>30</v>
      </c>
      <c r="AA165" s="4"/>
    </row>
    <row r="166" spans="1:27" s="3" customFormat="1" ht="90">
      <c r="A166" s="57">
        <v>155</v>
      </c>
      <c r="B166" s="58" t="s">
        <v>42</v>
      </c>
      <c r="C166" s="59" t="s">
        <v>43</v>
      </c>
      <c r="D166" s="59" t="s">
        <v>609</v>
      </c>
      <c r="E166" s="59" t="s">
        <v>632</v>
      </c>
      <c r="F166" s="58" t="s">
        <v>401</v>
      </c>
      <c r="G166" s="57" t="s">
        <v>47</v>
      </c>
      <c r="H166" s="59" t="s">
        <v>575</v>
      </c>
      <c r="I166" s="60" t="s">
        <v>645</v>
      </c>
      <c r="J166" s="60" t="s">
        <v>646</v>
      </c>
      <c r="K166" s="60" t="s">
        <v>647</v>
      </c>
      <c r="L166" s="60" t="s">
        <v>648</v>
      </c>
      <c r="M166" s="58" t="s">
        <v>355</v>
      </c>
      <c r="N166" s="57" t="s">
        <v>356</v>
      </c>
      <c r="O166" s="58" t="s">
        <v>357</v>
      </c>
      <c r="P166" s="61">
        <f t="shared" si="8"/>
        <v>1</v>
      </c>
      <c r="Q166" s="61">
        <v>2062396.875</v>
      </c>
      <c r="R166" s="62">
        <f t="shared" si="6"/>
        <v>2062396.875</v>
      </c>
      <c r="S166" s="62">
        <f t="shared" si="7"/>
        <v>2206764.65625</v>
      </c>
      <c r="T166" s="62">
        <f t="shared" si="7"/>
        <v>2361238.1821874999</v>
      </c>
      <c r="U166" s="60" t="s">
        <v>363</v>
      </c>
      <c r="V166" s="58" t="s">
        <v>358</v>
      </c>
      <c r="W166" s="60" t="s">
        <v>397</v>
      </c>
      <c r="X166" s="58">
        <v>30</v>
      </c>
      <c r="AA166" s="4"/>
    </row>
    <row r="167" spans="1:27" s="3" customFormat="1" ht="56.25">
      <c r="A167" s="57">
        <v>156</v>
      </c>
      <c r="B167" s="58" t="s">
        <v>42</v>
      </c>
      <c r="C167" s="59" t="s">
        <v>43</v>
      </c>
      <c r="D167" s="59" t="s">
        <v>609</v>
      </c>
      <c r="E167" s="59" t="s">
        <v>632</v>
      </c>
      <c r="F167" s="58" t="s">
        <v>401</v>
      </c>
      <c r="G167" s="57" t="s">
        <v>47</v>
      </c>
      <c r="H167" s="59" t="s">
        <v>575</v>
      </c>
      <c r="I167" s="60" t="s">
        <v>649</v>
      </c>
      <c r="J167" s="60" t="s">
        <v>650</v>
      </c>
      <c r="K167" s="60" t="s">
        <v>651</v>
      </c>
      <c r="L167" s="60" t="s">
        <v>652</v>
      </c>
      <c r="M167" s="58" t="s">
        <v>355</v>
      </c>
      <c r="N167" s="57" t="s">
        <v>356</v>
      </c>
      <c r="O167" s="58" t="s">
        <v>357</v>
      </c>
      <c r="P167" s="61">
        <f t="shared" si="8"/>
        <v>1</v>
      </c>
      <c r="Q167" s="61">
        <v>1054489.1666666667</v>
      </c>
      <c r="R167" s="62">
        <f t="shared" si="6"/>
        <v>1054489.1666666667</v>
      </c>
      <c r="S167" s="62">
        <f t="shared" si="7"/>
        <v>1128303.4083333334</v>
      </c>
      <c r="T167" s="62">
        <f t="shared" si="7"/>
        <v>1207284.6469166668</v>
      </c>
      <c r="U167" s="60" t="s">
        <v>363</v>
      </c>
      <c r="V167" s="58" t="s">
        <v>358</v>
      </c>
      <c r="W167" s="60" t="s">
        <v>397</v>
      </c>
      <c r="X167" s="58">
        <v>30</v>
      </c>
      <c r="AA167" s="4"/>
    </row>
    <row r="168" spans="1:27" s="3" customFormat="1" ht="56.25">
      <c r="A168" s="57">
        <v>157</v>
      </c>
      <c r="B168" s="58" t="s">
        <v>42</v>
      </c>
      <c r="C168" s="59" t="s">
        <v>43</v>
      </c>
      <c r="D168" s="59" t="s">
        <v>609</v>
      </c>
      <c r="E168" s="59" t="s">
        <v>632</v>
      </c>
      <c r="F168" s="58" t="s">
        <v>401</v>
      </c>
      <c r="G168" s="57" t="s">
        <v>47</v>
      </c>
      <c r="H168" s="59" t="s">
        <v>575</v>
      </c>
      <c r="I168" s="60" t="s">
        <v>653</v>
      </c>
      <c r="J168" s="60" t="s">
        <v>650</v>
      </c>
      <c r="K168" s="60" t="s">
        <v>651</v>
      </c>
      <c r="L168" s="60" t="s">
        <v>652</v>
      </c>
      <c r="M168" s="58" t="s">
        <v>355</v>
      </c>
      <c r="N168" s="57" t="s">
        <v>356</v>
      </c>
      <c r="O168" s="58" t="s">
        <v>357</v>
      </c>
      <c r="P168" s="61">
        <f t="shared" si="8"/>
        <v>1</v>
      </c>
      <c r="Q168" s="61">
        <v>5272445.833333334</v>
      </c>
      <c r="R168" s="62">
        <f t="shared" si="6"/>
        <v>5272445.833333334</v>
      </c>
      <c r="S168" s="62">
        <f t="shared" si="7"/>
        <v>5641517.0416666679</v>
      </c>
      <c r="T168" s="62">
        <f t="shared" si="7"/>
        <v>6036423.234583335</v>
      </c>
      <c r="U168" s="60" t="s">
        <v>363</v>
      </c>
      <c r="V168" s="58" t="s">
        <v>358</v>
      </c>
      <c r="W168" s="60" t="s">
        <v>397</v>
      </c>
      <c r="X168" s="58">
        <v>30</v>
      </c>
      <c r="AA168" s="4"/>
    </row>
    <row r="169" spans="1:27" s="3" customFormat="1" ht="123.75">
      <c r="A169" s="57">
        <v>158</v>
      </c>
      <c r="B169" s="58" t="s">
        <v>42</v>
      </c>
      <c r="C169" s="59" t="s">
        <v>43</v>
      </c>
      <c r="D169" s="59" t="s">
        <v>609</v>
      </c>
      <c r="E169" s="59" t="s">
        <v>632</v>
      </c>
      <c r="F169" s="58" t="s">
        <v>401</v>
      </c>
      <c r="G169" s="57" t="s">
        <v>47</v>
      </c>
      <c r="H169" s="59" t="s">
        <v>575</v>
      </c>
      <c r="I169" s="60" t="s">
        <v>654</v>
      </c>
      <c r="J169" s="60" t="s">
        <v>655</v>
      </c>
      <c r="K169" s="63" t="s">
        <v>656</v>
      </c>
      <c r="L169" s="63" t="s">
        <v>657</v>
      </c>
      <c r="M169" s="58" t="s">
        <v>355</v>
      </c>
      <c r="N169" s="57" t="s">
        <v>356</v>
      </c>
      <c r="O169" s="58" t="s">
        <v>357</v>
      </c>
      <c r="P169" s="61">
        <f t="shared" si="8"/>
        <v>1</v>
      </c>
      <c r="Q169" s="61">
        <v>77284.59583333334</v>
      </c>
      <c r="R169" s="62">
        <f t="shared" si="6"/>
        <v>77284.59583333334</v>
      </c>
      <c r="S169" s="62">
        <f t="shared" si="7"/>
        <v>82694.517541666675</v>
      </c>
      <c r="T169" s="62">
        <f t="shared" si="7"/>
        <v>88483.13376958335</v>
      </c>
      <c r="U169" s="60" t="s">
        <v>363</v>
      </c>
      <c r="V169" s="58" t="s">
        <v>358</v>
      </c>
      <c r="W169" s="60" t="s">
        <v>397</v>
      </c>
      <c r="X169" s="58">
        <v>30</v>
      </c>
      <c r="AA169" s="4"/>
    </row>
    <row r="170" spans="1:27" s="3" customFormat="1" ht="123.75">
      <c r="A170" s="57">
        <v>159</v>
      </c>
      <c r="B170" s="58" t="s">
        <v>42</v>
      </c>
      <c r="C170" s="59" t="s">
        <v>43</v>
      </c>
      <c r="D170" s="59" t="s">
        <v>609</v>
      </c>
      <c r="E170" s="59" t="s">
        <v>632</v>
      </c>
      <c r="F170" s="58" t="s">
        <v>401</v>
      </c>
      <c r="G170" s="57" t="s">
        <v>47</v>
      </c>
      <c r="H170" s="59" t="s">
        <v>575</v>
      </c>
      <c r="I170" s="60" t="s">
        <v>654</v>
      </c>
      <c r="J170" s="60" t="s">
        <v>655</v>
      </c>
      <c r="K170" s="63" t="s">
        <v>656</v>
      </c>
      <c r="L170" s="63" t="s">
        <v>657</v>
      </c>
      <c r="M170" s="58" t="s">
        <v>355</v>
      </c>
      <c r="N170" s="57" t="s">
        <v>356</v>
      </c>
      <c r="O170" s="58" t="s">
        <v>357</v>
      </c>
      <c r="P170" s="61">
        <f t="shared" si="8"/>
        <v>1</v>
      </c>
      <c r="Q170" s="61">
        <v>372564.27916666667</v>
      </c>
      <c r="R170" s="62">
        <f t="shared" si="6"/>
        <v>372564.27916666667</v>
      </c>
      <c r="S170" s="62">
        <f t="shared" si="7"/>
        <v>398643.77870833338</v>
      </c>
      <c r="T170" s="62">
        <f t="shared" si="7"/>
        <v>426548.84321791673</v>
      </c>
      <c r="U170" s="60" t="s">
        <v>363</v>
      </c>
      <c r="V170" s="58" t="s">
        <v>358</v>
      </c>
      <c r="W170" s="60" t="s">
        <v>397</v>
      </c>
      <c r="X170" s="58">
        <v>30</v>
      </c>
      <c r="AA170" s="4"/>
    </row>
    <row r="171" spans="1:27" s="3" customFormat="1" ht="405">
      <c r="A171" s="57">
        <v>160</v>
      </c>
      <c r="B171" s="58" t="s">
        <v>42</v>
      </c>
      <c r="C171" s="59" t="s">
        <v>43</v>
      </c>
      <c r="D171" s="59" t="s">
        <v>609</v>
      </c>
      <c r="E171" s="59" t="s">
        <v>632</v>
      </c>
      <c r="F171" s="58" t="s">
        <v>401</v>
      </c>
      <c r="G171" s="57" t="s">
        <v>47</v>
      </c>
      <c r="H171" s="59" t="s">
        <v>575</v>
      </c>
      <c r="I171" s="60" t="s">
        <v>658</v>
      </c>
      <c r="J171" s="60" t="s">
        <v>659</v>
      </c>
      <c r="K171" s="63" t="s">
        <v>660</v>
      </c>
      <c r="L171" s="63" t="s">
        <v>661</v>
      </c>
      <c r="M171" s="58" t="s">
        <v>355</v>
      </c>
      <c r="N171" s="57" t="s">
        <v>356</v>
      </c>
      <c r="O171" s="58" t="s">
        <v>357</v>
      </c>
      <c r="P171" s="61">
        <f t="shared" si="8"/>
        <v>1</v>
      </c>
      <c r="Q171" s="61">
        <v>25696399.708333332</v>
      </c>
      <c r="R171" s="62">
        <f t="shared" si="6"/>
        <v>25696399.708333332</v>
      </c>
      <c r="S171" s="62">
        <f t="shared" si="7"/>
        <v>27495147.687916666</v>
      </c>
      <c r="T171" s="62">
        <f t="shared" si="7"/>
        <v>29419808.026070833</v>
      </c>
      <c r="U171" s="60" t="s">
        <v>363</v>
      </c>
      <c r="V171" s="58" t="s">
        <v>358</v>
      </c>
      <c r="W171" s="60" t="s">
        <v>397</v>
      </c>
      <c r="X171" s="58">
        <v>30</v>
      </c>
      <c r="AA171" s="4"/>
    </row>
    <row r="172" spans="1:27" s="3" customFormat="1" ht="405">
      <c r="A172" s="57">
        <v>161</v>
      </c>
      <c r="B172" s="58" t="s">
        <v>42</v>
      </c>
      <c r="C172" s="59" t="s">
        <v>43</v>
      </c>
      <c r="D172" s="59" t="s">
        <v>609</v>
      </c>
      <c r="E172" s="59" t="s">
        <v>632</v>
      </c>
      <c r="F172" s="58" t="s">
        <v>401</v>
      </c>
      <c r="G172" s="57" t="s">
        <v>47</v>
      </c>
      <c r="H172" s="59" t="s">
        <v>575</v>
      </c>
      <c r="I172" s="60" t="s">
        <v>658</v>
      </c>
      <c r="J172" s="60" t="s">
        <v>659</v>
      </c>
      <c r="K172" s="63" t="s">
        <v>660</v>
      </c>
      <c r="L172" s="63" t="s">
        <v>661</v>
      </c>
      <c r="M172" s="58" t="s">
        <v>355</v>
      </c>
      <c r="N172" s="57" t="s">
        <v>356</v>
      </c>
      <c r="O172" s="58" t="s">
        <v>357</v>
      </c>
      <c r="P172" s="61">
        <f t="shared" si="8"/>
        <v>1</v>
      </c>
      <c r="Q172" s="61">
        <v>74303374.141666666</v>
      </c>
      <c r="R172" s="62">
        <f t="shared" si="6"/>
        <v>74303374.141666666</v>
      </c>
      <c r="S172" s="62">
        <f t="shared" si="7"/>
        <v>79504610.331583336</v>
      </c>
      <c r="T172" s="62">
        <f t="shared" si="7"/>
        <v>85069933.054794177</v>
      </c>
      <c r="U172" s="60" t="s">
        <v>363</v>
      </c>
      <c r="V172" s="58" t="s">
        <v>358</v>
      </c>
      <c r="W172" s="60" t="s">
        <v>397</v>
      </c>
      <c r="X172" s="58">
        <v>30</v>
      </c>
      <c r="AA172" s="4"/>
    </row>
    <row r="173" spans="1:27" s="3" customFormat="1" ht="405">
      <c r="A173" s="57">
        <v>162</v>
      </c>
      <c r="B173" s="58" t="s">
        <v>42</v>
      </c>
      <c r="C173" s="59" t="s">
        <v>43</v>
      </c>
      <c r="D173" s="59" t="s">
        <v>609</v>
      </c>
      <c r="E173" s="59" t="s">
        <v>632</v>
      </c>
      <c r="F173" s="58" t="s">
        <v>401</v>
      </c>
      <c r="G173" s="57" t="s">
        <v>47</v>
      </c>
      <c r="H173" s="59" t="s">
        <v>575</v>
      </c>
      <c r="I173" s="60" t="s">
        <v>658</v>
      </c>
      <c r="J173" s="60" t="s">
        <v>659</v>
      </c>
      <c r="K173" s="63" t="s">
        <v>660</v>
      </c>
      <c r="L173" s="63" t="s">
        <v>661</v>
      </c>
      <c r="M173" s="58" t="s">
        <v>355</v>
      </c>
      <c r="N173" s="57" t="s">
        <v>356</v>
      </c>
      <c r="O173" s="58" t="s">
        <v>357</v>
      </c>
      <c r="P173" s="61">
        <f t="shared" si="8"/>
        <v>1</v>
      </c>
      <c r="Q173" s="61">
        <v>100700704.02</v>
      </c>
      <c r="R173" s="62">
        <f t="shared" si="6"/>
        <v>100700704.02</v>
      </c>
      <c r="S173" s="62">
        <f t="shared" si="7"/>
        <v>107749753.30140001</v>
      </c>
      <c r="T173" s="62">
        <f t="shared" si="7"/>
        <v>115292236.03249802</v>
      </c>
      <c r="U173" s="60" t="s">
        <v>72</v>
      </c>
      <c r="V173" s="58" t="s">
        <v>358</v>
      </c>
      <c r="W173" s="60" t="s">
        <v>397</v>
      </c>
      <c r="X173" s="58">
        <v>30</v>
      </c>
      <c r="AA173" s="4"/>
    </row>
    <row r="174" spans="1:27" s="3" customFormat="1" ht="78.75">
      <c r="A174" s="57">
        <v>163</v>
      </c>
      <c r="B174" s="58" t="s">
        <v>42</v>
      </c>
      <c r="C174" s="59" t="s">
        <v>43</v>
      </c>
      <c r="D174" s="59" t="s">
        <v>609</v>
      </c>
      <c r="E174" s="59" t="s">
        <v>632</v>
      </c>
      <c r="F174" s="58" t="s">
        <v>401</v>
      </c>
      <c r="G174" s="57" t="s">
        <v>47</v>
      </c>
      <c r="H174" s="59" t="s">
        <v>575</v>
      </c>
      <c r="I174" s="60" t="s">
        <v>662</v>
      </c>
      <c r="J174" s="60" t="s">
        <v>663</v>
      </c>
      <c r="K174" s="60" t="s">
        <v>664</v>
      </c>
      <c r="L174" s="60" t="s">
        <v>665</v>
      </c>
      <c r="M174" s="58" t="s">
        <v>355</v>
      </c>
      <c r="N174" s="57" t="s">
        <v>356</v>
      </c>
      <c r="O174" s="58" t="s">
        <v>357</v>
      </c>
      <c r="P174" s="61">
        <f t="shared" si="8"/>
        <v>1</v>
      </c>
      <c r="Q174" s="61">
        <v>312517.49583333329</v>
      </c>
      <c r="R174" s="62">
        <f t="shared" si="6"/>
        <v>312517.49583333329</v>
      </c>
      <c r="S174" s="62">
        <f t="shared" si="7"/>
        <v>334393.72054166667</v>
      </c>
      <c r="T174" s="62">
        <f t="shared" si="7"/>
        <v>357801.28097958333</v>
      </c>
      <c r="U174" s="60" t="s">
        <v>363</v>
      </c>
      <c r="V174" s="58" t="s">
        <v>358</v>
      </c>
      <c r="W174" s="60" t="s">
        <v>397</v>
      </c>
      <c r="X174" s="58">
        <v>30</v>
      </c>
      <c r="AA174" s="4"/>
    </row>
    <row r="175" spans="1:27" s="3" customFormat="1" ht="78.75">
      <c r="A175" s="57">
        <v>164</v>
      </c>
      <c r="B175" s="58" t="s">
        <v>42</v>
      </c>
      <c r="C175" s="59" t="s">
        <v>43</v>
      </c>
      <c r="D175" s="59" t="s">
        <v>609</v>
      </c>
      <c r="E175" s="59" t="s">
        <v>632</v>
      </c>
      <c r="F175" s="58" t="s">
        <v>401</v>
      </c>
      <c r="G175" s="57" t="s">
        <v>47</v>
      </c>
      <c r="H175" s="59" t="s">
        <v>575</v>
      </c>
      <c r="I175" s="60" t="s">
        <v>662</v>
      </c>
      <c r="J175" s="60" t="s">
        <v>663</v>
      </c>
      <c r="K175" s="60" t="s">
        <v>664</v>
      </c>
      <c r="L175" s="60" t="s">
        <v>665</v>
      </c>
      <c r="M175" s="58" t="s">
        <v>355</v>
      </c>
      <c r="N175" s="57" t="s">
        <v>356</v>
      </c>
      <c r="O175" s="58" t="s">
        <v>357</v>
      </c>
      <c r="P175" s="61">
        <f t="shared" si="8"/>
        <v>1</v>
      </c>
      <c r="Q175" s="61">
        <v>1553178.9791666667</v>
      </c>
      <c r="R175" s="62">
        <f t="shared" si="6"/>
        <v>1553178.9791666667</v>
      </c>
      <c r="S175" s="62">
        <f t="shared" si="7"/>
        <v>1661901.5077083334</v>
      </c>
      <c r="T175" s="62">
        <f t="shared" si="7"/>
        <v>1778234.6132479168</v>
      </c>
      <c r="U175" s="60" t="s">
        <v>363</v>
      </c>
      <c r="V175" s="58" t="s">
        <v>358</v>
      </c>
      <c r="W175" s="60" t="s">
        <v>397</v>
      </c>
      <c r="X175" s="58">
        <v>30</v>
      </c>
      <c r="AA175" s="4"/>
    </row>
    <row r="176" spans="1:27" s="3" customFormat="1" ht="337.5">
      <c r="A176" s="57">
        <v>165</v>
      </c>
      <c r="B176" s="58" t="s">
        <v>42</v>
      </c>
      <c r="C176" s="59" t="s">
        <v>43</v>
      </c>
      <c r="D176" s="59" t="s">
        <v>609</v>
      </c>
      <c r="E176" s="59" t="s">
        <v>632</v>
      </c>
      <c r="F176" s="58" t="s">
        <v>401</v>
      </c>
      <c r="G176" s="57" t="s">
        <v>47</v>
      </c>
      <c r="H176" s="59" t="s">
        <v>575</v>
      </c>
      <c r="I176" s="60" t="s">
        <v>666</v>
      </c>
      <c r="J176" s="60" t="s">
        <v>667</v>
      </c>
      <c r="K176" s="63" t="s">
        <v>668</v>
      </c>
      <c r="L176" s="63" t="s">
        <v>668</v>
      </c>
      <c r="M176" s="58" t="s">
        <v>355</v>
      </c>
      <c r="N176" s="57" t="s">
        <v>356</v>
      </c>
      <c r="O176" s="58" t="s">
        <v>357</v>
      </c>
      <c r="P176" s="61">
        <f t="shared" si="8"/>
        <v>1</v>
      </c>
      <c r="Q176" s="61">
        <v>17370510.166666664</v>
      </c>
      <c r="R176" s="62">
        <f t="shared" si="6"/>
        <v>17370510.166666664</v>
      </c>
      <c r="S176" s="62">
        <f t="shared" si="7"/>
        <v>18586445.87833333</v>
      </c>
      <c r="T176" s="62">
        <f t="shared" si="7"/>
        <v>19887497.089816663</v>
      </c>
      <c r="U176" s="60" t="s">
        <v>363</v>
      </c>
      <c r="V176" s="58" t="s">
        <v>358</v>
      </c>
      <c r="W176" s="60" t="s">
        <v>397</v>
      </c>
      <c r="X176" s="58">
        <v>30</v>
      </c>
      <c r="AA176" s="4"/>
    </row>
    <row r="177" spans="1:27" s="3" customFormat="1" ht="337.5">
      <c r="A177" s="57">
        <v>166</v>
      </c>
      <c r="B177" s="58" t="s">
        <v>42</v>
      </c>
      <c r="C177" s="59" t="s">
        <v>43</v>
      </c>
      <c r="D177" s="59" t="s">
        <v>609</v>
      </c>
      <c r="E177" s="59" t="s">
        <v>632</v>
      </c>
      <c r="F177" s="58" t="s">
        <v>401</v>
      </c>
      <c r="G177" s="57" t="s">
        <v>47</v>
      </c>
      <c r="H177" s="59" t="s">
        <v>575</v>
      </c>
      <c r="I177" s="60" t="s">
        <v>666</v>
      </c>
      <c r="J177" s="60" t="s">
        <v>667</v>
      </c>
      <c r="K177" s="63" t="s">
        <v>668</v>
      </c>
      <c r="L177" s="63" t="s">
        <v>668</v>
      </c>
      <c r="M177" s="58" t="s">
        <v>355</v>
      </c>
      <c r="N177" s="57" t="s">
        <v>356</v>
      </c>
      <c r="O177" s="58" t="s">
        <v>357</v>
      </c>
      <c r="P177" s="61">
        <f t="shared" si="8"/>
        <v>1</v>
      </c>
      <c r="Q177" s="61">
        <v>86781156.333333343</v>
      </c>
      <c r="R177" s="62">
        <f t="shared" si="6"/>
        <v>86781156.333333343</v>
      </c>
      <c r="S177" s="62">
        <f t="shared" si="7"/>
        <v>92855837.276666686</v>
      </c>
      <c r="T177" s="62">
        <f t="shared" si="7"/>
        <v>99355745.886033356</v>
      </c>
      <c r="U177" s="60" t="s">
        <v>363</v>
      </c>
      <c r="V177" s="58" t="s">
        <v>358</v>
      </c>
      <c r="W177" s="60" t="s">
        <v>397</v>
      </c>
      <c r="X177" s="58">
        <v>30</v>
      </c>
      <c r="AA177" s="4"/>
    </row>
    <row r="178" spans="1:27" s="3" customFormat="1" ht="337.5">
      <c r="A178" s="57">
        <v>167</v>
      </c>
      <c r="B178" s="58" t="s">
        <v>42</v>
      </c>
      <c r="C178" s="59" t="s">
        <v>43</v>
      </c>
      <c r="D178" s="59" t="s">
        <v>609</v>
      </c>
      <c r="E178" s="59" t="s">
        <v>632</v>
      </c>
      <c r="F178" s="58" t="s">
        <v>401</v>
      </c>
      <c r="G178" s="57" t="s">
        <v>47</v>
      </c>
      <c r="H178" s="59" t="s">
        <v>575</v>
      </c>
      <c r="I178" s="60" t="s">
        <v>666</v>
      </c>
      <c r="J178" s="60" t="s">
        <v>667</v>
      </c>
      <c r="K178" s="63" t="s">
        <v>669</v>
      </c>
      <c r="L178" s="63" t="s">
        <v>668</v>
      </c>
      <c r="M178" s="58" t="s">
        <v>355</v>
      </c>
      <c r="N178" s="57" t="s">
        <v>356</v>
      </c>
      <c r="O178" s="58" t="s">
        <v>357</v>
      </c>
      <c r="P178" s="61">
        <f t="shared" si="8"/>
        <v>1</v>
      </c>
      <c r="Q178" s="61">
        <v>100700704.02</v>
      </c>
      <c r="R178" s="62">
        <f t="shared" si="6"/>
        <v>100700704.02</v>
      </c>
      <c r="S178" s="62">
        <f t="shared" si="7"/>
        <v>107749753.30140001</v>
      </c>
      <c r="T178" s="62">
        <f t="shared" si="7"/>
        <v>115292236.03249802</v>
      </c>
      <c r="U178" s="60" t="s">
        <v>363</v>
      </c>
      <c r="V178" s="58" t="s">
        <v>358</v>
      </c>
      <c r="W178" s="60" t="s">
        <v>397</v>
      </c>
      <c r="X178" s="58">
        <v>30</v>
      </c>
      <c r="AA178" s="4"/>
    </row>
    <row r="179" spans="1:27" s="3" customFormat="1" ht="202.5">
      <c r="A179" s="57">
        <v>168</v>
      </c>
      <c r="B179" s="58" t="s">
        <v>42</v>
      </c>
      <c r="C179" s="59" t="s">
        <v>43</v>
      </c>
      <c r="D179" s="59" t="s">
        <v>609</v>
      </c>
      <c r="E179" s="59" t="s">
        <v>632</v>
      </c>
      <c r="F179" s="58" t="s">
        <v>401</v>
      </c>
      <c r="G179" s="57" t="s">
        <v>47</v>
      </c>
      <c r="H179" s="59" t="s">
        <v>575</v>
      </c>
      <c r="I179" s="60" t="s">
        <v>670</v>
      </c>
      <c r="J179" s="60" t="s">
        <v>671</v>
      </c>
      <c r="K179" s="63" t="s">
        <v>672</v>
      </c>
      <c r="L179" s="63" t="s">
        <v>672</v>
      </c>
      <c r="M179" s="58" t="s">
        <v>355</v>
      </c>
      <c r="N179" s="57" t="s">
        <v>356</v>
      </c>
      <c r="O179" s="58" t="s">
        <v>357</v>
      </c>
      <c r="P179" s="61">
        <f t="shared" si="8"/>
        <v>1</v>
      </c>
      <c r="Q179" s="61">
        <v>10004416.125</v>
      </c>
      <c r="R179" s="62">
        <f t="shared" si="6"/>
        <v>10004416.125</v>
      </c>
      <c r="S179" s="62">
        <f t="shared" si="7"/>
        <v>10704725.25375</v>
      </c>
      <c r="T179" s="62">
        <f t="shared" si="7"/>
        <v>11454056.021512501</v>
      </c>
      <c r="U179" s="60" t="s">
        <v>363</v>
      </c>
      <c r="V179" s="58" t="s">
        <v>358</v>
      </c>
      <c r="W179" s="60" t="s">
        <v>397</v>
      </c>
      <c r="X179" s="58">
        <v>30</v>
      </c>
      <c r="AA179" s="4"/>
    </row>
    <row r="180" spans="1:27" s="3" customFormat="1" ht="202.5">
      <c r="A180" s="57">
        <v>169</v>
      </c>
      <c r="B180" s="58" t="s">
        <v>42</v>
      </c>
      <c r="C180" s="59" t="s">
        <v>43</v>
      </c>
      <c r="D180" s="59" t="s">
        <v>609</v>
      </c>
      <c r="E180" s="59" t="s">
        <v>632</v>
      </c>
      <c r="F180" s="58" t="s">
        <v>401</v>
      </c>
      <c r="G180" s="57" t="s">
        <v>47</v>
      </c>
      <c r="H180" s="59" t="s">
        <v>575</v>
      </c>
      <c r="I180" s="60" t="s">
        <v>670</v>
      </c>
      <c r="J180" s="60" t="s">
        <v>671</v>
      </c>
      <c r="K180" s="63" t="s">
        <v>672</v>
      </c>
      <c r="L180" s="63" t="s">
        <v>672</v>
      </c>
      <c r="M180" s="58" t="s">
        <v>355</v>
      </c>
      <c r="N180" s="57" t="s">
        <v>356</v>
      </c>
      <c r="O180" s="58" t="s">
        <v>357</v>
      </c>
      <c r="P180" s="61">
        <f t="shared" si="8"/>
        <v>1</v>
      </c>
      <c r="Q180" s="61">
        <v>49981031.375</v>
      </c>
      <c r="R180" s="62">
        <f t="shared" si="6"/>
        <v>49981031.375</v>
      </c>
      <c r="S180" s="62">
        <f t="shared" si="7"/>
        <v>53479703.571250007</v>
      </c>
      <c r="T180" s="62">
        <f t="shared" si="7"/>
        <v>57223282.821237512</v>
      </c>
      <c r="U180" s="60" t="s">
        <v>363</v>
      </c>
      <c r="V180" s="58" t="s">
        <v>358</v>
      </c>
      <c r="W180" s="60" t="s">
        <v>397</v>
      </c>
      <c r="X180" s="58">
        <v>30</v>
      </c>
      <c r="AA180" s="4"/>
    </row>
    <row r="181" spans="1:27" s="3" customFormat="1" ht="202.5">
      <c r="A181" s="57">
        <v>170</v>
      </c>
      <c r="B181" s="58" t="s">
        <v>42</v>
      </c>
      <c r="C181" s="59" t="s">
        <v>43</v>
      </c>
      <c r="D181" s="59" t="s">
        <v>609</v>
      </c>
      <c r="E181" s="59" t="s">
        <v>632</v>
      </c>
      <c r="F181" s="58" t="s">
        <v>401</v>
      </c>
      <c r="G181" s="57" t="s">
        <v>47</v>
      </c>
      <c r="H181" s="59" t="s">
        <v>575</v>
      </c>
      <c r="I181" s="60" t="s">
        <v>670</v>
      </c>
      <c r="J181" s="60" t="s">
        <v>671</v>
      </c>
      <c r="K181" s="63" t="s">
        <v>672</v>
      </c>
      <c r="L181" s="63" t="s">
        <v>672</v>
      </c>
      <c r="M181" s="58" t="s">
        <v>355</v>
      </c>
      <c r="N181" s="57" t="s">
        <v>356</v>
      </c>
      <c r="O181" s="58" t="s">
        <v>357</v>
      </c>
      <c r="P181" s="61">
        <f t="shared" si="8"/>
        <v>1</v>
      </c>
      <c r="Q181" s="61">
        <v>100700704.02</v>
      </c>
      <c r="R181" s="62">
        <f t="shared" si="6"/>
        <v>100700704.02</v>
      </c>
      <c r="S181" s="62">
        <f t="shared" si="7"/>
        <v>107749753.30140001</v>
      </c>
      <c r="T181" s="62">
        <f t="shared" si="7"/>
        <v>115292236.03249802</v>
      </c>
      <c r="U181" s="60" t="s">
        <v>363</v>
      </c>
      <c r="V181" s="58" t="s">
        <v>358</v>
      </c>
      <c r="W181" s="60" t="s">
        <v>397</v>
      </c>
      <c r="X181" s="58">
        <v>30</v>
      </c>
      <c r="AA181" s="4"/>
    </row>
    <row r="182" spans="1:27" s="3" customFormat="1" ht="56.25">
      <c r="A182" s="57">
        <v>171</v>
      </c>
      <c r="B182" s="58" t="s">
        <v>42</v>
      </c>
      <c r="C182" s="59" t="s">
        <v>43</v>
      </c>
      <c r="D182" s="59" t="s">
        <v>609</v>
      </c>
      <c r="E182" s="59" t="s">
        <v>632</v>
      </c>
      <c r="F182" s="58" t="s">
        <v>401</v>
      </c>
      <c r="G182" s="57" t="s">
        <v>47</v>
      </c>
      <c r="H182" s="59" t="s">
        <v>575</v>
      </c>
      <c r="I182" s="60" t="s">
        <v>673</v>
      </c>
      <c r="J182" s="60" t="s">
        <v>674</v>
      </c>
      <c r="K182" s="60" t="s">
        <v>675</v>
      </c>
      <c r="L182" s="60" t="s">
        <v>675</v>
      </c>
      <c r="M182" s="58" t="s">
        <v>355</v>
      </c>
      <c r="N182" s="57" t="s">
        <v>356</v>
      </c>
      <c r="O182" s="58" t="s">
        <v>357</v>
      </c>
      <c r="P182" s="61">
        <f t="shared" si="8"/>
        <v>1</v>
      </c>
      <c r="Q182" s="61">
        <v>833522.56249999988</v>
      </c>
      <c r="R182" s="62">
        <f t="shared" si="6"/>
        <v>833522.56249999988</v>
      </c>
      <c r="S182" s="62">
        <f t="shared" si="7"/>
        <v>891869.14187499997</v>
      </c>
      <c r="T182" s="62">
        <f t="shared" si="7"/>
        <v>954299.98180625006</v>
      </c>
      <c r="U182" s="60" t="s">
        <v>363</v>
      </c>
      <c r="V182" s="58" t="s">
        <v>358</v>
      </c>
      <c r="W182" s="60" t="s">
        <v>397</v>
      </c>
      <c r="X182" s="58">
        <v>30</v>
      </c>
      <c r="AA182" s="4"/>
    </row>
    <row r="183" spans="1:27" s="3" customFormat="1" ht="56.25">
      <c r="A183" s="57">
        <v>172</v>
      </c>
      <c r="B183" s="58" t="s">
        <v>42</v>
      </c>
      <c r="C183" s="59" t="s">
        <v>43</v>
      </c>
      <c r="D183" s="59" t="s">
        <v>609</v>
      </c>
      <c r="E183" s="59" t="s">
        <v>632</v>
      </c>
      <c r="F183" s="58" t="s">
        <v>401</v>
      </c>
      <c r="G183" s="57" t="s">
        <v>47</v>
      </c>
      <c r="H183" s="59" t="s">
        <v>575</v>
      </c>
      <c r="I183" s="60" t="s">
        <v>673</v>
      </c>
      <c r="J183" s="60" t="s">
        <v>674</v>
      </c>
      <c r="K183" s="60" t="s">
        <v>675</v>
      </c>
      <c r="L183" s="60" t="s">
        <v>675</v>
      </c>
      <c r="M183" s="58" t="s">
        <v>355</v>
      </c>
      <c r="N183" s="57" t="s">
        <v>356</v>
      </c>
      <c r="O183" s="58" t="s">
        <v>357</v>
      </c>
      <c r="P183" s="61">
        <f t="shared" si="8"/>
        <v>1</v>
      </c>
      <c r="Q183" s="61">
        <v>4166439.9249999998</v>
      </c>
      <c r="R183" s="62">
        <f t="shared" si="6"/>
        <v>4166439.9249999998</v>
      </c>
      <c r="S183" s="62">
        <f t="shared" si="7"/>
        <v>4458090.7197500002</v>
      </c>
      <c r="T183" s="62">
        <f t="shared" si="7"/>
        <v>4770157.0701325005</v>
      </c>
      <c r="U183" s="60" t="s">
        <v>363</v>
      </c>
      <c r="V183" s="58" t="s">
        <v>358</v>
      </c>
      <c r="W183" s="60" t="s">
        <v>397</v>
      </c>
      <c r="X183" s="58">
        <v>30</v>
      </c>
      <c r="AA183" s="4"/>
    </row>
    <row r="184" spans="1:27" s="3" customFormat="1" ht="56.25">
      <c r="A184" s="57">
        <v>173</v>
      </c>
      <c r="B184" s="58" t="s">
        <v>42</v>
      </c>
      <c r="C184" s="59" t="s">
        <v>43</v>
      </c>
      <c r="D184" s="59" t="s">
        <v>609</v>
      </c>
      <c r="E184" s="59" t="s">
        <v>632</v>
      </c>
      <c r="F184" s="58" t="s">
        <v>401</v>
      </c>
      <c r="G184" s="57" t="s">
        <v>47</v>
      </c>
      <c r="H184" s="59" t="s">
        <v>575</v>
      </c>
      <c r="I184" s="60" t="s">
        <v>676</v>
      </c>
      <c r="J184" s="60" t="s">
        <v>677</v>
      </c>
      <c r="K184" s="60" t="s">
        <v>678</v>
      </c>
      <c r="L184" s="60" t="s">
        <v>678</v>
      </c>
      <c r="M184" s="58" t="s">
        <v>355</v>
      </c>
      <c r="N184" s="57" t="s">
        <v>356</v>
      </c>
      <c r="O184" s="58" t="s">
        <v>357</v>
      </c>
      <c r="P184" s="61">
        <f t="shared" si="8"/>
        <v>1</v>
      </c>
      <c r="Q184" s="61">
        <v>472233.95833333337</v>
      </c>
      <c r="R184" s="62">
        <f t="shared" si="6"/>
        <v>472233.95833333337</v>
      </c>
      <c r="S184" s="62">
        <f t="shared" si="7"/>
        <v>505290.33541666676</v>
      </c>
      <c r="T184" s="62">
        <f t="shared" si="7"/>
        <v>540660.65889583342</v>
      </c>
      <c r="U184" s="60" t="s">
        <v>363</v>
      </c>
      <c r="V184" s="58" t="s">
        <v>358</v>
      </c>
      <c r="W184" s="60" t="s">
        <v>397</v>
      </c>
      <c r="X184" s="58">
        <v>30</v>
      </c>
      <c r="AA184" s="4"/>
    </row>
    <row r="185" spans="1:27" s="3" customFormat="1" ht="56.25">
      <c r="A185" s="57">
        <v>174</v>
      </c>
      <c r="B185" s="58" t="s">
        <v>42</v>
      </c>
      <c r="C185" s="59" t="s">
        <v>43</v>
      </c>
      <c r="D185" s="59" t="s">
        <v>609</v>
      </c>
      <c r="E185" s="59" t="s">
        <v>632</v>
      </c>
      <c r="F185" s="58" t="s">
        <v>401</v>
      </c>
      <c r="G185" s="57" t="s">
        <v>47</v>
      </c>
      <c r="H185" s="59" t="s">
        <v>575</v>
      </c>
      <c r="I185" s="60" t="s">
        <v>676</v>
      </c>
      <c r="J185" s="60" t="s">
        <v>677</v>
      </c>
      <c r="K185" s="60" t="s">
        <v>678</v>
      </c>
      <c r="L185" s="60" t="s">
        <v>678</v>
      </c>
      <c r="M185" s="58" t="s">
        <v>355</v>
      </c>
      <c r="N185" s="57" t="s">
        <v>356</v>
      </c>
      <c r="O185" s="58" t="s">
        <v>357</v>
      </c>
      <c r="P185" s="61">
        <f t="shared" si="8"/>
        <v>1</v>
      </c>
      <c r="Q185" s="61">
        <v>2360324.5416666665</v>
      </c>
      <c r="R185" s="62">
        <f t="shared" si="6"/>
        <v>2360324.5416666665</v>
      </c>
      <c r="S185" s="62">
        <f t="shared" si="7"/>
        <v>2525547.2595833335</v>
      </c>
      <c r="T185" s="62">
        <f t="shared" si="7"/>
        <v>2702335.5677541671</v>
      </c>
      <c r="U185" s="60" t="s">
        <v>363</v>
      </c>
      <c r="V185" s="58" t="s">
        <v>358</v>
      </c>
      <c r="W185" s="60" t="s">
        <v>397</v>
      </c>
      <c r="X185" s="58">
        <v>30</v>
      </c>
      <c r="AA185" s="4"/>
    </row>
    <row r="186" spans="1:27" s="3" customFormat="1" ht="56.25">
      <c r="A186" s="57">
        <v>175</v>
      </c>
      <c r="B186" s="58" t="s">
        <v>42</v>
      </c>
      <c r="C186" s="59" t="s">
        <v>43</v>
      </c>
      <c r="D186" s="59" t="s">
        <v>609</v>
      </c>
      <c r="E186" s="59" t="s">
        <v>632</v>
      </c>
      <c r="F186" s="58" t="s">
        <v>401</v>
      </c>
      <c r="G186" s="57" t="s">
        <v>47</v>
      </c>
      <c r="H186" s="59" t="s">
        <v>575</v>
      </c>
      <c r="I186" s="60" t="s">
        <v>679</v>
      </c>
      <c r="J186" s="60" t="s">
        <v>680</v>
      </c>
      <c r="K186" s="60" t="s">
        <v>681</v>
      </c>
      <c r="L186" s="60" t="s">
        <v>681</v>
      </c>
      <c r="M186" s="58" t="s">
        <v>355</v>
      </c>
      <c r="N186" s="57" t="s">
        <v>356</v>
      </c>
      <c r="O186" s="58" t="s">
        <v>357</v>
      </c>
      <c r="P186" s="61">
        <f t="shared" si="8"/>
        <v>1</v>
      </c>
      <c r="Q186" s="61">
        <v>1658391.125</v>
      </c>
      <c r="R186" s="62">
        <f t="shared" si="6"/>
        <v>1658391.125</v>
      </c>
      <c r="S186" s="62">
        <f t="shared" si="7"/>
        <v>1774478.5037500001</v>
      </c>
      <c r="T186" s="62">
        <f t="shared" si="7"/>
        <v>1898691.9990125003</v>
      </c>
      <c r="U186" s="60" t="s">
        <v>363</v>
      </c>
      <c r="V186" s="58" t="s">
        <v>358</v>
      </c>
      <c r="W186" s="60" t="s">
        <v>397</v>
      </c>
      <c r="X186" s="58">
        <v>30</v>
      </c>
      <c r="AA186" s="4"/>
    </row>
    <row r="187" spans="1:27" s="3" customFormat="1" ht="56.25">
      <c r="A187" s="57">
        <v>176</v>
      </c>
      <c r="B187" s="58" t="s">
        <v>42</v>
      </c>
      <c r="C187" s="59" t="s">
        <v>43</v>
      </c>
      <c r="D187" s="59" t="s">
        <v>609</v>
      </c>
      <c r="E187" s="59" t="s">
        <v>632</v>
      </c>
      <c r="F187" s="58" t="s">
        <v>401</v>
      </c>
      <c r="G187" s="57" t="s">
        <v>47</v>
      </c>
      <c r="H187" s="59" t="s">
        <v>575</v>
      </c>
      <c r="I187" s="60" t="s">
        <v>679</v>
      </c>
      <c r="J187" s="60" t="s">
        <v>680</v>
      </c>
      <c r="K187" s="60" t="s">
        <v>681</v>
      </c>
      <c r="L187" s="60" t="s">
        <v>681</v>
      </c>
      <c r="M187" s="58" t="s">
        <v>355</v>
      </c>
      <c r="N187" s="57" t="s">
        <v>356</v>
      </c>
      <c r="O187" s="58" t="s">
        <v>357</v>
      </c>
      <c r="P187" s="61">
        <f t="shared" si="8"/>
        <v>1</v>
      </c>
      <c r="Q187" s="61">
        <v>8290841.375</v>
      </c>
      <c r="R187" s="62">
        <f t="shared" si="6"/>
        <v>8290841.375</v>
      </c>
      <c r="S187" s="62">
        <f t="shared" si="7"/>
        <v>8871200.2712500002</v>
      </c>
      <c r="T187" s="62">
        <f t="shared" si="7"/>
        <v>9492184.2902375013</v>
      </c>
      <c r="U187" s="60" t="s">
        <v>363</v>
      </c>
      <c r="V187" s="58" t="s">
        <v>358</v>
      </c>
      <c r="W187" s="60" t="s">
        <v>397</v>
      </c>
      <c r="X187" s="58">
        <v>30</v>
      </c>
      <c r="AA187" s="4"/>
    </row>
    <row r="188" spans="1:27" s="3" customFormat="1" ht="67.5">
      <c r="A188" s="57">
        <v>177</v>
      </c>
      <c r="B188" s="58" t="s">
        <v>42</v>
      </c>
      <c r="C188" s="59" t="s">
        <v>43</v>
      </c>
      <c r="D188" s="59" t="s">
        <v>609</v>
      </c>
      <c r="E188" s="59" t="s">
        <v>632</v>
      </c>
      <c r="F188" s="58" t="s">
        <v>401</v>
      </c>
      <c r="G188" s="57" t="s">
        <v>47</v>
      </c>
      <c r="H188" s="59" t="s">
        <v>575</v>
      </c>
      <c r="I188" s="60" t="s">
        <v>682</v>
      </c>
      <c r="J188" s="60" t="s">
        <v>683</v>
      </c>
      <c r="K188" s="60" t="s">
        <v>684</v>
      </c>
      <c r="L188" s="60" t="s">
        <v>685</v>
      </c>
      <c r="M188" s="58" t="s">
        <v>355</v>
      </c>
      <c r="N188" s="57" t="s">
        <v>356</v>
      </c>
      <c r="O188" s="58" t="s">
        <v>357</v>
      </c>
      <c r="P188" s="61">
        <f t="shared" si="8"/>
        <v>1</v>
      </c>
      <c r="Q188" s="61">
        <v>881266.25000000012</v>
      </c>
      <c r="R188" s="62">
        <f t="shared" si="6"/>
        <v>881266.25000000012</v>
      </c>
      <c r="S188" s="62">
        <f t="shared" si="7"/>
        <v>942954.88750000019</v>
      </c>
      <c r="T188" s="62">
        <f t="shared" si="7"/>
        <v>1008961.7296250003</v>
      </c>
      <c r="U188" s="60" t="s">
        <v>363</v>
      </c>
      <c r="V188" s="58" t="s">
        <v>358</v>
      </c>
      <c r="W188" s="60" t="s">
        <v>397</v>
      </c>
      <c r="X188" s="58">
        <v>30</v>
      </c>
      <c r="AA188" s="4"/>
    </row>
    <row r="189" spans="1:27" s="3" customFormat="1" ht="67.5">
      <c r="A189" s="57">
        <v>178</v>
      </c>
      <c r="B189" s="58" t="s">
        <v>42</v>
      </c>
      <c r="C189" s="59" t="s">
        <v>43</v>
      </c>
      <c r="D189" s="59" t="s">
        <v>609</v>
      </c>
      <c r="E189" s="59" t="s">
        <v>632</v>
      </c>
      <c r="F189" s="58" t="s">
        <v>401</v>
      </c>
      <c r="G189" s="57" t="s">
        <v>47</v>
      </c>
      <c r="H189" s="59" t="s">
        <v>575</v>
      </c>
      <c r="I189" s="60" t="s">
        <v>682</v>
      </c>
      <c r="J189" s="60" t="s">
        <v>683</v>
      </c>
      <c r="K189" s="60" t="s">
        <v>686</v>
      </c>
      <c r="L189" s="60" t="s">
        <v>685</v>
      </c>
      <c r="M189" s="58" t="s">
        <v>355</v>
      </c>
      <c r="N189" s="57" t="s">
        <v>356</v>
      </c>
      <c r="O189" s="58" t="s">
        <v>357</v>
      </c>
      <c r="P189" s="61">
        <f t="shared" si="8"/>
        <v>1</v>
      </c>
      <c r="Q189" s="61">
        <v>4403652.5500000007</v>
      </c>
      <c r="R189" s="62">
        <f t="shared" si="6"/>
        <v>4403652.5500000007</v>
      </c>
      <c r="S189" s="62">
        <f t="shared" si="7"/>
        <v>4711908.2285000011</v>
      </c>
      <c r="T189" s="62">
        <f t="shared" si="7"/>
        <v>5041741.8044950012</v>
      </c>
      <c r="U189" s="60" t="s">
        <v>363</v>
      </c>
      <c r="V189" s="58" t="s">
        <v>358</v>
      </c>
      <c r="W189" s="60" t="s">
        <v>397</v>
      </c>
      <c r="X189" s="58">
        <v>30</v>
      </c>
      <c r="AA189" s="4"/>
    </row>
    <row r="190" spans="1:27" s="3" customFormat="1" ht="67.5">
      <c r="A190" s="57">
        <v>179</v>
      </c>
      <c r="B190" s="58" t="s">
        <v>42</v>
      </c>
      <c r="C190" s="59" t="s">
        <v>43</v>
      </c>
      <c r="D190" s="59" t="s">
        <v>609</v>
      </c>
      <c r="E190" s="59" t="s">
        <v>632</v>
      </c>
      <c r="F190" s="58" t="s">
        <v>401</v>
      </c>
      <c r="G190" s="57" t="s">
        <v>47</v>
      </c>
      <c r="H190" s="59" t="s">
        <v>575</v>
      </c>
      <c r="I190" s="60" t="s">
        <v>687</v>
      </c>
      <c r="J190" s="60" t="s">
        <v>688</v>
      </c>
      <c r="K190" s="60" t="s">
        <v>689</v>
      </c>
      <c r="L190" s="60" t="s">
        <v>690</v>
      </c>
      <c r="M190" s="58" t="s">
        <v>355</v>
      </c>
      <c r="N190" s="57" t="s">
        <v>356</v>
      </c>
      <c r="O190" s="58" t="s">
        <v>357</v>
      </c>
      <c r="P190" s="61">
        <f t="shared" si="8"/>
        <v>1</v>
      </c>
      <c r="Q190" s="61">
        <v>1576715.25</v>
      </c>
      <c r="R190" s="62">
        <f t="shared" si="6"/>
        <v>1576715.25</v>
      </c>
      <c r="S190" s="62">
        <f t="shared" si="7"/>
        <v>1687085.3175000001</v>
      </c>
      <c r="T190" s="62">
        <f t="shared" si="7"/>
        <v>1805181.2897250003</v>
      </c>
      <c r="U190" s="60" t="s">
        <v>363</v>
      </c>
      <c r="V190" s="58" t="s">
        <v>358</v>
      </c>
      <c r="W190" s="60" t="s">
        <v>397</v>
      </c>
      <c r="X190" s="58">
        <v>30</v>
      </c>
      <c r="AA190" s="4"/>
    </row>
    <row r="191" spans="1:27" s="3" customFormat="1" ht="67.5">
      <c r="A191" s="57">
        <v>180</v>
      </c>
      <c r="B191" s="58" t="s">
        <v>42</v>
      </c>
      <c r="C191" s="59" t="s">
        <v>43</v>
      </c>
      <c r="D191" s="59" t="s">
        <v>609</v>
      </c>
      <c r="E191" s="59" t="s">
        <v>632</v>
      </c>
      <c r="F191" s="58" t="s">
        <v>401</v>
      </c>
      <c r="G191" s="57" t="s">
        <v>47</v>
      </c>
      <c r="H191" s="59" t="s">
        <v>575</v>
      </c>
      <c r="I191" s="60" t="s">
        <v>687</v>
      </c>
      <c r="J191" s="60" t="s">
        <v>688</v>
      </c>
      <c r="K191" s="60" t="s">
        <v>689</v>
      </c>
      <c r="L191" s="60" t="s">
        <v>690</v>
      </c>
      <c r="M191" s="58" t="s">
        <v>355</v>
      </c>
      <c r="N191" s="57" t="s">
        <v>356</v>
      </c>
      <c r="O191" s="58" t="s">
        <v>357</v>
      </c>
      <c r="P191" s="61">
        <f t="shared" si="8"/>
        <v>1</v>
      </c>
      <c r="Q191" s="61">
        <v>7880609.75</v>
      </c>
      <c r="R191" s="62">
        <f t="shared" si="6"/>
        <v>7880609.75</v>
      </c>
      <c r="S191" s="62">
        <f t="shared" si="7"/>
        <v>8432252.432500001</v>
      </c>
      <c r="T191" s="62">
        <f t="shared" si="7"/>
        <v>9022510.1027750019</v>
      </c>
      <c r="U191" s="60" t="s">
        <v>363</v>
      </c>
      <c r="V191" s="58" t="s">
        <v>358</v>
      </c>
      <c r="W191" s="60" t="s">
        <v>397</v>
      </c>
      <c r="X191" s="58">
        <v>30</v>
      </c>
      <c r="AA191" s="4"/>
    </row>
    <row r="192" spans="1:27" s="3" customFormat="1" ht="112.5">
      <c r="A192" s="57">
        <v>181</v>
      </c>
      <c r="B192" s="58" t="s">
        <v>42</v>
      </c>
      <c r="C192" s="59" t="s">
        <v>43</v>
      </c>
      <c r="D192" s="59" t="s">
        <v>609</v>
      </c>
      <c r="E192" s="59" t="s">
        <v>632</v>
      </c>
      <c r="F192" s="58" t="s">
        <v>401</v>
      </c>
      <c r="G192" s="57" t="s">
        <v>47</v>
      </c>
      <c r="H192" s="59" t="s">
        <v>575</v>
      </c>
      <c r="I192" s="60" t="s">
        <v>691</v>
      </c>
      <c r="J192" s="60" t="s">
        <v>692</v>
      </c>
      <c r="K192" s="63" t="s">
        <v>693</v>
      </c>
      <c r="L192" s="63" t="s">
        <v>694</v>
      </c>
      <c r="M192" s="58" t="s">
        <v>355</v>
      </c>
      <c r="N192" s="57" t="s">
        <v>356</v>
      </c>
      <c r="O192" s="58" t="s">
        <v>357</v>
      </c>
      <c r="P192" s="61">
        <f t="shared" si="8"/>
        <v>1</v>
      </c>
      <c r="Q192" s="61">
        <v>678864.83749999991</v>
      </c>
      <c r="R192" s="62">
        <f t="shared" si="6"/>
        <v>678864.83749999991</v>
      </c>
      <c r="S192" s="62">
        <f t="shared" si="7"/>
        <v>726385.37612499995</v>
      </c>
      <c r="T192" s="62">
        <f t="shared" si="7"/>
        <v>777232.35245374998</v>
      </c>
      <c r="U192" s="60" t="s">
        <v>363</v>
      </c>
      <c r="V192" s="58" t="s">
        <v>358</v>
      </c>
      <c r="W192" s="60" t="s">
        <v>397</v>
      </c>
      <c r="X192" s="58">
        <v>30</v>
      </c>
      <c r="AA192" s="4"/>
    </row>
    <row r="193" spans="1:27" s="3" customFormat="1" ht="112.5">
      <c r="A193" s="57">
        <v>182</v>
      </c>
      <c r="B193" s="58" t="s">
        <v>42</v>
      </c>
      <c r="C193" s="59" t="s">
        <v>43</v>
      </c>
      <c r="D193" s="59" t="s">
        <v>609</v>
      </c>
      <c r="E193" s="59" t="s">
        <v>632</v>
      </c>
      <c r="F193" s="58" t="s">
        <v>401</v>
      </c>
      <c r="G193" s="57" t="s">
        <v>47</v>
      </c>
      <c r="H193" s="59" t="s">
        <v>575</v>
      </c>
      <c r="I193" s="60" t="s">
        <v>691</v>
      </c>
      <c r="J193" s="60" t="s">
        <v>692</v>
      </c>
      <c r="K193" s="63" t="s">
        <v>693</v>
      </c>
      <c r="L193" s="63" t="s">
        <v>694</v>
      </c>
      <c r="M193" s="58" t="s">
        <v>355</v>
      </c>
      <c r="N193" s="57" t="s">
        <v>356</v>
      </c>
      <c r="O193" s="58" t="s">
        <v>357</v>
      </c>
      <c r="P193" s="61">
        <f t="shared" si="8"/>
        <v>1</v>
      </c>
      <c r="Q193" s="61">
        <v>3321132.4</v>
      </c>
      <c r="R193" s="62">
        <f t="shared" si="6"/>
        <v>3321132.4</v>
      </c>
      <c r="S193" s="62">
        <f t="shared" si="7"/>
        <v>3553611.6680000001</v>
      </c>
      <c r="T193" s="62">
        <f t="shared" si="7"/>
        <v>3802364.4847600004</v>
      </c>
      <c r="U193" s="60" t="s">
        <v>363</v>
      </c>
      <c r="V193" s="58" t="s">
        <v>358</v>
      </c>
      <c r="W193" s="60" t="s">
        <v>397</v>
      </c>
      <c r="X193" s="58">
        <v>30</v>
      </c>
      <c r="AA193" s="4"/>
    </row>
    <row r="194" spans="1:27" s="3" customFormat="1" ht="90">
      <c r="A194" s="57">
        <v>183</v>
      </c>
      <c r="B194" s="58" t="s">
        <v>42</v>
      </c>
      <c r="C194" s="59" t="s">
        <v>43</v>
      </c>
      <c r="D194" s="59" t="s">
        <v>609</v>
      </c>
      <c r="E194" s="59" t="s">
        <v>632</v>
      </c>
      <c r="F194" s="58" t="s">
        <v>401</v>
      </c>
      <c r="G194" s="57" t="s">
        <v>47</v>
      </c>
      <c r="H194" s="59" t="s">
        <v>575</v>
      </c>
      <c r="I194" s="60" t="s">
        <v>695</v>
      </c>
      <c r="J194" s="60" t="s">
        <v>696</v>
      </c>
      <c r="K194" s="60" t="s">
        <v>697</v>
      </c>
      <c r="L194" s="60" t="s">
        <v>698</v>
      </c>
      <c r="M194" s="58" t="s">
        <v>355</v>
      </c>
      <c r="N194" s="57" t="s">
        <v>356</v>
      </c>
      <c r="O194" s="58" t="s">
        <v>357</v>
      </c>
      <c r="P194" s="61">
        <f t="shared" si="8"/>
        <v>1</v>
      </c>
      <c r="Q194" s="61">
        <v>1635481.5</v>
      </c>
      <c r="R194" s="62">
        <f t="shared" si="6"/>
        <v>1635481.5</v>
      </c>
      <c r="S194" s="62">
        <f t="shared" si="7"/>
        <v>1749965.2050000001</v>
      </c>
      <c r="T194" s="62">
        <f t="shared" si="7"/>
        <v>1872462.7693500002</v>
      </c>
      <c r="U194" s="60" t="s">
        <v>363</v>
      </c>
      <c r="V194" s="58" t="s">
        <v>358</v>
      </c>
      <c r="W194" s="60" t="s">
        <v>397</v>
      </c>
      <c r="X194" s="58">
        <v>30</v>
      </c>
      <c r="AA194" s="4"/>
    </row>
    <row r="195" spans="1:27" s="3" customFormat="1" ht="90">
      <c r="A195" s="57">
        <v>184</v>
      </c>
      <c r="B195" s="58" t="s">
        <v>42</v>
      </c>
      <c r="C195" s="59" t="s">
        <v>43</v>
      </c>
      <c r="D195" s="59" t="s">
        <v>609</v>
      </c>
      <c r="E195" s="59" t="s">
        <v>632</v>
      </c>
      <c r="F195" s="58" t="s">
        <v>401</v>
      </c>
      <c r="G195" s="57" t="s">
        <v>47</v>
      </c>
      <c r="H195" s="59" t="s">
        <v>575</v>
      </c>
      <c r="I195" s="60" t="s">
        <v>699</v>
      </c>
      <c r="J195" s="60" t="s">
        <v>696</v>
      </c>
      <c r="K195" s="60" t="s">
        <v>697</v>
      </c>
      <c r="L195" s="60" t="s">
        <v>698</v>
      </c>
      <c r="M195" s="58" t="s">
        <v>355</v>
      </c>
      <c r="N195" s="57" t="s">
        <v>356</v>
      </c>
      <c r="O195" s="58" t="s">
        <v>357</v>
      </c>
      <c r="P195" s="61">
        <f t="shared" si="8"/>
        <v>1</v>
      </c>
      <c r="Q195" s="61">
        <v>8168331.25</v>
      </c>
      <c r="R195" s="62">
        <f t="shared" si="6"/>
        <v>8168331.25</v>
      </c>
      <c r="S195" s="62">
        <f t="shared" si="7"/>
        <v>8740114.4375</v>
      </c>
      <c r="T195" s="62">
        <f t="shared" si="7"/>
        <v>9351922.448125001</v>
      </c>
      <c r="U195" s="60" t="s">
        <v>363</v>
      </c>
      <c r="V195" s="58" t="s">
        <v>358</v>
      </c>
      <c r="W195" s="60" t="s">
        <v>397</v>
      </c>
      <c r="X195" s="58">
        <v>30</v>
      </c>
      <c r="AA195" s="4"/>
    </row>
    <row r="196" spans="1:27" s="3" customFormat="1" ht="67.5">
      <c r="A196" s="57">
        <v>185</v>
      </c>
      <c r="B196" s="58" t="s">
        <v>42</v>
      </c>
      <c r="C196" s="59" t="s">
        <v>43</v>
      </c>
      <c r="D196" s="59" t="s">
        <v>609</v>
      </c>
      <c r="E196" s="59" t="s">
        <v>632</v>
      </c>
      <c r="F196" s="58" t="s">
        <v>401</v>
      </c>
      <c r="G196" s="57" t="s">
        <v>47</v>
      </c>
      <c r="H196" s="59" t="s">
        <v>575</v>
      </c>
      <c r="I196" s="60" t="s">
        <v>700</v>
      </c>
      <c r="J196" s="60" t="s">
        <v>701</v>
      </c>
      <c r="K196" s="60" t="s">
        <v>702</v>
      </c>
      <c r="L196" s="60" t="s">
        <v>703</v>
      </c>
      <c r="M196" s="58" t="s">
        <v>355</v>
      </c>
      <c r="N196" s="57" t="s">
        <v>356</v>
      </c>
      <c r="O196" s="58" t="s">
        <v>357</v>
      </c>
      <c r="P196" s="61">
        <f t="shared" si="8"/>
        <v>1</v>
      </c>
      <c r="Q196" s="61">
        <v>155837.6</v>
      </c>
      <c r="R196" s="62">
        <f t="shared" si="6"/>
        <v>155837.6</v>
      </c>
      <c r="S196" s="62">
        <f t="shared" si="7"/>
        <v>166746.23200000002</v>
      </c>
      <c r="T196" s="62">
        <f t="shared" si="7"/>
        <v>178418.46824000002</v>
      </c>
      <c r="U196" s="60" t="s">
        <v>363</v>
      </c>
      <c r="V196" s="58" t="s">
        <v>358</v>
      </c>
      <c r="W196" s="60" t="s">
        <v>397</v>
      </c>
      <c r="X196" s="58">
        <v>30</v>
      </c>
      <c r="AA196" s="4"/>
    </row>
    <row r="197" spans="1:27" s="3" customFormat="1" ht="67.5">
      <c r="A197" s="57">
        <v>186</v>
      </c>
      <c r="B197" s="58" t="s">
        <v>42</v>
      </c>
      <c r="C197" s="59" t="s">
        <v>43</v>
      </c>
      <c r="D197" s="59" t="s">
        <v>609</v>
      </c>
      <c r="E197" s="59" t="s">
        <v>632</v>
      </c>
      <c r="F197" s="58" t="s">
        <v>401</v>
      </c>
      <c r="G197" s="57" t="s">
        <v>47</v>
      </c>
      <c r="H197" s="59" t="s">
        <v>575</v>
      </c>
      <c r="I197" s="60" t="s">
        <v>704</v>
      </c>
      <c r="J197" s="60" t="s">
        <v>701</v>
      </c>
      <c r="K197" s="60" t="s">
        <v>702</v>
      </c>
      <c r="L197" s="60" t="s">
        <v>703</v>
      </c>
      <c r="M197" s="58" t="s">
        <v>355</v>
      </c>
      <c r="N197" s="57" t="s">
        <v>356</v>
      </c>
      <c r="O197" s="58" t="s">
        <v>357</v>
      </c>
      <c r="P197" s="61">
        <f t="shared" si="8"/>
        <v>1</v>
      </c>
      <c r="Q197" s="61">
        <v>779188.00000000012</v>
      </c>
      <c r="R197" s="62">
        <f t="shared" si="6"/>
        <v>779188.00000000012</v>
      </c>
      <c r="S197" s="62">
        <f t="shared" si="7"/>
        <v>833731.16000000015</v>
      </c>
      <c r="T197" s="62">
        <f t="shared" si="7"/>
        <v>892092.34120000026</v>
      </c>
      <c r="U197" s="60" t="s">
        <v>363</v>
      </c>
      <c r="V197" s="58" t="s">
        <v>358</v>
      </c>
      <c r="W197" s="60" t="s">
        <v>397</v>
      </c>
      <c r="X197" s="58">
        <v>30</v>
      </c>
      <c r="AA197" s="4"/>
    </row>
    <row r="198" spans="1:27" s="3" customFormat="1" ht="67.5">
      <c r="A198" s="57">
        <v>187</v>
      </c>
      <c r="B198" s="58" t="s">
        <v>42</v>
      </c>
      <c r="C198" s="59" t="s">
        <v>43</v>
      </c>
      <c r="D198" s="59" t="s">
        <v>609</v>
      </c>
      <c r="E198" s="59" t="s">
        <v>632</v>
      </c>
      <c r="F198" s="58" t="s">
        <v>401</v>
      </c>
      <c r="G198" s="57" t="s">
        <v>47</v>
      </c>
      <c r="H198" s="59" t="s">
        <v>575</v>
      </c>
      <c r="I198" s="60" t="s">
        <v>705</v>
      </c>
      <c r="J198" s="60" t="s">
        <v>706</v>
      </c>
      <c r="K198" s="60" t="s">
        <v>707</v>
      </c>
      <c r="L198" s="60" t="s">
        <v>708</v>
      </c>
      <c r="M198" s="58" t="s">
        <v>355</v>
      </c>
      <c r="N198" s="57" t="s">
        <v>356</v>
      </c>
      <c r="O198" s="58" t="s">
        <v>357</v>
      </c>
      <c r="P198" s="61">
        <f t="shared" si="8"/>
        <v>1</v>
      </c>
      <c r="Q198" s="61">
        <v>4027075.4850000003</v>
      </c>
      <c r="R198" s="62">
        <f t="shared" si="6"/>
        <v>4027075.4850000003</v>
      </c>
      <c r="S198" s="62">
        <f t="shared" si="7"/>
        <v>4308970.7689500004</v>
      </c>
      <c r="T198" s="62">
        <f t="shared" si="7"/>
        <v>4610598.7227765005</v>
      </c>
      <c r="U198" s="60" t="s">
        <v>363</v>
      </c>
      <c r="V198" s="58" t="s">
        <v>358</v>
      </c>
      <c r="W198" s="60" t="s">
        <v>397</v>
      </c>
      <c r="X198" s="58">
        <v>30</v>
      </c>
      <c r="AA198" s="4"/>
    </row>
    <row r="199" spans="1:27" s="3" customFormat="1" ht="67.5">
      <c r="A199" s="57">
        <v>188</v>
      </c>
      <c r="B199" s="58" t="s">
        <v>42</v>
      </c>
      <c r="C199" s="59" t="s">
        <v>43</v>
      </c>
      <c r="D199" s="59" t="s">
        <v>609</v>
      </c>
      <c r="E199" s="59" t="s">
        <v>632</v>
      </c>
      <c r="F199" s="58" t="s">
        <v>401</v>
      </c>
      <c r="G199" s="57" t="s">
        <v>47</v>
      </c>
      <c r="H199" s="59" t="s">
        <v>575</v>
      </c>
      <c r="I199" s="60" t="s">
        <v>705</v>
      </c>
      <c r="J199" s="60" t="s">
        <v>706</v>
      </c>
      <c r="K199" s="60" t="s">
        <v>707</v>
      </c>
      <c r="L199" s="60" t="s">
        <v>708</v>
      </c>
      <c r="M199" s="58" t="s">
        <v>355</v>
      </c>
      <c r="N199" s="57" t="s">
        <v>356</v>
      </c>
      <c r="O199" s="58" t="s">
        <v>357</v>
      </c>
      <c r="P199" s="61">
        <f t="shared" si="8"/>
        <v>1</v>
      </c>
      <c r="Q199" s="61">
        <v>20120777.425000001</v>
      </c>
      <c r="R199" s="62">
        <f t="shared" si="6"/>
        <v>20120777.425000001</v>
      </c>
      <c r="S199" s="62">
        <f t="shared" si="7"/>
        <v>21529231.844750002</v>
      </c>
      <c r="T199" s="62">
        <f t="shared" si="7"/>
        <v>23036278.073882505</v>
      </c>
      <c r="U199" s="60" t="s">
        <v>363</v>
      </c>
      <c r="V199" s="58" t="s">
        <v>358</v>
      </c>
      <c r="W199" s="60" t="s">
        <v>397</v>
      </c>
      <c r="X199" s="58">
        <v>30</v>
      </c>
      <c r="AA199" s="4"/>
    </row>
    <row r="200" spans="1:27" s="3" customFormat="1" ht="78.75">
      <c r="A200" s="57">
        <v>189</v>
      </c>
      <c r="B200" s="58" t="s">
        <v>42</v>
      </c>
      <c r="C200" s="59" t="s">
        <v>43</v>
      </c>
      <c r="D200" s="59" t="s">
        <v>609</v>
      </c>
      <c r="E200" s="59" t="s">
        <v>632</v>
      </c>
      <c r="F200" s="58" t="s">
        <v>401</v>
      </c>
      <c r="G200" s="57" t="s">
        <v>47</v>
      </c>
      <c r="H200" s="59" t="s">
        <v>575</v>
      </c>
      <c r="I200" s="60" t="s">
        <v>709</v>
      </c>
      <c r="J200" s="60" t="s">
        <v>710</v>
      </c>
      <c r="K200" s="60" t="s">
        <v>711</v>
      </c>
      <c r="L200" s="60" t="s">
        <v>712</v>
      </c>
      <c r="M200" s="58" t="s">
        <v>355</v>
      </c>
      <c r="N200" s="57" t="s">
        <v>356</v>
      </c>
      <c r="O200" s="58" t="s">
        <v>357</v>
      </c>
      <c r="P200" s="61">
        <f t="shared" si="8"/>
        <v>1</v>
      </c>
      <c r="Q200" s="61">
        <v>1250096.2708333333</v>
      </c>
      <c r="R200" s="62">
        <f t="shared" si="6"/>
        <v>1250096.2708333333</v>
      </c>
      <c r="S200" s="62">
        <f t="shared" si="7"/>
        <v>1337603.0097916666</v>
      </c>
      <c r="T200" s="62">
        <f t="shared" si="7"/>
        <v>1431235.2204770835</v>
      </c>
      <c r="U200" s="60" t="s">
        <v>363</v>
      </c>
      <c r="V200" s="58" t="s">
        <v>358</v>
      </c>
      <c r="W200" s="60" t="s">
        <v>397</v>
      </c>
      <c r="X200" s="58">
        <v>30</v>
      </c>
      <c r="AA200" s="4"/>
    </row>
    <row r="201" spans="1:27" s="3" customFormat="1" ht="78.75">
      <c r="A201" s="57">
        <v>190</v>
      </c>
      <c r="B201" s="58" t="s">
        <v>42</v>
      </c>
      <c r="C201" s="59" t="s">
        <v>43</v>
      </c>
      <c r="D201" s="59" t="s">
        <v>609</v>
      </c>
      <c r="E201" s="59" t="s">
        <v>632</v>
      </c>
      <c r="F201" s="58" t="s">
        <v>401</v>
      </c>
      <c r="G201" s="57" t="s">
        <v>47</v>
      </c>
      <c r="H201" s="59" t="s">
        <v>575</v>
      </c>
      <c r="I201" s="60" t="s">
        <v>709</v>
      </c>
      <c r="J201" s="60" t="s">
        <v>710</v>
      </c>
      <c r="K201" s="60" t="s">
        <v>711</v>
      </c>
      <c r="L201" s="60" t="s">
        <v>712</v>
      </c>
      <c r="M201" s="58" t="s">
        <v>355</v>
      </c>
      <c r="N201" s="57" t="s">
        <v>356</v>
      </c>
      <c r="O201" s="58" t="s">
        <v>357</v>
      </c>
      <c r="P201" s="61">
        <f t="shared" si="8"/>
        <v>1</v>
      </c>
      <c r="Q201" s="61">
        <v>6249914.979166666</v>
      </c>
      <c r="R201" s="62">
        <f t="shared" si="6"/>
        <v>6249914.979166666</v>
      </c>
      <c r="S201" s="62">
        <f t="shared" si="7"/>
        <v>6687409.027708333</v>
      </c>
      <c r="T201" s="62">
        <f t="shared" si="7"/>
        <v>7155527.6596479164</v>
      </c>
      <c r="U201" s="60" t="s">
        <v>363</v>
      </c>
      <c r="V201" s="58" t="s">
        <v>358</v>
      </c>
      <c r="W201" s="60" t="s">
        <v>397</v>
      </c>
      <c r="X201" s="58">
        <v>30</v>
      </c>
      <c r="AA201" s="4"/>
    </row>
    <row r="202" spans="1:27" s="3" customFormat="1" ht="67.5">
      <c r="A202" s="57">
        <v>191</v>
      </c>
      <c r="B202" s="58" t="s">
        <v>42</v>
      </c>
      <c r="C202" s="59" t="s">
        <v>43</v>
      </c>
      <c r="D202" s="59" t="s">
        <v>609</v>
      </c>
      <c r="E202" s="59" t="s">
        <v>632</v>
      </c>
      <c r="F202" s="58" t="s">
        <v>401</v>
      </c>
      <c r="G202" s="57" t="s">
        <v>47</v>
      </c>
      <c r="H202" s="59" t="s">
        <v>575</v>
      </c>
      <c r="I202" s="60" t="s">
        <v>713</v>
      </c>
      <c r="J202" s="60" t="s">
        <v>714</v>
      </c>
      <c r="K202" s="60" t="s">
        <v>715</v>
      </c>
      <c r="L202" s="60" t="s">
        <v>716</v>
      </c>
      <c r="M202" s="58" t="s">
        <v>355</v>
      </c>
      <c r="N202" s="57" t="s">
        <v>356</v>
      </c>
      <c r="O202" s="58" t="s">
        <v>357</v>
      </c>
      <c r="P202" s="61">
        <f t="shared" si="8"/>
        <v>1</v>
      </c>
      <c r="Q202" s="61">
        <v>116660.8</v>
      </c>
      <c r="R202" s="62">
        <f t="shared" si="6"/>
        <v>116660.8</v>
      </c>
      <c r="S202" s="62">
        <f t="shared" si="7"/>
        <v>124827.05600000001</v>
      </c>
      <c r="T202" s="62">
        <f t="shared" si="7"/>
        <v>133564.94992000001</v>
      </c>
      <c r="U202" s="60" t="s">
        <v>363</v>
      </c>
      <c r="V202" s="58" t="s">
        <v>358</v>
      </c>
      <c r="W202" s="60" t="s">
        <v>397</v>
      </c>
      <c r="X202" s="58">
        <v>30</v>
      </c>
      <c r="AA202" s="4"/>
    </row>
    <row r="203" spans="1:27" s="3" customFormat="1" ht="67.5">
      <c r="A203" s="57">
        <v>192</v>
      </c>
      <c r="B203" s="58" t="s">
        <v>42</v>
      </c>
      <c r="C203" s="59" t="s">
        <v>43</v>
      </c>
      <c r="D203" s="59" t="s">
        <v>609</v>
      </c>
      <c r="E203" s="59" t="s">
        <v>632</v>
      </c>
      <c r="F203" s="58" t="s">
        <v>401</v>
      </c>
      <c r="G203" s="57" t="s">
        <v>47</v>
      </c>
      <c r="H203" s="59" t="s">
        <v>575</v>
      </c>
      <c r="I203" s="60" t="s">
        <v>713</v>
      </c>
      <c r="J203" s="60" t="s">
        <v>714</v>
      </c>
      <c r="K203" s="60" t="s">
        <v>715</v>
      </c>
      <c r="L203" s="60" t="s">
        <v>716</v>
      </c>
      <c r="M203" s="58" t="s">
        <v>355</v>
      </c>
      <c r="N203" s="57" t="s">
        <v>356</v>
      </c>
      <c r="O203" s="58" t="s">
        <v>357</v>
      </c>
      <c r="P203" s="61">
        <f t="shared" si="8"/>
        <v>1</v>
      </c>
      <c r="Q203" s="61">
        <v>583303.99999999988</v>
      </c>
      <c r="R203" s="62">
        <f t="shared" si="6"/>
        <v>583303.99999999988</v>
      </c>
      <c r="S203" s="62">
        <f t="shared" si="7"/>
        <v>624135.27999999991</v>
      </c>
      <c r="T203" s="62">
        <f t="shared" si="7"/>
        <v>667824.74959999998</v>
      </c>
      <c r="U203" s="60" t="s">
        <v>363</v>
      </c>
      <c r="V203" s="58" t="s">
        <v>358</v>
      </c>
      <c r="W203" s="60" t="s">
        <v>397</v>
      </c>
      <c r="X203" s="58">
        <v>30</v>
      </c>
      <c r="AA203" s="4"/>
    </row>
    <row r="204" spans="1:27" s="3" customFormat="1" ht="56.25">
      <c r="A204" s="57">
        <v>193</v>
      </c>
      <c r="B204" s="58" t="s">
        <v>42</v>
      </c>
      <c r="C204" s="59" t="s">
        <v>43</v>
      </c>
      <c r="D204" s="59" t="s">
        <v>717</v>
      </c>
      <c r="E204" s="59" t="s">
        <v>45</v>
      </c>
      <c r="F204" s="58" t="s">
        <v>401</v>
      </c>
      <c r="G204" s="57" t="s">
        <v>47</v>
      </c>
      <c r="H204" s="59" t="s">
        <v>575</v>
      </c>
      <c r="I204" s="60" t="s">
        <v>718</v>
      </c>
      <c r="J204" s="60" t="s">
        <v>719</v>
      </c>
      <c r="K204" s="60" t="s">
        <v>718</v>
      </c>
      <c r="L204" s="60" t="s">
        <v>719</v>
      </c>
      <c r="M204" s="58" t="s">
        <v>355</v>
      </c>
      <c r="N204" s="57" t="s">
        <v>356</v>
      </c>
      <c r="O204" s="58" t="s">
        <v>357</v>
      </c>
      <c r="P204" s="61">
        <v>1</v>
      </c>
      <c r="Q204" s="61">
        <v>15000000</v>
      </c>
      <c r="R204" s="62">
        <f t="shared" ref="R204:R267" si="9">IFERROR(P204*Q204,0)</f>
        <v>15000000</v>
      </c>
      <c r="S204" s="62">
        <f t="shared" si="7"/>
        <v>16050000.000000002</v>
      </c>
      <c r="T204" s="62">
        <f t="shared" si="7"/>
        <v>17173500.000000004</v>
      </c>
      <c r="U204" s="60" t="s">
        <v>363</v>
      </c>
      <c r="V204" s="58" t="s">
        <v>358</v>
      </c>
      <c r="W204" s="60" t="s">
        <v>397</v>
      </c>
      <c r="X204" s="58">
        <v>0</v>
      </c>
      <c r="AA204" s="4"/>
    </row>
    <row r="205" spans="1:27" s="3" customFormat="1" ht="67.5">
      <c r="A205" s="57">
        <v>194</v>
      </c>
      <c r="B205" s="58" t="s">
        <v>42</v>
      </c>
      <c r="C205" s="59" t="s">
        <v>43</v>
      </c>
      <c r="D205" s="59" t="s">
        <v>720</v>
      </c>
      <c r="E205" s="59" t="s">
        <v>45</v>
      </c>
      <c r="F205" s="58" t="s">
        <v>721</v>
      </c>
      <c r="G205" s="57" t="s">
        <v>47</v>
      </c>
      <c r="H205" s="59" t="s">
        <v>722</v>
      </c>
      <c r="I205" s="60" t="s">
        <v>723</v>
      </c>
      <c r="J205" s="60" t="s">
        <v>723</v>
      </c>
      <c r="K205" s="60" t="s">
        <v>724</v>
      </c>
      <c r="L205" s="60" t="s">
        <v>725</v>
      </c>
      <c r="M205" s="58" t="s">
        <v>355</v>
      </c>
      <c r="N205" s="57" t="s">
        <v>54</v>
      </c>
      <c r="O205" s="58" t="s">
        <v>726</v>
      </c>
      <c r="P205" s="61">
        <v>10</v>
      </c>
      <c r="Q205" s="61">
        <v>12000</v>
      </c>
      <c r="R205" s="62">
        <f t="shared" si="9"/>
        <v>120000</v>
      </c>
      <c r="S205" s="62">
        <f t="shared" si="7"/>
        <v>128400.00000000001</v>
      </c>
      <c r="T205" s="62">
        <f t="shared" si="7"/>
        <v>137388.00000000003</v>
      </c>
      <c r="U205" s="60" t="s">
        <v>56</v>
      </c>
      <c r="V205" s="58" t="s">
        <v>727</v>
      </c>
      <c r="W205" s="60" t="s">
        <v>58</v>
      </c>
      <c r="X205" s="58">
        <v>50</v>
      </c>
      <c r="AA205" s="4"/>
    </row>
    <row r="206" spans="1:27" s="3" customFormat="1" ht="67.5">
      <c r="A206" s="57">
        <v>195</v>
      </c>
      <c r="B206" s="58" t="s">
        <v>42</v>
      </c>
      <c r="C206" s="59" t="s">
        <v>43</v>
      </c>
      <c r="D206" s="59" t="s">
        <v>720</v>
      </c>
      <c r="E206" s="59" t="s">
        <v>45</v>
      </c>
      <c r="F206" s="58" t="s">
        <v>721</v>
      </c>
      <c r="G206" s="57" t="s">
        <v>47</v>
      </c>
      <c r="H206" s="59" t="s">
        <v>722</v>
      </c>
      <c r="I206" s="60" t="s">
        <v>728</v>
      </c>
      <c r="J206" s="60" t="s">
        <v>728</v>
      </c>
      <c r="K206" s="60" t="s">
        <v>729</v>
      </c>
      <c r="L206" s="60" t="s">
        <v>730</v>
      </c>
      <c r="M206" s="58" t="s">
        <v>355</v>
      </c>
      <c r="N206" s="57" t="s">
        <v>54</v>
      </c>
      <c r="O206" s="58" t="s">
        <v>726</v>
      </c>
      <c r="P206" s="61">
        <v>10</v>
      </c>
      <c r="Q206" s="61">
        <v>9500</v>
      </c>
      <c r="R206" s="62">
        <f t="shared" si="9"/>
        <v>95000</v>
      </c>
      <c r="S206" s="62">
        <f t="shared" si="7"/>
        <v>101650</v>
      </c>
      <c r="T206" s="62">
        <f t="shared" si="7"/>
        <v>108765.5</v>
      </c>
      <c r="U206" s="60" t="s">
        <v>56</v>
      </c>
      <c r="V206" s="58" t="s">
        <v>727</v>
      </c>
      <c r="W206" s="60" t="s">
        <v>58</v>
      </c>
      <c r="X206" s="58">
        <v>50</v>
      </c>
      <c r="AA206" s="4"/>
    </row>
    <row r="207" spans="1:27" s="3" customFormat="1" ht="67.5">
      <c r="A207" s="57">
        <v>196</v>
      </c>
      <c r="B207" s="58" t="s">
        <v>42</v>
      </c>
      <c r="C207" s="59" t="s">
        <v>43</v>
      </c>
      <c r="D207" s="59" t="s">
        <v>720</v>
      </c>
      <c r="E207" s="59" t="s">
        <v>45</v>
      </c>
      <c r="F207" s="58" t="s">
        <v>721</v>
      </c>
      <c r="G207" s="57" t="s">
        <v>47</v>
      </c>
      <c r="H207" s="59" t="s">
        <v>722</v>
      </c>
      <c r="I207" s="60" t="s">
        <v>731</v>
      </c>
      <c r="J207" s="60" t="s">
        <v>731</v>
      </c>
      <c r="K207" s="60" t="s">
        <v>729</v>
      </c>
      <c r="L207" s="60" t="s">
        <v>730</v>
      </c>
      <c r="M207" s="58" t="s">
        <v>355</v>
      </c>
      <c r="N207" s="57" t="s">
        <v>54</v>
      </c>
      <c r="O207" s="58" t="s">
        <v>726</v>
      </c>
      <c r="P207" s="61">
        <v>10</v>
      </c>
      <c r="Q207" s="61">
        <v>9800</v>
      </c>
      <c r="R207" s="62">
        <f t="shared" si="9"/>
        <v>98000</v>
      </c>
      <c r="S207" s="62">
        <f t="shared" si="7"/>
        <v>104860</v>
      </c>
      <c r="T207" s="62">
        <f t="shared" si="7"/>
        <v>112200.20000000001</v>
      </c>
      <c r="U207" s="60" t="s">
        <v>56</v>
      </c>
      <c r="V207" s="58" t="s">
        <v>727</v>
      </c>
      <c r="W207" s="60" t="s">
        <v>58</v>
      </c>
      <c r="X207" s="58">
        <v>50</v>
      </c>
      <c r="AA207" s="4"/>
    </row>
    <row r="208" spans="1:27" s="3" customFormat="1" ht="90">
      <c r="A208" s="57">
        <v>197</v>
      </c>
      <c r="B208" s="58" t="s">
        <v>42</v>
      </c>
      <c r="C208" s="59" t="s">
        <v>43</v>
      </c>
      <c r="D208" s="59" t="s">
        <v>720</v>
      </c>
      <c r="E208" s="59" t="s">
        <v>45</v>
      </c>
      <c r="F208" s="58" t="s">
        <v>721</v>
      </c>
      <c r="G208" s="57" t="s">
        <v>47</v>
      </c>
      <c r="H208" s="59" t="s">
        <v>722</v>
      </c>
      <c r="I208" s="60" t="s">
        <v>732</v>
      </c>
      <c r="J208" s="60" t="s">
        <v>733</v>
      </c>
      <c r="K208" s="60" t="s">
        <v>734</v>
      </c>
      <c r="L208" s="60" t="s">
        <v>735</v>
      </c>
      <c r="M208" s="58" t="s">
        <v>355</v>
      </c>
      <c r="N208" s="57" t="s">
        <v>54</v>
      </c>
      <c r="O208" s="58" t="s">
        <v>726</v>
      </c>
      <c r="P208" s="61">
        <v>1</v>
      </c>
      <c r="Q208" s="61">
        <v>250000</v>
      </c>
      <c r="R208" s="62">
        <f t="shared" si="9"/>
        <v>250000</v>
      </c>
      <c r="S208" s="62">
        <f t="shared" si="7"/>
        <v>267500</v>
      </c>
      <c r="T208" s="62">
        <f t="shared" si="7"/>
        <v>286225</v>
      </c>
      <c r="U208" s="60" t="s">
        <v>56</v>
      </c>
      <c r="V208" s="58" t="s">
        <v>727</v>
      </c>
      <c r="W208" s="60" t="s">
        <v>58</v>
      </c>
      <c r="X208" s="58">
        <v>50</v>
      </c>
      <c r="AA208" s="4"/>
    </row>
    <row r="209" spans="1:27" s="3" customFormat="1" ht="90">
      <c r="A209" s="57">
        <v>198</v>
      </c>
      <c r="B209" s="58" t="s">
        <v>42</v>
      </c>
      <c r="C209" s="59" t="s">
        <v>43</v>
      </c>
      <c r="D209" s="59" t="s">
        <v>720</v>
      </c>
      <c r="E209" s="59" t="s">
        <v>45</v>
      </c>
      <c r="F209" s="58" t="s">
        <v>721</v>
      </c>
      <c r="G209" s="57" t="s">
        <v>47</v>
      </c>
      <c r="H209" s="59" t="s">
        <v>722</v>
      </c>
      <c r="I209" s="60" t="s">
        <v>736</v>
      </c>
      <c r="J209" s="60" t="s">
        <v>737</v>
      </c>
      <c r="K209" s="60" t="s">
        <v>734</v>
      </c>
      <c r="L209" s="60" t="s">
        <v>738</v>
      </c>
      <c r="M209" s="58" t="s">
        <v>355</v>
      </c>
      <c r="N209" s="57" t="s">
        <v>54</v>
      </c>
      <c r="O209" s="58" t="s">
        <v>726</v>
      </c>
      <c r="P209" s="61">
        <v>1</v>
      </c>
      <c r="Q209" s="61">
        <v>226000</v>
      </c>
      <c r="R209" s="62">
        <f t="shared" si="9"/>
        <v>226000</v>
      </c>
      <c r="S209" s="62">
        <f t="shared" si="7"/>
        <v>241820</v>
      </c>
      <c r="T209" s="62">
        <f t="shared" si="7"/>
        <v>258747.40000000002</v>
      </c>
      <c r="U209" s="60" t="s">
        <v>56</v>
      </c>
      <c r="V209" s="58" t="s">
        <v>727</v>
      </c>
      <c r="W209" s="60" t="s">
        <v>58</v>
      </c>
      <c r="X209" s="58">
        <v>50</v>
      </c>
      <c r="AA209" s="4"/>
    </row>
    <row r="210" spans="1:27" s="3" customFormat="1" ht="67.5">
      <c r="A210" s="57">
        <v>199</v>
      </c>
      <c r="B210" s="58" t="s">
        <v>42</v>
      </c>
      <c r="C210" s="59" t="s">
        <v>43</v>
      </c>
      <c r="D210" s="59" t="s">
        <v>720</v>
      </c>
      <c r="E210" s="59" t="s">
        <v>45</v>
      </c>
      <c r="F210" s="58" t="s">
        <v>721</v>
      </c>
      <c r="G210" s="57" t="s">
        <v>47</v>
      </c>
      <c r="H210" s="59" t="s">
        <v>722</v>
      </c>
      <c r="I210" s="60" t="s">
        <v>739</v>
      </c>
      <c r="J210" s="60" t="s">
        <v>740</v>
      </c>
      <c r="K210" s="60" t="s">
        <v>734</v>
      </c>
      <c r="L210" s="60" t="s">
        <v>741</v>
      </c>
      <c r="M210" s="58" t="s">
        <v>355</v>
      </c>
      <c r="N210" s="57" t="s">
        <v>54</v>
      </c>
      <c r="O210" s="58" t="s">
        <v>726</v>
      </c>
      <c r="P210" s="61">
        <v>1</v>
      </c>
      <c r="Q210" s="61">
        <v>170000</v>
      </c>
      <c r="R210" s="62">
        <f t="shared" si="9"/>
        <v>170000</v>
      </c>
      <c r="S210" s="62">
        <f t="shared" si="7"/>
        <v>181900</v>
      </c>
      <c r="T210" s="62">
        <f t="shared" si="7"/>
        <v>194633</v>
      </c>
      <c r="U210" s="60" t="s">
        <v>56</v>
      </c>
      <c r="V210" s="58" t="s">
        <v>727</v>
      </c>
      <c r="W210" s="60" t="s">
        <v>58</v>
      </c>
      <c r="X210" s="58">
        <v>50</v>
      </c>
      <c r="AA210" s="4"/>
    </row>
    <row r="211" spans="1:27" s="3" customFormat="1" ht="45">
      <c r="A211" s="57">
        <v>200</v>
      </c>
      <c r="B211" s="58" t="s">
        <v>42</v>
      </c>
      <c r="C211" s="59" t="s">
        <v>43</v>
      </c>
      <c r="D211" s="59" t="s">
        <v>742</v>
      </c>
      <c r="E211" s="59" t="s">
        <v>45</v>
      </c>
      <c r="F211" s="58" t="s">
        <v>401</v>
      </c>
      <c r="G211" s="57" t="s">
        <v>47</v>
      </c>
      <c r="H211" s="59" t="s">
        <v>743</v>
      </c>
      <c r="I211" s="60" t="s">
        <v>744</v>
      </c>
      <c r="J211" s="60" t="s">
        <v>745</v>
      </c>
      <c r="K211" s="60" t="s">
        <v>746</v>
      </c>
      <c r="L211" s="60" t="s">
        <v>747</v>
      </c>
      <c r="M211" s="58" t="s">
        <v>355</v>
      </c>
      <c r="N211" s="57" t="s">
        <v>356</v>
      </c>
      <c r="O211" s="58" t="s">
        <v>357</v>
      </c>
      <c r="P211" s="61">
        <v>1</v>
      </c>
      <c r="Q211" s="61">
        <v>30639000</v>
      </c>
      <c r="R211" s="62">
        <f t="shared" si="9"/>
        <v>30639000</v>
      </c>
      <c r="S211" s="62">
        <f t="shared" si="7"/>
        <v>32783730.000000004</v>
      </c>
      <c r="T211" s="62">
        <f t="shared" si="7"/>
        <v>35078591.100000009</v>
      </c>
      <c r="U211" s="60" t="s">
        <v>363</v>
      </c>
      <c r="V211" s="58" t="s">
        <v>358</v>
      </c>
      <c r="W211" s="60" t="s">
        <v>397</v>
      </c>
      <c r="X211" s="58">
        <v>0</v>
      </c>
      <c r="AA211" s="4"/>
    </row>
    <row r="212" spans="1:27" s="3" customFormat="1" ht="67.5">
      <c r="A212" s="57">
        <v>201</v>
      </c>
      <c r="B212" s="58" t="s">
        <v>42</v>
      </c>
      <c r="C212" s="59" t="s">
        <v>43</v>
      </c>
      <c r="D212" s="59" t="s">
        <v>748</v>
      </c>
      <c r="E212" s="59" t="s">
        <v>574</v>
      </c>
      <c r="F212" s="58" t="s">
        <v>721</v>
      </c>
      <c r="G212" s="57" t="s">
        <v>47</v>
      </c>
      <c r="H212" s="59" t="s">
        <v>749</v>
      </c>
      <c r="I212" s="60" t="s">
        <v>750</v>
      </c>
      <c r="J212" s="60" t="s">
        <v>750</v>
      </c>
      <c r="K212" s="60" t="s">
        <v>751</v>
      </c>
      <c r="L212" s="60" t="s">
        <v>752</v>
      </c>
      <c r="M212" s="58" t="s">
        <v>355</v>
      </c>
      <c r="N212" s="57" t="s">
        <v>54</v>
      </c>
      <c r="O212" s="58" t="s">
        <v>753</v>
      </c>
      <c r="P212" s="61">
        <v>4600</v>
      </c>
      <c r="Q212" s="61">
        <v>26.69</v>
      </c>
      <c r="R212" s="62">
        <f t="shared" si="9"/>
        <v>122774</v>
      </c>
      <c r="S212" s="62">
        <v>131368.18000000002</v>
      </c>
      <c r="T212" s="62">
        <v>140563.95260000002</v>
      </c>
      <c r="U212" s="60" t="s">
        <v>363</v>
      </c>
      <c r="V212" s="58" t="s">
        <v>593</v>
      </c>
      <c r="W212" s="60" t="s">
        <v>58</v>
      </c>
      <c r="X212" s="58">
        <v>50</v>
      </c>
      <c r="AA212" s="4"/>
    </row>
    <row r="213" spans="1:27" s="3" customFormat="1" ht="67.5">
      <c r="A213" s="57">
        <v>202</v>
      </c>
      <c r="B213" s="58" t="s">
        <v>42</v>
      </c>
      <c r="C213" s="59" t="s">
        <v>43</v>
      </c>
      <c r="D213" s="59" t="s">
        <v>748</v>
      </c>
      <c r="E213" s="59" t="s">
        <v>574</v>
      </c>
      <c r="F213" s="58" t="s">
        <v>721</v>
      </c>
      <c r="G213" s="57" t="s">
        <v>47</v>
      </c>
      <c r="H213" s="59" t="s">
        <v>749</v>
      </c>
      <c r="I213" s="60" t="s">
        <v>754</v>
      </c>
      <c r="J213" s="60" t="s">
        <v>754</v>
      </c>
      <c r="K213" s="60" t="s">
        <v>755</v>
      </c>
      <c r="L213" s="60" t="s">
        <v>756</v>
      </c>
      <c r="M213" s="58" t="s">
        <v>355</v>
      </c>
      <c r="N213" s="57" t="s">
        <v>54</v>
      </c>
      <c r="O213" s="58" t="s">
        <v>597</v>
      </c>
      <c r="P213" s="61">
        <v>18400</v>
      </c>
      <c r="Q213" s="61">
        <v>197.57</v>
      </c>
      <c r="R213" s="62">
        <f t="shared" si="9"/>
        <v>3635288</v>
      </c>
      <c r="S213" s="62">
        <v>3889758.16</v>
      </c>
      <c r="T213" s="62">
        <v>4162041.2312000003</v>
      </c>
      <c r="U213" s="60" t="s">
        <v>363</v>
      </c>
      <c r="V213" s="58" t="s">
        <v>593</v>
      </c>
      <c r="W213" s="60" t="s">
        <v>58</v>
      </c>
      <c r="X213" s="58">
        <v>50</v>
      </c>
      <c r="AA213" s="4"/>
    </row>
    <row r="214" spans="1:27" s="3" customFormat="1" ht="67.5">
      <c r="A214" s="57">
        <v>203</v>
      </c>
      <c r="B214" s="58" t="s">
        <v>42</v>
      </c>
      <c r="C214" s="59" t="s">
        <v>43</v>
      </c>
      <c r="D214" s="59" t="s">
        <v>748</v>
      </c>
      <c r="E214" s="59" t="s">
        <v>574</v>
      </c>
      <c r="F214" s="58" t="s">
        <v>721</v>
      </c>
      <c r="G214" s="57" t="s">
        <v>47</v>
      </c>
      <c r="H214" s="59" t="s">
        <v>749</v>
      </c>
      <c r="I214" s="60" t="s">
        <v>750</v>
      </c>
      <c r="J214" s="60" t="s">
        <v>750</v>
      </c>
      <c r="K214" s="60" t="s">
        <v>757</v>
      </c>
      <c r="L214" s="60" t="s">
        <v>758</v>
      </c>
      <c r="M214" s="58" t="s">
        <v>355</v>
      </c>
      <c r="N214" s="57" t="s">
        <v>54</v>
      </c>
      <c r="O214" s="58" t="s">
        <v>64</v>
      </c>
      <c r="P214" s="61">
        <v>1008000</v>
      </c>
      <c r="Q214" s="61">
        <v>1.85</v>
      </c>
      <c r="R214" s="62">
        <f t="shared" si="9"/>
        <v>1864800</v>
      </c>
      <c r="S214" s="62">
        <v>1995336.0000000002</v>
      </c>
      <c r="T214" s="62">
        <v>2135009.5200000005</v>
      </c>
      <c r="U214" s="60" t="s">
        <v>363</v>
      </c>
      <c r="V214" s="58" t="s">
        <v>593</v>
      </c>
      <c r="W214" s="60" t="s">
        <v>58</v>
      </c>
      <c r="X214" s="58">
        <v>50</v>
      </c>
      <c r="AA214" s="4"/>
    </row>
    <row r="215" spans="1:27" s="3" customFormat="1" ht="67.5">
      <c r="A215" s="57">
        <v>204</v>
      </c>
      <c r="B215" s="58" t="s">
        <v>42</v>
      </c>
      <c r="C215" s="59" t="s">
        <v>43</v>
      </c>
      <c r="D215" s="59" t="s">
        <v>748</v>
      </c>
      <c r="E215" s="59" t="s">
        <v>574</v>
      </c>
      <c r="F215" s="58" t="s">
        <v>721</v>
      </c>
      <c r="G215" s="57" t="s">
        <v>47</v>
      </c>
      <c r="H215" s="59" t="s">
        <v>749</v>
      </c>
      <c r="I215" s="60" t="s">
        <v>750</v>
      </c>
      <c r="J215" s="60" t="s">
        <v>750</v>
      </c>
      <c r="K215" s="60" t="s">
        <v>759</v>
      </c>
      <c r="L215" s="60" t="s">
        <v>760</v>
      </c>
      <c r="M215" s="58" t="s">
        <v>355</v>
      </c>
      <c r="N215" s="57" t="s">
        <v>54</v>
      </c>
      <c r="O215" s="58" t="s">
        <v>64</v>
      </c>
      <c r="P215" s="61">
        <v>280500</v>
      </c>
      <c r="Q215" s="61">
        <v>3.41</v>
      </c>
      <c r="R215" s="62">
        <f t="shared" si="9"/>
        <v>956505</v>
      </c>
      <c r="S215" s="62">
        <v>1023460.3500000001</v>
      </c>
      <c r="T215" s="62">
        <v>1095102.5745000001</v>
      </c>
      <c r="U215" s="60" t="s">
        <v>363</v>
      </c>
      <c r="V215" s="58" t="s">
        <v>593</v>
      </c>
      <c r="W215" s="60" t="s">
        <v>58</v>
      </c>
      <c r="X215" s="58">
        <v>50</v>
      </c>
      <c r="AA215" s="4"/>
    </row>
    <row r="216" spans="1:27" s="3" customFormat="1" ht="67.5">
      <c r="A216" s="57">
        <v>205</v>
      </c>
      <c r="B216" s="58" t="s">
        <v>42</v>
      </c>
      <c r="C216" s="59" t="s">
        <v>43</v>
      </c>
      <c r="D216" s="59" t="s">
        <v>748</v>
      </c>
      <c r="E216" s="59" t="s">
        <v>574</v>
      </c>
      <c r="F216" s="58" t="s">
        <v>721</v>
      </c>
      <c r="G216" s="57" t="s">
        <v>47</v>
      </c>
      <c r="H216" s="59" t="s">
        <v>749</v>
      </c>
      <c r="I216" s="60" t="s">
        <v>754</v>
      </c>
      <c r="J216" s="60" t="s">
        <v>754</v>
      </c>
      <c r="K216" s="60" t="s">
        <v>761</v>
      </c>
      <c r="L216" s="60" t="s">
        <v>762</v>
      </c>
      <c r="M216" s="58" t="s">
        <v>355</v>
      </c>
      <c r="N216" s="57" t="s">
        <v>54</v>
      </c>
      <c r="O216" s="58" t="s">
        <v>64</v>
      </c>
      <c r="P216" s="61">
        <v>793800</v>
      </c>
      <c r="Q216" s="61">
        <v>5.53</v>
      </c>
      <c r="R216" s="62">
        <f t="shared" si="9"/>
        <v>4389714</v>
      </c>
      <c r="S216" s="62">
        <v>4696993.9800000004</v>
      </c>
      <c r="T216" s="62">
        <v>5025783.558600001</v>
      </c>
      <c r="U216" s="60" t="s">
        <v>363</v>
      </c>
      <c r="V216" s="58" t="s">
        <v>593</v>
      </c>
      <c r="W216" s="60" t="s">
        <v>58</v>
      </c>
      <c r="X216" s="58">
        <v>50</v>
      </c>
      <c r="AA216" s="4"/>
    </row>
    <row r="217" spans="1:27" s="3" customFormat="1" ht="67.5">
      <c r="A217" s="57">
        <v>206</v>
      </c>
      <c r="B217" s="58" t="s">
        <v>42</v>
      </c>
      <c r="C217" s="59" t="s">
        <v>43</v>
      </c>
      <c r="D217" s="59" t="s">
        <v>748</v>
      </c>
      <c r="E217" s="59" t="s">
        <v>574</v>
      </c>
      <c r="F217" s="58" t="s">
        <v>721</v>
      </c>
      <c r="G217" s="57" t="s">
        <v>47</v>
      </c>
      <c r="H217" s="59" t="s">
        <v>749</v>
      </c>
      <c r="I217" s="60" t="s">
        <v>763</v>
      </c>
      <c r="J217" s="60" t="s">
        <v>763</v>
      </c>
      <c r="K217" s="60" t="s">
        <v>764</v>
      </c>
      <c r="L217" s="60" t="s">
        <v>765</v>
      </c>
      <c r="M217" s="58" t="s">
        <v>355</v>
      </c>
      <c r="N217" s="57" t="s">
        <v>54</v>
      </c>
      <c r="O217" s="58" t="s">
        <v>64</v>
      </c>
      <c r="P217" s="61">
        <v>796850</v>
      </c>
      <c r="Q217" s="61">
        <v>3.78</v>
      </c>
      <c r="R217" s="62">
        <f t="shared" si="9"/>
        <v>3012093</v>
      </c>
      <c r="S217" s="62">
        <v>3222939.51</v>
      </c>
      <c r="T217" s="62">
        <v>3448545.2757000006</v>
      </c>
      <c r="U217" s="60" t="s">
        <v>363</v>
      </c>
      <c r="V217" s="58" t="s">
        <v>593</v>
      </c>
      <c r="W217" s="60" t="s">
        <v>58</v>
      </c>
      <c r="X217" s="58">
        <v>50</v>
      </c>
      <c r="AA217" s="4"/>
    </row>
    <row r="218" spans="1:27" s="3" customFormat="1" ht="67.5">
      <c r="A218" s="57">
        <v>207</v>
      </c>
      <c r="B218" s="58" t="s">
        <v>42</v>
      </c>
      <c r="C218" s="59" t="s">
        <v>43</v>
      </c>
      <c r="D218" s="59" t="s">
        <v>748</v>
      </c>
      <c r="E218" s="59" t="s">
        <v>574</v>
      </c>
      <c r="F218" s="58" t="s">
        <v>721</v>
      </c>
      <c r="G218" s="57" t="s">
        <v>47</v>
      </c>
      <c r="H218" s="59" t="s">
        <v>749</v>
      </c>
      <c r="I218" s="60" t="s">
        <v>766</v>
      </c>
      <c r="J218" s="60" t="s">
        <v>766</v>
      </c>
      <c r="K218" s="60" t="s">
        <v>767</v>
      </c>
      <c r="L218" s="60" t="s">
        <v>768</v>
      </c>
      <c r="M218" s="58" t="s">
        <v>355</v>
      </c>
      <c r="N218" s="57" t="s">
        <v>54</v>
      </c>
      <c r="O218" s="58" t="s">
        <v>64</v>
      </c>
      <c r="P218" s="61">
        <v>780600</v>
      </c>
      <c r="Q218" s="61">
        <v>5.22</v>
      </c>
      <c r="R218" s="62">
        <f t="shared" si="9"/>
        <v>4074732</v>
      </c>
      <c r="S218" s="62">
        <v>4359963.24</v>
      </c>
      <c r="T218" s="62">
        <v>4665160.6668000007</v>
      </c>
      <c r="U218" s="60" t="s">
        <v>363</v>
      </c>
      <c r="V218" s="58" t="s">
        <v>593</v>
      </c>
      <c r="W218" s="60" t="s">
        <v>58</v>
      </c>
      <c r="X218" s="58">
        <v>50</v>
      </c>
      <c r="AA218" s="4"/>
    </row>
    <row r="219" spans="1:27" s="3" customFormat="1" ht="67.5">
      <c r="A219" s="57">
        <v>208</v>
      </c>
      <c r="B219" s="58" t="s">
        <v>42</v>
      </c>
      <c r="C219" s="59" t="s">
        <v>43</v>
      </c>
      <c r="D219" s="59" t="s">
        <v>748</v>
      </c>
      <c r="E219" s="59" t="s">
        <v>574</v>
      </c>
      <c r="F219" s="58" t="s">
        <v>721</v>
      </c>
      <c r="G219" s="57" t="s">
        <v>47</v>
      </c>
      <c r="H219" s="59" t="s">
        <v>749</v>
      </c>
      <c r="I219" s="60" t="s">
        <v>769</v>
      </c>
      <c r="J219" s="60" t="s">
        <v>769</v>
      </c>
      <c r="K219" s="60" t="s">
        <v>770</v>
      </c>
      <c r="L219" s="60" t="s">
        <v>771</v>
      </c>
      <c r="M219" s="58" t="s">
        <v>355</v>
      </c>
      <c r="N219" s="57" t="s">
        <v>54</v>
      </c>
      <c r="O219" s="58" t="s">
        <v>597</v>
      </c>
      <c r="P219" s="61">
        <v>30400</v>
      </c>
      <c r="Q219" s="61">
        <v>22.47</v>
      </c>
      <c r="R219" s="62">
        <f t="shared" si="9"/>
        <v>683088</v>
      </c>
      <c r="S219" s="62">
        <v>730904.16</v>
      </c>
      <c r="T219" s="62">
        <v>782067.45120000013</v>
      </c>
      <c r="U219" s="60" t="s">
        <v>363</v>
      </c>
      <c r="V219" s="58" t="s">
        <v>593</v>
      </c>
      <c r="W219" s="60" t="s">
        <v>58</v>
      </c>
      <c r="X219" s="58">
        <v>50</v>
      </c>
      <c r="AA219" s="4"/>
    </row>
    <row r="220" spans="1:27" s="3" customFormat="1" ht="67.5">
      <c r="A220" s="57">
        <v>209</v>
      </c>
      <c r="B220" s="58" t="s">
        <v>42</v>
      </c>
      <c r="C220" s="59" t="s">
        <v>43</v>
      </c>
      <c r="D220" s="59" t="s">
        <v>748</v>
      </c>
      <c r="E220" s="59" t="s">
        <v>574</v>
      </c>
      <c r="F220" s="58" t="s">
        <v>721</v>
      </c>
      <c r="G220" s="57" t="s">
        <v>47</v>
      </c>
      <c r="H220" s="59" t="s">
        <v>749</v>
      </c>
      <c r="I220" s="60" t="s">
        <v>772</v>
      </c>
      <c r="J220" s="60" t="s">
        <v>772</v>
      </c>
      <c r="K220" s="60" t="s">
        <v>773</v>
      </c>
      <c r="L220" s="60" t="s">
        <v>774</v>
      </c>
      <c r="M220" s="58" t="s">
        <v>355</v>
      </c>
      <c r="N220" s="57" t="s">
        <v>54</v>
      </c>
      <c r="O220" s="58" t="s">
        <v>64</v>
      </c>
      <c r="P220" s="61">
        <v>168300</v>
      </c>
      <c r="Q220" s="61">
        <v>27.9</v>
      </c>
      <c r="R220" s="62">
        <f t="shared" si="9"/>
        <v>4695570</v>
      </c>
      <c r="S220" s="62">
        <v>5024259.9000000004</v>
      </c>
      <c r="T220" s="62">
        <v>5375958.0930000013</v>
      </c>
      <c r="U220" s="60" t="s">
        <v>363</v>
      </c>
      <c r="V220" s="58" t="s">
        <v>593</v>
      </c>
      <c r="W220" s="60" t="s">
        <v>58</v>
      </c>
      <c r="X220" s="58">
        <v>50</v>
      </c>
      <c r="AA220" s="4"/>
    </row>
    <row r="221" spans="1:27" s="3" customFormat="1" ht="67.5">
      <c r="A221" s="57">
        <v>210</v>
      </c>
      <c r="B221" s="58" t="s">
        <v>42</v>
      </c>
      <c r="C221" s="59" t="s">
        <v>43</v>
      </c>
      <c r="D221" s="59" t="s">
        <v>748</v>
      </c>
      <c r="E221" s="59" t="s">
        <v>574</v>
      </c>
      <c r="F221" s="58" t="s">
        <v>721</v>
      </c>
      <c r="G221" s="57" t="s">
        <v>47</v>
      </c>
      <c r="H221" s="59" t="s">
        <v>749</v>
      </c>
      <c r="I221" s="60" t="s">
        <v>775</v>
      </c>
      <c r="J221" s="60" t="s">
        <v>775</v>
      </c>
      <c r="K221" s="60" t="s">
        <v>776</v>
      </c>
      <c r="L221" s="60" t="s">
        <v>777</v>
      </c>
      <c r="M221" s="58" t="s">
        <v>355</v>
      </c>
      <c r="N221" s="57" t="s">
        <v>54</v>
      </c>
      <c r="O221" s="58" t="s">
        <v>64</v>
      </c>
      <c r="P221" s="61">
        <v>195700</v>
      </c>
      <c r="Q221" s="61">
        <v>8.31</v>
      </c>
      <c r="R221" s="62">
        <f t="shared" si="9"/>
        <v>1626267</v>
      </c>
      <c r="S221" s="62">
        <v>1740105.6900000004</v>
      </c>
      <c r="T221" s="62">
        <v>1861913.0883000004</v>
      </c>
      <c r="U221" s="60" t="s">
        <v>363</v>
      </c>
      <c r="V221" s="58" t="s">
        <v>593</v>
      </c>
      <c r="W221" s="60" t="s">
        <v>58</v>
      </c>
      <c r="X221" s="58">
        <v>50</v>
      </c>
      <c r="AA221" s="4"/>
    </row>
    <row r="222" spans="1:27" s="3" customFormat="1" ht="67.5">
      <c r="A222" s="57">
        <v>211</v>
      </c>
      <c r="B222" s="58" t="s">
        <v>42</v>
      </c>
      <c r="C222" s="59" t="s">
        <v>43</v>
      </c>
      <c r="D222" s="59" t="s">
        <v>748</v>
      </c>
      <c r="E222" s="59" t="s">
        <v>574</v>
      </c>
      <c r="F222" s="58" t="s">
        <v>721</v>
      </c>
      <c r="G222" s="57" t="s">
        <v>47</v>
      </c>
      <c r="H222" s="59" t="s">
        <v>749</v>
      </c>
      <c r="I222" s="60" t="s">
        <v>778</v>
      </c>
      <c r="J222" s="60" t="s">
        <v>778</v>
      </c>
      <c r="K222" s="60" t="s">
        <v>779</v>
      </c>
      <c r="L222" s="60" t="s">
        <v>780</v>
      </c>
      <c r="M222" s="58" t="s">
        <v>355</v>
      </c>
      <c r="N222" s="57" t="s">
        <v>54</v>
      </c>
      <c r="O222" s="58" t="s">
        <v>597</v>
      </c>
      <c r="P222" s="61">
        <v>34850</v>
      </c>
      <c r="Q222" s="61">
        <v>1170.71</v>
      </c>
      <c r="R222" s="62">
        <f t="shared" si="9"/>
        <v>40799243.5</v>
      </c>
      <c r="S222" s="62">
        <v>43655190.545000002</v>
      </c>
      <c r="T222" s="62">
        <v>46711053.883150004</v>
      </c>
      <c r="U222" s="60" t="s">
        <v>363</v>
      </c>
      <c r="V222" s="58" t="s">
        <v>593</v>
      </c>
      <c r="W222" s="60" t="s">
        <v>58</v>
      </c>
      <c r="X222" s="58">
        <v>50</v>
      </c>
      <c r="AA222" s="4"/>
    </row>
    <row r="223" spans="1:27" s="3" customFormat="1" ht="67.5">
      <c r="A223" s="57">
        <v>212</v>
      </c>
      <c r="B223" s="58" t="s">
        <v>42</v>
      </c>
      <c r="C223" s="59" t="s">
        <v>43</v>
      </c>
      <c r="D223" s="59" t="s">
        <v>748</v>
      </c>
      <c r="E223" s="59" t="s">
        <v>574</v>
      </c>
      <c r="F223" s="58" t="s">
        <v>721</v>
      </c>
      <c r="G223" s="57" t="s">
        <v>47</v>
      </c>
      <c r="H223" s="59" t="s">
        <v>749</v>
      </c>
      <c r="I223" s="60" t="s">
        <v>781</v>
      </c>
      <c r="J223" s="60" t="s">
        <v>781</v>
      </c>
      <c r="K223" s="60" t="s">
        <v>782</v>
      </c>
      <c r="L223" s="60" t="s">
        <v>783</v>
      </c>
      <c r="M223" s="58" t="s">
        <v>355</v>
      </c>
      <c r="N223" s="57" t="s">
        <v>54</v>
      </c>
      <c r="O223" s="58" t="s">
        <v>597</v>
      </c>
      <c r="P223" s="61">
        <v>36264</v>
      </c>
      <c r="Q223" s="61">
        <v>196.88</v>
      </c>
      <c r="R223" s="62">
        <f t="shared" si="9"/>
        <v>7139656.3200000003</v>
      </c>
      <c r="S223" s="62">
        <v>7639432.2624000004</v>
      </c>
      <c r="T223" s="62">
        <v>8174192.5207680017</v>
      </c>
      <c r="U223" s="60" t="s">
        <v>363</v>
      </c>
      <c r="V223" s="58" t="s">
        <v>593</v>
      </c>
      <c r="W223" s="60" t="s">
        <v>58</v>
      </c>
      <c r="X223" s="58">
        <v>50</v>
      </c>
      <c r="AA223" s="4"/>
    </row>
    <row r="224" spans="1:27" s="3" customFormat="1" ht="67.5">
      <c r="A224" s="57">
        <v>213</v>
      </c>
      <c r="B224" s="58" t="s">
        <v>42</v>
      </c>
      <c r="C224" s="59" t="s">
        <v>43</v>
      </c>
      <c r="D224" s="59" t="s">
        <v>748</v>
      </c>
      <c r="E224" s="59" t="s">
        <v>574</v>
      </c>
      <c r="F224" s="58" t="s">
        <v>721</v>
      </c>
      <c r="G224" s="57" t="s">
        <v>47</v>
      </c>
      <c r="H224" s="59" t="s">
        <v>749</v>
      </c>
      <c r="I224" s="60" t="s">
        <v>784</v>
      </c>
      <c r="J224" s="60" t="s">
        <v>784</v>
      </c>
      <c r="K224" s="60" t="s">
        <v>785</v>
      </c>
      <c r="L224" s="60" t="s">
        <v>786</v>
      </c>
      <c r="M224" s="58" t="s">
        <v>355</v>
      </c>
      <c r="N224" s="57" t="s">
        <v>54</v>
      </c>
      <c r="O224" s="58" t="s">
        <v>597</v>
      </c>
      <c r="P224" s="61">
        <v>3800</v>
      </c>
      <c r="Q224" s="61">
        <v>42.14</v>
      </c>
      <c r="R224" s="62">
        <f t="shared" si="9"/>
        <v>160132</v>
      </c>
      <c r="S224" s="62">
        <v>171341.24000000002</v>
      </c>
      <c r="T224" s="62">
        <v>183335.12680000003</v>
      </c>
      <c r="U224" s="60" t="s">
        <v>363</v>
      </c>
      <c r="V224" s="58" t="s">
        <v>593</v>
      </c>
      <c r="W224" s="60" t="s">
        <v>58</v>
      </c>
      <c r="X224" s="58">
        <v>50</v>
      </c>
      <c r="AA224" s="4"/>
    </row>
    <row r="225" spans="1:27" s="3" customFormat="1" ht="67.5">
      <c r="A225" s="57">
        <v>214</v>
      </c>
      <c r="B225" s="58" t="s">
        <v>42</v>
      </c>
      <c r="C225" s="59" t="s">
        <v>43</v>
      </c>
      <c r="D225" s="59" t="s">
        <v>748</v>
      </c>
      <c r="E225" s="59" t="s">
        <v>574</v>
      </c>
      <c r="F225" s="58" t="s">
        <v>721</v>
      </c>
      <c r="G225" s="57" t="s">
        <v>47</v>
      </c>
      <c r="H225" s="59" t="s">
        <v>749</v>
      </c>
      <c r="I225" s="60" t="s">
        <v>787</v>
      </c>
      <c r="J225" s="60" t="s">
        <v>787</v>
      </c>
      <c r="K225" s="60" t="s">
        <v>788</v>
      </c>
      <c r="L225" s="60" t="s">
        <v>789</v>
      </c>
      <c r="M225" s="58" t="s">
        <v>355</v>
      </c>
      <c r="N225" s="57" t="s">
        <v>54</v>
      </c>
      <c r="O225" s="58" t="s">
        <v>64</v>
      </c>
      <c r="P225" s="61">
        <v>277000</v>
      </c>
      <c r="Q225" s="61">
        <v>8.5</v>
      </c>
      <c r="R225" s="62">
        <f t="shared" si="9"/>
        <v>2354500</v>
      </c>
      <c r="S225" s="62">
        <v>2519315</v>
      </c>
      <c r="T225" s="62">
        <v>2695667.0500000007</v>
      </c>
      <c r="U225" s="60" t="s">
        <v>363</v>
      </c>
      <c r="V225" s="58" t="s">
        <v>593</v>
      </c>
      <c r="W225" s="60" t="s">
        <v>58</v>
      </c>
      <c r="X225" s="58">
        <v>50</v>
      </c>
      <c r="AA225" s="4"/>
    </row>
    <row r="226" spans="1:27" s="3" customFormat="1" ht="67.5">
      <c r="A226" s="57">
        <v>215</v>
      </c>
      <c r="B226" s="58" t="s">
        <v>42</v>
      </c>
      <c r="C226" s="59" t="s">
        <v>43</v>
      </c>
      <c r="D226" s="59" t="s">
        <v>748</v>
      </c>
      <c r="E226" s="59" t="s">
        <v>574</v>
      </c>
      <c r="F226" s="58" t="s">
        <v>721</v>
      </c>
      <c r="G226" s="57" t="s">
        <v>47</v>
      </c>
      <c r="H226" s="59" t="s">
        <v>749</v>
      </c>
      <c r="I226" s="60" t="s">
        <v>790</v>
      </c>
      <c r="J226" s="60" t="s">
        <v>790</v>
      </c>
      <c r="K226" s="60" t="s">
        <v>788</v>
      </c>
      <c r="L226" s="60" t="s">
        <v>789</v>
      </c>
      <c r="M226" s="58" t="s">
        <v>355</v>
      </c>
      <c r="N226" s="57" t="s">
        <v>54</v>
      </c>
      <c r="O226" s="58" t="s">
        <v>64</v>
      </c>
      <c r="P226" s="61">
        <v>32000</v>
      </c>
      <c r="Q226" s="61">
        <v>10.77</v>
      </c>
      <c r="R226" s="62">
        <f t="shared" si="9"/>
        <v>344640</v>
      </c>
      <c r="S226" s="62">
        <v>368764.8</v>
      </c>
      <c r="T226" s="62">
        <v>394578.33599999995</v>
      </c>
      <c r="U226" s="60" t="s">
        <v>363</v>
      </c>
      <c r="V226" s="58" t="s">
        <v>593</v>
      </c>
      <c r="W226" s="60" t="s">
        <v>58</v>
      </c>
      <c r="X226" s="58">
        <v>50</v>
      </c>
      <c r="AA226" s="4"/>
    </row>
    <row r="227" spans="1:27" s="3" customFormat="1" ht="67.5">
      <c r="A227" s="57">
        <v>216</v>
      </c>
      <c r="B227" s="58" t="s">
        <v>42</v>
      </c>
      <c r="C227" s="59" t="s">
        <v>43</v>
      </c>
      <c r="D227" s="59" t="s">
        <v>748</v>
      </c>
      <c r="E227" s="59" t="s">
        <v>574</v>
      </c>
      <c r="F227" s="58" t="s">
        <v>721</v>
      </c>
      <c r="G227" s="57" t="s">
        <v>47</v>
      </c>
      <c r="H227" s="59" t="s">
        <v>749</v>
      </c>
      <c r="I227" s="60" t="s">
        <v>791</v>
      </c>
      <c r="J227" s="60" t="s">
        <v>791</v>
      </c>
      <c r="K227" s="60" t="s">
        <v>792</v>
      </c>
      <c r="L227" s="60" t="s">
        <v>793</v>
      </c>
      <c r="M227" s="58" t="s">
        <v>355</v>
      </c>
      <c r="N227" s="57" t="s">
        <v>54</v>
      </c>
      <c r="O227" s="58" t="s">
        <v>64</v>
      </c>
      <c r="P227" s="61">
        <v>309000</v>
      </c>
      <c r="Q227" s="61">
        <v>74.41</v>
      </c>
      <c r="R227" s="62">
        <f t="shared" si="9"/>
        <v>22992690</v>
      </c>
      <c r="S227" s="62">
        <v>24602178.300000001</v>
      </c>
      <c r="T227" s="62">
        <v>26324330.781000003</v>
      </c>
      <c r="U227" s="60" t="s">
        <v>363</v>
      </c>
      <c r="V227" s="58" t="s">
        <v>593</v>
      </c>
      <c r="W227" s="60" t="s">
        <v>58</v>
      </c>
      <c r="X227" s="58">
        <v>50</v>
      </c>
      <c r="AA227" s="4"/>
    </row>
    <row r="228" spans="1:27" s="3" customFormat="1" ht="67.5">
      <c r="A228" s="57">
        <v>217</v>
      </c>
      <c r="B228" s="58" t="s">
        <v>42</v>
      </c>
      <c r="C228" s="59" t="s">
        <v>43</v>
      </c>
      <c r="D228" s="59" t="s">
        <v>748</v>
      </c>
      <c r="E228" s="59" t="s">
        <v>574</v>
      </c>
      <c r="F228" s="58" t="s">
        <v>721</v>
      </c>
      <c r="G228" s="57" t="s">
        <v>47</v>
      </c>
      <c r="H228" s="59" t="s">
        <v>749</v>
      </c>
      <c r="I228" s="60" t="s">
        <v>794</v>
      </c>
      <c r="J228" s="60" t="s">
        <v>794</v>
      </c>
      <c r="K228" s="60" t="s">
        <v>795</v>
      </c>
      <c r="L228" s="60" t="s">
        <v>796</v>
      </c>
      <c r="M228" s="58" t="s">
        <v>355</v>
      </c>
      <c r="N228" s="57" t="s">
        <v>54</v>
      </c>
      <c r="O228" s="58" t="s">
        <v>64</v>
      </c>
      <c r="P228" s="61">
        <v>325500</v>
      </c>
      <c r="Q228" s="61">
        <v>13.85</v>
      </c>
      <c r="R228" s="62">
        <f t="shared" si="9"/>
        <v>4508175</v>
      </c>
      <c r="S228" s="62">
        <v>4823747.25</v>
      </c>
      <c r="T228" s="62">
        <v>5161409.5575000001</v>
      </c>
      <c r="U228" s="60" t="s">
        <v>363</v>
      </c>
      <c r="V228" s="58" t="s">
        <v>593</v>
      </c>
      <c r="W228" s="60" t="s">
        <v>58</v>
      </c>
      <c r="X228" s="58">
        <v>50</v>
      </c>
      <c r="AA228" s="4"/>
    </row>
    <row r="229" spans="1:27" s="3" customFormat="1" ht="67.5">
      <c r="A229" s="57">
        <v>218</v>
      </c>
      <c r="B229" s="58" t="s">
        <v>42</v>
      </c>
      <c r="C229" s="59" t="s">
        <v>43</v>
      </c>
      <c r="D229" s="59" t="s">
        <v>748</v>
      </c>
      <c r="E229" s="59" t="s">
        <v>574</v>
      </c>
      <c r="F229" s="58" t="s">
        <v>721</v>
      </c>
      <c r="G229" s="57" t="s">
        <v>47</v>
      </c>
      <c r="H229" s="59" t="s">
        <v>749</v>
      </c>
      <c r="I229" s="60" t="s">
        <v>797</v>
      </c>
      <c r="J229" s="60" t="s">
        <v>797</v>
      </c>
      <c r="K229" s="60" t="s">
        <v>788</v>
      </c>
      <c r="L229" s="60" t="s">
        <v>798</v>
      </c>
      <c r="M229" s="58" t="s">
        <v>355</v>
      </c>
      <c r="N229" s="57" t="s">
        <v>54</v>
      </c>
      <c r="O229" s="58" t="s">
        <v>64</v>
      </c>
      <c r="P229" s="61">
        <v>106600</v>
      </c>
      <c r="Q229" s="61">
        <v>144.76</v>
      </c>
      <c r="R229" s="62">
        <f t="shared" si="9"/>
        <v>15431415.999999998</v>
      </c>
      <c r="S229" s="62">
        <v>16511615.120000001</v>
      </c>
      <c r="T229" s="62">
        <v>17667428.178399999</v>
      </c>
      <c r="U229" s="60" t="s">
        <v>363</v>
      </c>
      <c r="V229" s="58" t="s">
        <v>593</v>
      </c>
      <c r="W229" s="60" t="s">
        <v>58</v>
      </c>
      <c r="X229" s="58">
        <v>50</v>
      </c>
      <c r="AA229" s="4"/>
    </row>
    <row r="230" spans="1:27" s="3" customFormat="1" ht="67.5">
      <c r="A230" s="57">
        <v>219</v>
      </c>
      <c r="B230" s="58" t="s">
        <v>42</v>
      </c>
      <c r="C230" s="59" t="s">
        <v>43</v>
      </c>
      <c r="D230" s="59" t="s">
        <v>748</v>
      </c>
      <c r="E230" s="59" t="s">
        <v>574</v>
      </c>
      <c r="F230" s="58" t="s">
        <v>721</v>
      </c>
      <c r="G230" s="57" t="s">
        <v>47</v>
      </c>
      <c r="H230" s="59" t="s">
        <v>749</v>
      </c>
      <c r="I230" s="60" t="s">
        <v>799</v>
      </c>
      <c r="J230" s="60" t="s">
        <v>800</v>
      </c>
      <c r="K230" s="60" t="s">
        <v>801</v>
      </c>
      <c r="L230" s="60" t="s">
        <v>802</v>
      </c>
      <c r="M230" s="58" t="s">
        <v>355</v>
      </c>
      <c r="N230" s="57" t="s">
        <v>54</v>
      </c>
      <c r="O230" s="58" t="s">
        <v>64</v>
      </c>
      <c r="P230" s="61">
        <v>34000</v>
      </c>
      <c r="Q230" s="61">
        <v>280.08999999999997</v>
      </c>
      <c r="R230" s="62">
        <f t="shared" si="9"/>
        <v>9523060</v>
      </c>
      <c r="S230" s="62">
        <v>10189674.200000001</v>
      </c>
      <c r="T230" s="62">
        <v>10902951.394000001</v>
      </c>
      <c r="U230" s="60" t="s">
        <v>363</v>
      </c>
      <c r="V230" s="58" t="s">
        <v>593</v>
      </c>
      <c r="W230" s="60" t="s">
        <v>58</v>
      </c>
      <c r="X230" s="58">
        <v>50</v>
      </c>
      <c r="AA230" s="4"/>
    </row>
    <row r="231" spans="1:27" s="3" customFormat="1" ht="67.5">
      <c r="A231" s="57">
        <v>220</v>
      </c>
      <c r="B231" s="58" t="s">
        <v>42</v>
      </c>
      <c r="C231" s="59" t="s">
        <v>43</v>
      </c>
      <c r="D231" s="59" t="s">
        <v>748</v>
      </c>
      <c r="E231" s="59" t="s">
        <v>574</v>
      </c>
      <c r="F231" s="58" t="s">
        <v>721</v>
      </c>
      <c r="G231" s="57" t="s">
        <v>47</v>
      </c>
      <c r="H231" s="59" t="s">
        <v>749</v>
      </c>
      <c r="I231" s="60" t="s">
        <v>799</v>
      </c>
      <c r="J231" s="60" t="s">
        <v>800</v>
      </c>
      <c r="K231" s="60" t="s">
        <v>803</v>
      </c>
      <c r="L231" s="60" t="s">
        <v>804</v>
      </c>
      <c r="M231" s="58" t="s">
        <v>355</v>
      </c>
      <c r="N231" s="57" t="s">
        <v>54</v>
      </c>
      <c r="O231" s="58" t="s">
        <v>597</v>
      </c>
      <c r="P231" s="61">
        <v>1900</v>
      </c>
      <c r="Q231" s="61">
        <v>1460.24</v>
      </c>
      <c r="R231" s="62">
        <f t="shared" si="9"/>
        <v>2774456</v>
      </c>
      <c r="S231" s="62">
        <v>2968667.9200000004</v>
      </c>
      <c r="T231" s="62">
        <v>3176474.6744000004</v>
      </c>
      <c r="U231" s="60" t="s">
        <v>363</v>
      </c>
      <c r="V231" s="58" t="s">
        <v>593</v>
      </c>
      <c r="W231" s="60" t="s">
        <v>58</v>
      </c>
      <c r="X231" s="58">
        <v>50</v>
      </c>
      <c r="AA231" s="4"/>
    </row>
    <row r="232" spans="1:27" s="3" customFormat="1" ht="67.5">
      <c r="A232" s="57">
        <v>221</v>
      </c>
      <c r="B232" s="58" t="s">
        <v>42</v>
      </c>
      <c r="C232" s="59" t="s">
        <v>43</v>
      </c>
      <c r="D232" s="59" t="s">
        <v>805</v>
      </c>
      <c r="E232" s="59" t="s">
        <v>574</v>
      </c>
      <c r="F232" s="58" t="s">
        <v>721</v>
      </c>
      <c r="G232" s="57" t="s">
        <v>47</v>
      </c>
      <c r="H232" s="59" t="s">
        <v>806</v>
      </c>
      <c r="I232" s="60" t="s">
        <v>807</v>
      </c>
      <c r="J232" s="60" t="s">
        <v>807</v>
      </c>
      <c r="K232" s="60" t="s">
        <v>808</v>
      </c>
      <c r="L232" s="60" t="s">
        <v>809</v>
      </c>
      <c r="M232" s="58" t="s">
        <v>355</v>
      </c>
      <c r="N232" s="57" t="s">
        <v>54</v>
      </c>
      <c r="O232" s="58" t="s">
        <v>64</v>
      </c>
      <c r="P232" s="61">
        <v>8651</v>
      </c>
      <c r="Q232" s="61">
        <v>2178.39</v>
      </c>
      <c r="R232" s="62">
        <f t="shared" si="9"/>
        <v>18845251.890000001</v>
      </c>
      <c r="S232" s="62">
        <v>20164419.522300001</v>
      </c>
      <c r="T232" s="62">
        <v>21575928.888861001</v>
      </c>
      <c r="U232" s="60" t="s">
        <v>363</v>
      </c>
      <c r="V232" s="58" t="s">
        <v>593</v>
      </c>
      <c r="W232" s="60" t="s">
        <v>58</v>
      </c>
      <c r="X232" s="58">
        <v>50</v>
      </c>
      <c r="AA232" s="4"/>
    </row>
    <row r="233" spans="1:27" s="3" customFormat="1" ht="90">
      <c r="A233" s="57">
        <v>222</v>
      </c>
      <c r="B233" s="58" t="s">
        <v>42</v>
      </c>
      <c r="C233" s="59" t="s">
        <v>43</v>
      </c>
      <c r="D233" s="59" t="s">
        <v>805</v>
      </c>
      <c r="E233" s="59" t="s">
        <v>574</v>
      </c>
      <c r="F233" s="58" t="s">
        <v>721</v>
      </c>
      <c r="G233" s="57" t="s">
        <v>47</v>
      </c>
      <c r="H233" s="59" t="s">
        <v>806</v>
      </c>
      <c r="I233" s="60" t="s">
        <v>810</v>
      </c>
      <c r="J233" s="60" t="s">
        <v>811</v>
      </c>
      <c r="K233" s="60" t="s">
        <v>812</v>
      </c>
      <c r="L233" s="60" t="s">
        <v>813</v>
      </c>
      <c r="M233" s="58" t="s">
        <v>355</v>
      </c>
      <c r="N233" s="57" t="s">
        <v>54</v>
      </c>
      <c r="O233" s="58" t="s">
        <v>64</v>
      </c>
      <c r="P233" s="61">
        <v>3249</v>
      </c>
      <c r="Q233" s="61">
        <v>2111.7800000000002</v>
      </c>
      <c r="R233" s="62">
        <f t="shared" si="9"/>
        <v>6861173.2200000007</v>
      </c>
      <c r="S233" s="62">
        <v>7341455.3454</v>
      </c>
      <c r="T233" s="62">
        <v>7855357.2195780016</v>
      </c>
      <c r="U233" s="60" t="s">
        <v>363</v>
      </c>
      <c r="V233" s="58" t="s">
        <v>593</v>
      </c>
      <c r="W233" s="60" t="s">
        <v>58</v>
      </c>
      <c r="X233" s="58">
        <v>50</v>
      </c>
      <c r="AA233" s="4"/>
    </row>
    <row r="234" spans="1:27" s="3" customFormat="1" ht="67.5">
      <c r="A234" s="57">
        <v>223</v>
      </c>
      <c r="B234" s="58" t="s">
        <v>42</v>
      </c>
      <c r="C234" s="59" t="s">
        <v>43</v>
      </c>
      <c r="D234" s="59" t="s">
        <v>805</v>
      </c>
      <c r="E234" s="59" t="s">
        <v>574</v>
      </c>
      <c r="F234" s="58" t="s">
        <v>721</v>
      </c>
      <c r="G234" s="57" t="s">
        <v>47</v>
      </c>
      <c r="H234" s="59" t="s">
        <v>806</v>
      </c>
      <c r="I234" s="60" t="s">
        <v>814</v>
      </c>
      <c r="J234" s="60" t="s">
        <v>814</v>
      </c>
      <c r="K234" s="60" t="s">
        <v>815</v>
      </c>
      <c r="L234" s="60" t="s">
        <v>809</v>
      </c>
      <c r="M234" s="58" t="s">
        <v>355</v>
      </c>
      <c r="N234" s="57" t="s">
        <v>54</v>
      </c>
      <c r="O234" s="58" t="s">
        <v>64</v>
      </c>
      <c r="P234" s="61">
        <v>22959</v>
      </c>
      <c r="Q234" s="61">
        <v>2172.1</v>
      </c>
      <c r="R234" s="62">
        <f t="shared" si="9"/>
        <v>49869243.899999999</v>
      </c>
      <c r="S234" s="62">
        <v>53360090.972999997</v>
      </c>
      <c r="T234" s="62">
        <v>57095297.341109999</v>
      </c>
      <c r="U234" s="60" t="s">
        <v>363</v>
      </c>
      <c r="V234" s="58" t="s">
        <v>593</v>
      </c>
      <c r="W234" s="60" t="s">
        <v>58</v>
      </c>
      <c r="X234" s="58">
        <v>50</v>
      </c>
      <c r="AA234" s="4"/>
    </row>
    <row r="235" spans="1:27" s="3" customFormat="1" ht="67.5">
      <c r="A235" s="57">
        <v>224</v>
      </c>
      <c r="B235" s="58" t="s">
        <v>42</v>
      </c>
      <c r="C235" s="59" t="s">
        <v>43</v>
      </c>
      <c r="D235" s="59" t="s">
        <v>805</v>
      </c>
      <c r="E235" s="59" t="s">
        <v>574</v>
      </c>
      <c r="F235" s="58" t="s">
        <v>721</v>
      </c>
      <c r="G235" s="57" t="s">
        <v>47</v>
      </c>
      <c r="H235" s="59" t="s">
        <v>806</v>
      </c>
      <c r="I235" s="60" t="s">
        <v>816</v>
      </c>
      <c r="J235" s="60" t="s">
        <v>816</v>
      </c>
      <c r="K235" s="60" t="s">
        <v>815</v>
      </c>
      <c r="L235" s="60" t="s">
        <v>809</v>
      </c>
      <c r="M235" s="58" t="s">
        <v>355</v>
      </c>
      <c r="N235" s="57" t="s">
        <v>54</v>
      </c>
      <c r="O235" s="58" t="s">
        <v>64</v>
      </c>
      <c r="P235" s="61">
        <v>8651</v>
      </c>
      <c r="Q235" s="61">
        <v>2178.39</v>
      </c>
      <c r="R235" s="62">
        <f t="shared" si="9"/>
        <v>18845251.890000001</v>
      </c>
      <c r="S235" s="62">
        <v>20164419.522300001</v>
      </c>
      <c r="T235" s="62">
        <v>21575928.888861001</v>
      </c>
      <c r="U235" s="60" t="s">
        <v>363</v>
      </c>
      <c r="V235" s="58" t="s">
        <v>593</v>
      </c>
      <c r="W235" s="60" t="s">
        <v>58</v>
      </c>
      <c r="X235" s="58">
        <v>50</v>
      </c>
      <c r="AA235" s="4"/>
    </row>
    <row r="236" spans="1:27" s="3" customFormat="1" ht="67.5">
      <c r="A236" s="57">
        <v>225</v>
      </c>
      <c r="B236" s="58" t="s">
        <v>42</v>
      </c>
      <c r="C236" s="59" t="s">
        <v>43</v>
      </c>
      <c r="D236" s="59" t="s">
        <v>805</v>
      </c>
      <c r="E236" s="59" t="s">
        <v>574</v>
      </c>
      <c r="F236" s="58" t="s">
        <v>721</v>
      </c>
      <c r="G236" s="57" t="s">
        <v>47</v>
      </c>
      <c r="H236" s="59" t="s">
        <v>806</v>
      </c>
      <c r="I236" s="60" t="s">
        <v>817</v>
      </c>
      <c r="J236" s="60" t="s">
        <v>818</v>
      </c>
      <c r="K236" s="60" t="s">
        <v>819</v>
      </c>
      <c r="L236" s="60" t="s">
        <v>820</v>
      </c>
      <c r="M236" s="58" t="s">
        <v>355</v>
      </c>
      <c r="N236" s="57" t="s">
        <v>54</v>
      </c>
      <c r="O236" s="58" t="s">
        <v>597</v>
      </c>
      <c r="P236" s="61">
        <v>3405</v>
      </c>
      <c r="Q236" s="61">
        <v>1051.94</v>
      </c>
      <c r="R236" s="62">
        <f t="shared" si="9"/>
        <v>3581855.7</v>
      </c>
      <c r="S236" s="62">
        <v>3832585.5990000004</v>
      </c>
      <c r="T236" s="62">
        <v>4100866.5909300004</v>
      </c>
      <c r="U236" s="60" t="s">
        <v>363</v>
      </c>
      <c r="V236" s="58" t="s">
        <v>593</v>
      </c>
      <c r="W236" s="60" t="s">
        <v>58</v>
      </c>
      <c r="X236" s="58">
        <v>50</v>
      </c>
      <c r="AA236" s="4"/>
    </row>
    <row r="237" spans="1:27" s="3" customFormat="1" ht="67.5">
      <c r="A237" s="57">
        <v>226</v>
      </c>
      <c r="B237" s="58" t="s">
        <v>42</v>
      </c>
      <c r="C237" s="59" t="s">
        <v>43</v>
      </c>
      <c r="D237" s="59" t="s">
        <v>805</v>
      </c>
      <c r="E237" s="59" t="s">
        <v>574</v>
      </c>
      <c r="F237" s="58" t="s">
        <v>721</v>
      </c>
      <c r="G237" s="57" t="s">
        <v>47</v>
      </c>
      <c r="H237" s="59" t="s">
        <v>806</v>
      </c>
      <c r="I237" s="60" t="s">
        <v>821</v>
      </c>
      <c r="J237" s="60" t="s">
        <v>818</v>
      </c>
      <c r="K237" s="60" t="s">
        <v>815</v>
      </c>
      <c r="L237" s="60" t="s">
        <v>813</v>
      </c>
      <c r="M237" s="58" t="s">
        <v>355</v>
      </c>
      <c r="N237" s="57" t="s">
        <v>54</v>
      </c>
      <c r="O237" s="58" t="s">
        <v>64</v>
      </c>
      <c r="P237" s="61">
        <v>12264</v>
      </c>
      <c r="Q237" s="61">
        <v>1067.48</v>
      </c>
      <c r="R237" s="62">
        <f t="shared" si="9"/>
        <v>13091574.720000001</v>
      </c>
      <c r="S237" s="62">
        <v>14007984.9504</v>
      </c>
      <c r="T237" s="62">
        <v>14988543.896928001</v>
      </c>
      <c r="U237" s="60" t="s">
        <v>363</v>
      </c>
      <c r="V237" s="58" t="s">
        <v>593</v>
      </c>
      <c r="W237" s="60" t="s">
        <v>58</v>
      </c>
      <c r="X237" s="58">
        <v>50</v>
      </c>
      <c r="AA237" s="4"/>
    </row>
    <row r="238" spans="1:27" s="3" customFormat="1" ht="67.5">
      <c r="A238" s="57">
        <v>227</v>
      </c>
      <c r="B238" s="58" t="s">
        <v>42</v>
      </c>
      <c r="C238" s="59" t="s">
        <v>43</v>
      </c>
      <c r="D238" s="59" t="s">
        <v>805</v>
      </c>
      <c r="E238" s="59" t="s">
        <v>574</v>
      </c>
      <c r="F238" s="58" t="s">
        <v>721</v>
      </c>
      <c r="G238" s="57" t="s">
        <v>47</v>
      </c>
      <c r="H238" s="59" t="s">
        <v>806</v>
      </c>
      <c r="I238" s="60" t="s">
        <v>822</v>
      </c>
      <c r="J238" s="60" t="s">
        <v>822</v>
      </c>
      <c r="K238" s="60" t="s">
        <v>815</v>
      </c>
      <c r="L238" s="60" t="s">
        <v>809</v>
      </c>
      <c r="M238" s="58" t="s">
        <v>355</v>
      </c>
      <c r="N238" s="57" t="s">
        <v>54</v>
      </c>
      <c r="O238" s="58" t="s">
        <v>64</v>
      </c>
      <c r="P238" s="61">
        <v>5168</v>
      </c>
      <c r="Q238" s="61">
        <v>2172.1</v>
      </c>
      <c r="R238" s="62">
        <f t="shared" si="9"/>
        <v>11225412.799999999</v>
      </c>
      <c r="S238" s="62">
        <v>12011191.696</v>
      </c>
      <c r="T238" s="62">
        <v>12851975.11472</v>
      </c>
      <c r="U238" s="60" t="s">
        <v>363</v>
      </c>
      <c r="V238" s="58" t="s">
        <v>593</v>
      </c>
      <c r="W238" s="60" t="s">
        <v>58</v>
      </c>
      <c r="X238" s="58">
        <v>50</v>
      </c>
      <c r="AA238" s="4"/>
    </row>
    <row r="239" spans="1:27" s="3" customFormat="1" ht="67.5">
      <c r="A239" s="57">
        <v>228</v>
      </c>
      <c r="B239" s="58" t="s">
        <v>42</v>
      </c>
      <c r="C239" s="59" t="s">
        <v>43</v>
      </c>
      <c r="D239" s="59" t="s">
        <v>805</v>
      </c>
      <c r="E239" s="59" t="s">
        <v>574</v>
      </c>
      <c r="F239" s="58" t="s">
        <v>721</v>
      </c>
      <c r="G239" s="57" t="s">
        <v>47</v>
      </c>
      <c r="H239" s="59" t="s">
        <v>806</v>
      </c>
      <c r="I239" s="60" t="s">
        <v>823</v>
      </c>
      <c r="J239" s="60" t="s">
        <v>824</v>
      </c>
      <c r="K239" s="60" t="s">
        <v>819</v>
      </c>
      <c r="L239" s="60" t="s">
        <v>820</v>
      </c>
      <c r="M239" s="58" t="s">
        <v>355</v>
      </c>
      <c r="N239" s="57" t="s">
        <v>54</v>
      </c>
      <c r="O239" s="58" t="s">
        <v>597</v>
      </c>
      <c r="P239" s="61">
        <v>4271</v>
      </c>
      <c r="Q239" s="61">
        <v>940.03</v>
      </c>
      <c r="R239" s="62">
        <f t="shared" si="9"/>
        <v>4014868.13</v>
      </c>
      <c r="S239" s="62">
        <v>4295908.8991</v>
      </c>
      <c r="T239" s="62">
        <v>4596622.5220370004</v>
      </c>
      <c r="U239" s="60" t="s">
        <v>363</v>
      </c>
      <c r="V239" s="58" t="s">
        <v>593</v>
      </c>
      <c r="W239" s="60" t="s">
        <v>58</v>
      </c>
      <c r="X239" s="58">
        <v>50</v>
      </c>
      <c r="AA239" s="4"/>
    </row>
    <row r="240" spans="1:27" s="3" customFormat="1" ht="67.5">
      <c r="A240" s="57">
        <v>229</v>
      </c>
      <c r="B240" s="58" t="s">
        <v>42</v>
      </c>
      <c r="C240" s="59" t="s">
        <v>43</v>
      </c>
      <c r="D240" s="59" t="s">
        <v>805</v>
      </c>
      <c r="E240" s="59" t="s">
        <v>574</v>
      </c>
      <c r="F240" s="58" t="s">
        <v>721</v>
      </c>
      <c r="G240" s="57" t="s">
        <v>47</v>
      </c>
      <c r="H240" s="59" t="s">
        <v>806</v>
      </c>
      <c r="I240" s="60" t="s">
        <v>823</v>
      </c>
      <c r="J240" s="60" t="s">
        <v>824</v>
      </c>
      <c r="K240" s="60" t="s">
        <v>812</v>
      </c>
      <c r="L240" s="60" t="s">
        <v>813</v>
      </c>
      <c r="M240" s="58" t="s">
        <v>355</v>
      </c>
      <c r="N240" s="57" t="s">
        <v>54</v>
      </c>
      <c r="O240" s="58" t="s">
        <v>64</v>
      </c>
      <c r="P240" s="61">
        <v>23762</v>
      </c>
      <c r="Q240" s="61">
        <v>1034.04</v>
      </c>
      <c r="R240" s="62">
        <f t="shared" si="9"/>
        <v>24570858.48</v>
      </c>
      <c r="S240" s="62">
        <v>26290818.573600002</v>
      </c>
      <c r="T240" s="62">
        <v>28131175.873752005</v>
      </c>
      <c r="U240" s="60" t="s">
        <v>363</v>
      </c>
      <c r="V240" s="58" t="s">
        <v>593</v>
      </c>
      <c r="W240" s="60" t="s">
        <v>58</v>
      </c>
      <c r="X240" s="58">
        <v>50</v>
      </c>
      <c r="AA240" s="4"/>
    </row>
    <row r="241" spans="1:27" s="3" customFormat="1" ht="67.5">
      <c r="A241" s="57">
        <v>230</v>
      </c>
      <c r="B241" s="58" t="s">
        <v>42</v>
      </c>
      <c r="C241" s="59" t="s">
        <v>43</v>
      </c>
      <c r="D241" s="59" t="s">
        <v>805</v>
      </c>
      <c r="E241" s="59" t="s">
        <v>574</v>
      </c>
      <c r="F241" s="58" t="s">
        <v>721</v>
      </c>
      <c r="G241" s="57" t="s">
        <v>47</v>
      </c>
      <c r="H241" s="59" t="s">
        <v>806</v>
      </c>
      <c r="I241" s="60" t="s">
        <v>825</v>
      </c>
      <c r="J241" s="60" t="s">
        <v>825</v>
      </c>
      <c r="K241" s="60" t="s">
        <v>815</v>
      </c>
      <c r="L241" s="60" t="s">
        <v>809</v>
      </c>
      <c r="M241" s="58" t="s">
        <v>355</v>
      </c>
      <c r="N241" s="57" t="s">
        <v>54</v>
      </c>
      <c r="O241" s="58" t="s">
        <v>64</v>
      </c>
      <c r="P241" s="61">
        <v>11571</v>
      </c>
      <c r="Q241" s="61">
        <v>2178.39</v>
      </c>
      <c r="R241" s="62">
        <f t="shared" si="9"/>
        <v>25206150.689999998</v>
      </c>
      <c r="S241" s="62">
        <v>26970581.238299999</v>
      </c>
      <c r="T241" s="62">
        <v>28858521.924981002</v>
      </c>
      <c r="U241" s="60" t="s">
        <v>363</v>
      </c>
      <c r="V241" s="58" t="s">
        <v>593</v>
      </c>
      <c r="W241" s="60" t="s">
        <v>58</v>
      </c>
      <c r="X241" s="58">
        <v>50</v>
      </c>
      <c r="AA241" s="4"/>
    </row>
    <row r="242" spans="1:27" s="3" customFormat="1" ht="90">
      <c r="A242" s="57">
        <v>231</v>
      </c>
      <c r="B242" s="58" t="s">
        <v>42</v>
      </c>
      <c r="C242" s="59" t="s">
        <v>43</v>
      </c>
      <c r="D242" s="59" t="s">
        <v>805</v>
      </c>
      <c r="E242" s="59" t="s">
        <v>574</v>
      </c>
      <c r="F242" s="58" t="s">
        <v>721</v>
      </c>
      <c r="G242" s="57" t="s">
        <v>47</v>
      </c>
      <c r="H242" s="59" t="s">
        <v>806</v>
      </c>
      <c r="I242" s="60" t="s">
        <v>810</v>
      </c>
      <c r="J242" s="60" t="s">
        <v>826</v>
      </c>
      <c r="K242" s="60" t="s">
        <v>812</v>
      </c>
      <c r="L242" s="60" t="s">
        <v>813</v>
      </c>
      <c r="M242" s="58" t="s">
        <v>355</v>
      </c>
      <c r="N242" s="57" t="s">
        <v>54</v>
      </c>
      <c r="O242" s="58" t="s">
        <v>64</v>
      </c>
      <c r="P242" s="61">
        <v>5986</v>
      </c>
      <c r="Q242" s="61">
        <v>2111.7800000000002</v>
      </c>
      <c r="R242" s="62">
        <f t="shared" si="9"/>
        <v>12641115.080000002</v>
      </c>
      <c r="S242" s="62">
        <v>13525993.135600001</v>
      </c>
      <c r="T242" s="62">
        <v>14472812.655092003</v>
      </c>
      <c r="U242" s="60" t="s">
        <v>363</v>
      </c>
      <c r="V242" s="58" t="s">
        <v>593</v>
      </c>
      <c r="W242" s="60" t="s">
        <v>58</v>
      </c>
      <c r="X242" s="58">
        <v>50</v>
      </c>
      <c r="AA242" s="4"/>
    </row>
    <row r="243" spans="1:27" s="3" customFormat="1" ht="67.5">
      <c r="A243" s="57">
        <v>232</v>
      </c>
      <c r="B243" s="58" t="s">
        <v>42</v>
      </c>
      <c r="C243" s="59" t="s">
        <v>43</v>
      </c>
      <c r="D243" s="59" t="s">
        <v>805</v>
      </c>
      <c r="E243" s="59" t="s">
        <v>574</v>
      </c>
      <c r="F243" s="58" t="s">
        <v>721</v>
      </c>
      <c r="G243" s="57" t="s">
        <v>47</v>
      </c>
      <c r="H243" s="59" t="s">
        <v>806</v>
      </c>
      <c r="I243" s="60" t="s">
        <v>827</v>
      </c>
      <c r="J243" s="60" t="s">
        <v>828</v>
      </c>
      <c r="K243" s="60" t="s">
        <v>829</v>
      </c>
      <c r="L243" s="60" t="s">
        <v>830</v>
      </c>
      <c r="M243" s="58" t="s">
        <v>355</v>
      </c>
      <c r="N243" s="57" t="s">
        <v>54</v>
      </c>
      <c r="O243" s="58" t="s">
        <v>597</v>
      </c>
      <c r="P243" s="61">
        <v>4271</v>
      </c>
      <c r="Q243" s="61">
        <v>940.03</v>
      </c>
      <c r="R243" s="62">
        <f t="shared" si="9"/>
        <v>4014868.13</v>
      </c>
      <c r="S243" s="62">
        <v>4295908.8991</v>
      </c>
      <c r="T243" s="62">
        <v>4596622.5220370004</v>
      </c>
      <c r="U243" s="60" t="s">
        <v>363</v>
      </c>
      <c r="V243" s="58" t="s">
        <v>593</v>
      </c>
      <c r="W243" s="60" t="s">
        <v>58</v>
      </c>
      <c r="X243" s="58">
        <v>50</v>
      </c>
      <c r="AA243" s="4"/>
    </row>
    <row r="244" spans="1:27" s="3" customFormat="1" ht="67.5">
      <c r="A244" s="57">
        <v>233</v>
      </c>
      <c r="B244" s="58" t="s">
        <v>42</v>
      </c>
      <c r="C244" s="59" t="s">
        <v>43</v>
      </c>
      <c r="D244" s="59" t="s">
        <v>805</v>
      </c>
      <c r="E244" s="59" t="s">
        <v>574</v>
      </c>
      <c r="F244" s="58" t="s">
        <v>721</v>
      </c>
      <c r="G244" s="57" t="s">
        <v>47</v>
      </c>
      <c r="H244" s="59" t="s">
        <v>806</v>
      </c>
      <c r="I244" s="60" t="s">
        <v>827</v>
      </c>
      <c r="J244" s="60" t="s">
        <v>828</v>
      </c>
      <c r="K244" s="60" t="s">
        <v>815</v>
      </c>
      <c r="L244" s="60" t="s">
        <v>809</v>
      </c>
      <c r="M244" s="58" t="s">
        <v>355</v>
      </c>
      <c r="N244" s="57" t="s">
        <v>54</v>
      </c>
      <c r="O244" s="58" t="s">
        <v>64</v>
      </c>
      <c r="P244" s="61">
        <v>22594</v>
      </c>
      <c r="Q244" s="61">
        <v>1034.04</v>
      </c>
      <c r="R244" s="62">
        <f t="shared" si="9"/>
        <v>23363099.759999998</v>
      </c>
      <c r="S244" s="62">
        <v>24998516.7432</v>
      </c>
      <c r="T244" s="62">
        <v>26748412.915224005</v>
      </c>
      <c r="U244" s="60" t="s">
        <v>363</v>
      </c>
      <c r="V244" s="58" t="s">
        <v>593</v>
      </c>
      <c r="W244" s="60" t="s">
        <v>58</v>
      </c>
      <c r="X244" s="58">
        <v>50</v>
      </c>
      <c r="AA244" s="4"/>
    </row>
    <row r="245" spans="1:27" s="3" customFormat="1" ht="67.5">
      <c r="A245" s="57">
        <v>234</v>
      </c>
      <c r="B245" s="58" t="s">
        <v>42</v>
      </c>
      <c r="C245" s="59" t="s">
        <v>43</v>
      </c>
      <c r="D245" s="59" t="s">
        <v>805</v>
      </c>
      <c r="E245" s="59" t="s">
        <v>574</v>
      </c>
      <c r="F245" s="58" t="s">
        <v>721</v>
      </c>
      <c r="G245" s="57" t="s">
        <v>47</v>
      </c>
      <c r="H245" s="59" t="s">
        <v>831</v>
      </c>
      <c r="I245" s="60" t="s">
        <v>832</v>
      </c>
      <c r="J245" s="60" t="s">
        <v>833</v>
      </c>
      <c r="K245" s="60" t="s">
        <v>834</v>
      </c>
      <c r="L245" s="60" t="s">
        <v>835</v>
      </c>
      <c r="M245" s="58" t="s">
        <v>355</v>
      </c>
      <c r="N245" s="57" t="s">
        <v>54</v>
      </c>
      <c r="O245" s="58" t="s">
        <v>55</v>
      </c>
      <c r="P245" s="61">
        <v>1047</v>
      </c>
      <c r="Q245" s="61">
        <v>2233.39</v>
      </c>
      <c r="R245" s="62">
        <f t="shared" si="9"/>
        <v>2338359.33</v>
      </c>
      <c r="S245" s="62">
        <v>2502044.4830999998</v>
      </c>
      <c r="T245" s="62">
        <v>2677187.5969170001</v>
      </c>
      <c r="U245" s="60" t="s">
        <v>363</v>
      </c>
      <c r="V245" s="58" t="s">
        <v>593</v>
      </c>
      <c r="W245" s="60" t="s">
        <v>58</v>
      </c>
      <c r="X245" s="58">
        <v>50</v>
      </c>
      <c r="AA245" s="4"/>
    </row>
    <row r="246" spans="1:27" s="3" customFormat="1" ht="67.5">
      <c r="A246" s="57">
        <v>235</v>
      </c>
      <c r="B246" s="58" t="s">
        <v>42</v>
      </c>
      <c r="C246" s="59" t="s">
        <v>43</v>
      </c>
      <c r="D246" s="59" t="s">
        <v>805</v>
      </c>
      <c r="E246" s="59" t="s">
        <v>574</v>
      </c>
      <c r="F246" s="58" t="s">
        <v>721</v>
      </c>
      <c r="G246" s="57" t="s">
        <v>47</v>
      </c>
      <c r="H246" s="59" t="s">
        <v>831</v>
      </c>
      <c r="I246" s="60" t="s">
        <v>836</v>
      </c>
      <c r="J246" s="60" t="s">
        <v>837</v>
      </c>
      <c r="K246" s="60" t="s">
        <v>834</v>
      </c>
      <c r="L246" s="60" t="s">
        <v>835</v>
      </c>
      <c r="M246" s="58" t="s">
        <v>355</v>
      </c>
      <c r="N246" s="57" t="s">
        <v>54</v>
      </c>
      <c r="O246" s="58" t="s">
        <v>55</v>
      </c>
      <c r="P246" s="61">
        <v>2443</v>
      </c>
      <c r="Q246" s="61">
        <v>2233.39</v>
      </c>
      <c r="R246" s="62">
        <f t="shared" si="9"/>
        <v>5456171.7699999996</v>
      </c>
      <c r="S246" s="62">
        <v>5838103.7938999999</v>
      </c>
      <c r="T246" s="62">
        <v>6246771.0594730005</v>
      </c>
      <c r="U246" s="60" t="s">
        <v>363</v>
      </c>
      <c r="V246" s="58" t="s">
        <v>593</v>
      </c>
      <c r="W246" s="60" t="s">
        <v>58</v>
      </c>
      <c r="X246" s="58">
        <v>50</v>
      </c>
      <c r="AA246" s="4"/>
    </row>
    <row r="247" spans="1:27" s="3" customFormat="1" ht="67.5">
      <c r="A247" s="57">
        <v>236</v>
      </c>
      <c r="B247" s="58" t="s">
        <v>42</v>
      </c>
      <c r="C247" s="59" t="s">
        <v>43</v>
      </c>
      <c r="D247" s="59" t="s">
        <v>805</v>
      </c>
      <c r="E247" s="59" t="s">
        <v>574</v>
      </c>
      <c r="F247" s="58" t="s">
        <v>721</v>
      </c>
      <c r="G247" s="57" t="s">
        <v>47</v>
      </c>
      <c r="H247" s="59" t="s">
        <v>831</v>
      </c>
      <c r="I247" s="60" t="s">
        <v>838</v>
      </c>
      <c r="J247" s="60" t="s">
        <v>839</v>
      </c>
      <c r="K247" s="60" t="s">
        <v>840</v>
      </c>
      <c r="L247" s="60" t="s">
        <v>841</v>
      </c>
      <c r="M247" s="58" t="s">
        <v>355</v>
      </c>
      <c r="N247" s="57" t="s">
        <v>54</v>
      </c>
      <c r="O247" s="58" t="s">
        <v>64</v>
      </c>
      <c r="P247" s="61">
        <v>378870</v>
      </c>
      <c r="Q247" s="61">
        <v>7.75</v>
      </c>
      <c r="R247" s="62">
        <f t="shared" si="9"/>
        <v>2936242.5</v>
      </c>
      <c r="S247" s="62">
        <v>3141779.4750000001</v>
      </c>
      <c r="T247" s="62">
        <v>3361704.0382500002</v>
      </c>
      <c r="U247" s="60" t="s">
        <v>363</v>
      </c>
      <c r="V247" s="58" t="s">
        <v>593</v>
      </c>
      <c r="W247" s="60" t="s">
        <v>58</v>
      </c>
      <c r="X247" s="58">
        <v>50</v>
      </c>
      <c r="AA247" s="4"/>
    </row>
    <row r="248" spans="1:27" s="3" customFormat="1" ht="67.5">
      <c r="A248" s="57">
        <v>237</v>
      </c>
      <c r="B248" s="58" t="s">
        <v>42</v>
      </c>
      <c r="C248" s="59" t="s">
        <v>43</v>
      </c>
      <c r="D248" s="59" t="s">
        <v>805</v>
      </c>
      <c r="E248" s="59" t="s">
        <v>574</v>
      </c>
      <c r="F248" s="58" t="s">
        <v>721</v>
      </c>
      <c r="G248" s="57" t="s">
        <v>47</v>
      </c>
      <c r="H248" s="59" t="s">
        <v>722</v>
      </c>
      <c r="I248" s="60" t="s">
        <v>842</v>
      </c>
      <c r="J248" s="60" t="s">
        <v>843</v>
      </c>
      <c r="K248" s="60" t="s">
        <v>844</v>
      </c>
      <c r="L248" s="60" t="s">
        <v>844</v>
      </c>
      <c r="M248" s="58" t="s">
        <v>355</v>
      </c>
      <c r="N248" s="57" t="s">
        <v>54</v>
      </c>
      <c r="O248" s="58" t="s">
        <v>55</v>
      </c>
      <c r="P248" s="61">
        <v>3462</v>
      </c>
      <c r="Q248" s="61">
        <v>550.11</v>
      </c>
      <c r="R248" s="62">
        <f t="shared" si="9"/>
        <v>1904480.82</v>
      </c>
      <c r="S248" s="62">
        <v>2037794.4774</v>
      </c>
      <c r="T248" s="62">
        <v>2180440.090818</v>
      </c>
      <c r="U248" s="60" t="s">
        <v>363</v>
      </c>
      <c r="V248" s="58" t="s">
        <v>593</v>
      </c>
      <c r="W248" s="60" t="s">
        <v>58</v>
      </c>
      <c r="X248" s="58">
        <v>50</v>
      </c>
      <c r="AA248" s="4"/>
    </row>
    <row r="249" spans="1:27" s="3" customFormat="1" ht="67.5">
      <c r="A249" s="57">
        <v>238</v>
      </c>
      <c r="B249" s="58" t="s">
        <v>42</v>
      </c>
      <c r="C249" s="59" t="s">
        <v>43</v>
      </c>
      <c r="D249" s="59" t="s">
        <v>805</v>
      </c>
      <c r="E249" s="59" t="s">
        <v>574</v>
      </c>
      <c r="F249" s="58" t="s">
        <v>721</v>
      </c>
      <c r="G249" s="57" t="s">
        <v>47</v>
      </c>
      <c r="H249" s="59" t="s">
        <v>722</v>
      </c>
      <c r="I249" s="60" t="s">
        <v>845</v>
      </c>
      <c r="J249" s="60" t="s">
        <v>846</v>
      </c>
      <c r="K249" s="60" t="s">
        <v>847</v>
      </c>
      <c r="L249" s="60" t="s">
        <v>848</v>
      </c>
      <c r="M249" s="58" t="s">
        <v>355</v>
      </c>
      <c r="N249" s="57" t="s">
        <v>54</v>
      </c>
      <c r="O249" s="58" t="s">
        <v>55</v>
      </c>
      <c r="P249" s="61">
        <v>8755</v>
      </c>
      <c r="Q249" s="61">
        <v>1190.9000000000001</v>
      </c>
      <c r="R249" s="62">
        <f t="shared" si="9"/>
        <v>10426329.5</v>
      </c>
      <c r="S249" s="62">
        <f>R249*1.07</f>
        <v>11156172.565000001</v>
      </c>
      <c r="T249" s="62">
        <f>S249*1.07</f>
        <v>11937104.644550001</v>
      </c>
      <c r="U249" s="60" t="s">
        <v>363</v>
      </c>
      <c r="V249" s="58" t="s">
        <v>593</v>
      </c>
      <c r="W249" s="60" t="s">
        <v>58</v>
      </c>
      <c r="X249" s="58">
        <v>50</v>
      </c>
      <c r="AA249" s="4"/>
    </row>
    <row r="250" spans="1:27" s="3" customFormat="1" ht="67.5">
      <c r="A250" s="57">
        <v>239</v>
      </c>
      <c r="B250" s="58" t="s">
        <v>42</v>
      </c>
      <c r="C250" s="59" t="s">
        <v>43</v>
      </c>
      <c r="D250" s="59" t="s">
        <v>805</v>
      </c>
      <c r="E250" s="59" t="s">
        <v>574</v>
      </c>
      <c r="F250" s="58" t="s">
        <v>721</v>
      </c>
      <c r="G250" s="57" t="s">
        <v>47</v>
      </c>
      <c r="H250" s="59" t="s">
        <v>722</v>
      </c>
      <c r="I250" s="60" t="s">
        <v>849</v>
      </c>
      <c r="J250" s="60" t="s">
        <v>850</v>
      </c>
      <c r="K250" s="60" t="s">
        <v>847</v>
      </c>
      <c r="L250" s="60" t="s">
        <v>848</v>
      </c>
      <c r="M250" s="58" t="s">
        <v>355</v>
      </c>
      <c r="N250" s="57" t="s">
        <v>54</v>
      </c>
      <c r="O250" s="58" t="s">
        <v>55</v>
      </c>
      <c r="P250" s="61">
        <v>8755</v>
      </c>
      <c r="Q250" s="61">
        <v>1190.9000000000001</v>
      </c>
      <c r="R250" s="62">
        <f t="shared" si="9"/>
        <v>10426329.5</v>
      </c>
      <c r="S250" s="62">
        <f t="shared" ref="S250:T265" si="10">R250*1.07</f>
        <v>11156172.565000001</v>
      </c>
      <c r="T250" s="62">
        <f t="shared" si="10"/>
        <v>11937104.644550001</v>
      </c>
      <c r="U250" s="60" t="s">
        <v>363</v>
      </c>
      <c r="V250" s="58" t="s">
        <v>593</v>
      </c>
      <c r="W250" s="60" t="s">
        <v>58</v>
      </c>
      <c r="X250" s="58">
        <v>50</v>
      </c>
      <c r="AA250" s="4"/>
    </row>
    <row r="251" spans="1:27" s="3" customFormat="1" ht="67.5">
      <c r="A251" s="57">
        <v>240</v>
      </c>
      <c r="B251" s="58" t="s">
        <v>42</v>
      </c>
      <c r="C251" s="59" t="s">
        <v>43</v>
      </c>
      <c r="D251" s="59" t="s">
        <v>805</v>
      </c>
      <c r="E251" s="59" t="s">
        <v>574</v>
      </c>
      <c r="F251" s="58" t="s">
        <v>721</v>
      </c>
      <c r="G251" s="57" t="s">
        <v>47</v>
      </c>
      <c r="H251" s="59" t="s">
        <v>722</v>
      </c>
      <c r="I251" s="60" t="s">
        <v>851</v>
      </c>
      <c r="J251" s="60" t="s">
        <v>852</v>
      </c>
      <c r="K251" s="60" t="s">
        <v>847</v>
      </c>
      <c r="L251" s="60" t="s">
        <v>848</v>
      </c>
      <c r="M251" s="58" t="s">
        <v>355</v>
      </c>
      <c r="N251" s="57" t="s">
        <v>54</v>
      </c>
      <c r="O251" s="58" t="s">
        <v>55</v>
      </c>
      <c r="P251" s="61">
        <v>2190</v>
      </c>
      <c r="Q251" s="61">
        <v>1190.9000000000001</v>
      </c>
      <c r="R251" s="62">
        <f t="shared" si="9"/>
        <v>2608071</v>
      </c>
      <c r="S251" s="62">
        <f t="shared" si="10"/>
        <v>2790635.97</v>
      </c>
      <c r="T251" s="62">
        <f t="shared" si="10"/>
        <v>2985980.4879000005</v>
      </c>
      <c r="U251" s="60" t="s">
        <v>363</v>
      </c>
      <c r="V251" s="58" t="s">
        <v>593</v>
      </c>
      <c r="W251" s="60" t="s">
        <v>58</v>
      </c>
      <c r="X251" s="58">
        <v>50</v>
      </c>
      <c r="AA251" s="4"/>
    </row>
    <row r="252" spans="1:27" s="3" customFormat="1" ht="67.5">
      <c r="A252" s="57">
        <v>241</v>
      </c>
      <c r="B252" s="58" t="s">
        <v>42</v>
      </c>
      <c r="C252" s="59" t="s">
        <v>43</v>
      </c>
      <c r="D252" s="59" t="s">
        <v>805</v>
      </c>
      <c r="E252" s="59" t="s">
        <v>574</v>
      </c>
      <c r="F252" s="58" t="s">
        <v>721</v>
      </c>
      <c r="G252" s="57" t="s">
        <v>47</v>
      </c>
      <c r="H252" s="59" t="s">
        <v>722</v>
      </c>
      <c r="I252" s="60" t="s">
        <v>853</v>
      </c>
      <c r="J252" s="60" t="s">
        <v>854</v>
      </c>
      <c r="K252" s="60" t="s">
        <v>847</v>
      </c>
      <c r="L252" s="60" t="s">
        <v>848</v>
      </c>
      <c r="M252" s="58" t="s">
        <v>355</v>
      </c>
      <c r="N252" s="57" t="s">
        <v>54</v>
      </c>
      <c r="O252" s="58" t="s">
        <v>55</v>
      </c>
      <c r="P252" s="61">
        <v>2190</v>
      </c>
      <c r="Q252" s="61">
        <v>1190.9000000000001</v>
      </c>
      <c r="R252" s="62">
        <f t="shared" si="9"/>
        <v>2608071</v>
      </c>
      <c r="S252" s="62">
        <f t="shared" si="10"/>
        <v>2790635.97</v>
      </c>
      <c r="T252" s="62">
        <f t="shared" si="10"/>
        <v>2985980.4879000005</v>
      </c>
      <c r="U252" s="60" t="s">
        <v>363</v>
      </c>
      <c r="V252" s="58" t="s">
        <v>593</v>
      </c>
      <c r="W252" s="60" t="s">
        <v>58</v>
      </c>
      <c r="X252" s="58">
        <v>50</v>
      </c>
      <c r="AA252" s="4"/>
    </row>
    <row r="253" spans="1:27" s="3" customFormat="1" ht="67.5">
      <c r="A253" s="57">
        <v>242</v>
      </c>
      <c r="B253" s="58" t="s">
        <v>42</v>
      </c>
      <c r="C253" s="59" t="s">
        <v>43</v>
      </c>
      <c r="D253" s="59" t="s">
        <v>805</v>
      </c>
      <c r="E253" s="59" t="s">
        <v>574</v>
      </c>
      <c r="F253" s="58" t="s">
        <v>721</v>
      </c>
      <c r="G253" s="57" t="s">
        <v>47</v>
      </c>
      <c r="H253" s="59" t="s">
        <v>722</v>
      </c>
      <c r="I253" s="60" t="s">
        <v>855</v>
      </c>
      <c r="J253" s="60" t="s">
        <v>856</v>
      </c>
      <c r="K253" s="60" t="s">
        <v>847</v>
      </c>
      <c r="L253" s="60" t="s">
        <v>848</v>
      </c>
      <c r="M253" s="58" t="s">
        <v>355</v>
      </c>
      <c r="N253" s="57" t="s">
        <v>54</v>
      </c>
      <c r="O253" s="58" t="s">
        <v>55</v>
      </c>
      <c r="P253" s="61">
        <v>3283</v>
      </c>
      <c r="Q253" s="61">
        <v>1190.9000000000001</v>
      </c>
      <c r="R253" s="62">
        <f t="shared" si="9"/>
        <v>3909724.7</v>
      </c>
      <c r="S253" s="62">
        <f t="shared" si="10"/>
        <v>4183405.4290000005</v>
      </c>
      <c r="T253" s="62">
        <f t="shared" si="10"/>
        <v>4476243.8090300011</v>
      </c>
      <c r="U253" s="60" t="s">
        <v>363</v>
      </c>
      <c r="V253" s="58" t="s">
        <v>593</v>
      </c>
      <c r="W253" s="60" t="s">
        <v>58</v>
      </c>
      <c r="X253" s="58">
        <v>50</v>
      </c>
      <c r="AA253" s="4"/>
    </row>
    <row r="254" spans="1:27" s="3" customFormat="1" ht="78.75">
      <c r="A254" s="57">
        <v>243</v>
      </c>
      <c r="B254" s="58" t="s">
        <v>42</v>
      </c>
      <c r="C254" s="59" t="s">
        <v>43</v>
      </c>
      <c r="D254" s="59" t="s">
        <v>805</v>
      </c>
      <c r="E254" s="59" t="s">
        <v>574</v>
      </c>
      <c r="F254" s="58" t="s">
        <v>721</v>
      </c>
      <c r="G254" s="57" t="s">
        <v>47</v>
      </c>
      <c r="H254" s="59" t="s">
        <v>722</v>
      </c>
      <c r="I254" s="60" t="s">
        <v>857</v>
      </c>
      <c r="J254" s="60" t="s">
        <v>858</v>
      </c>
      <c r="K254" s="60" t="s">
        <v>859</v>
      </c>
      <c r="L254" s="60" t="s">
        <v>860</v>
      </c>
      <c r="M254" s="58" t="s">
        <v>355</v>
      </c>
      <c r="N254" s="57" t="s">
        <v>54</v>
      </c>
      <c r="O254" s="58" t="s">
        <v>55</v>
      </c>
      <c r="P254" s="61">
        <v>3462</v>
      </c>
      <c r="Q254" s="61">
        <v>1323.2</v>
      </c>
      <c r="R254" s="62">
        <f t="shared" si="9"/>
        <v>4580918.4000000004</v>
      </c>
      <c r="S254" s="62">
        <f t="shared" si="10"/>
        <v>4901582.688000001</v>
      </c>
      <c r="T254" s="62">
        <f t="shared" si="10"/>
        <v>5244693.476160001</v>
      </c>
      <c r="U254" s="60" t="s">
        <v>363</v>
      </c>
      <c r="V254" s="58" t="s">
        <v>593</v>
      </c>
      <c r="W254" s="60" t="s">
        <v>58</v>
      </c>
      <c r="X254" s="58">
        <v>50</v>
      </c>
      <c r="AA254" s="4"/>
    </row>
    <row r="255" spans="1:27" s="3" customFormat="1" ht="168.75">
      <c r="A255" s="57">
        <v>244</v>
      </c>
      <c r="B255" s="58" t="s">
        <v>42</v>
      </c>
      <c r="C255" s="59" t="s">
        <v>43</v>
      </c>
      <c r="D255" s="59" t="s">
        <v>805</v>
      </c>
      <c r="E255" s="59" t="s">
        <v>578</v>
      </c>
      <c r="F255" s="58" t="s">
        <v>721</v>
      </c>
      <c r="G255" s="57" t="s">
        <v>47</v>
      </c>
      <c r="H255" s="59" t="s">
        <v>575</v>
      </c>
      <c r="I255" s="60" t="s">
        <v>861</v>
      </c>
      <c r="J255" s="60" t="s">
        <v>862</v>
      </c>
      <c r="K255" s="63" t="s">
        <v>863</v>
      </c>
      <c r="L255" s="63" t="s">
        <v>864</v>
      </c>
      <c r="M255" s="58" t="s">
        <v>355</v>
      </c>
      <c r="N255" s="57" t="s">
        <v>356</v>
      </c>
      <c r="O255" s="58" t="s">
        <v>357</v>
      </c>
      <c r="P255" s="61">
        <v>1</v>
      </c>
      <c r="Q255" s="61">
        <v>21960055.498106059</v>
      </c>
      <c r="R255" s="62">
        <f t="shared" si="9"/>
        <v>21960055.498106059</v>
      </c>
      <c r="S255" s="62">
        <f t="shared" si="10"/>
        <v>23497259.382973485</v>
      </c>
      <c r="T255" s="62">
        <f t="shared" si="10"/>
        <v>25142067.53978163</v>
      </c>
      <c r="U255" s="60" t="s">
        <v>363</v>
      </c>
      <c r="V255" s="58" t="s">
        <v>358</v>
      </c>
      <c r="W255" s="60" t="s">
        <v>397</v>
      </c>
      <c r="X255" s="58">
        <v>30</v>
      </c>
      <c r="AA255" s="4"/>
    </row>
    <row r="256" spans="1:27" s="3" customFormat="1" ht="168.75">
      <c r="A256" s="57">
        <v>245</v>
      </c>
      <c r="B256" s="58" t="s">
        <v>42</v>
      </c>
      <c r="C256" s="59" t="s">
        <v>43</v>
      </c>
      <c r="D256" s="59" t="s">
        <v>805</v>
      </c>
      <c r="E256" s="59" t="s">
        <v>578</v>
      </c>
      <c r="F256" s="58" t="s">
        <v>721</v>
      </c>
      <c r="G256" s="57" t="s">
        <v>47</v>
      </c>
      <c r="H256" s="59" t="s">
        <v>575</v>
      </c>
      <c r="I256" s="60" t="s">
        <v>861</v>
      </c>
      <c r="J256" s="60" t="s">
        <v>862</v>
      </c>
      <c r="K256" s="63" t="s">
        <v>863</v>
      </c>
      <c r="L256" s="63" t="s">
        <v>864</v>
      </c>
      <c r="M256" s="58" t="s">
        <v>355</v>
      </c>
      <c r="N256" s="57" t="s">
        <v>356</v>
      </c>
      <c r="O256" s="58" t="s">
        <v>357</v>
      </c>
      <c r="P256" s="61">
        <v>1</v>
      </c>
      <c r="Q256" s="61">
        <v>109798542.12689392</v>
      </c>
      <c r="R256" s="62">
        <f t="shared" si="9"/>
        <v>109798542.12689392</v>
      </c>
      <c r="S256" s="62">
        <f t="shared" si="10"/>
        <v>117484440.0757765</v>
      </c>
      <c r="T256" s="62">
        <f t="shared" si="10"/>
        <v>125708350.88108087</v>
      </c>
      <c r="U256" s="60" t="s">
        <v>363</v>
      </c>
      <c r="V256" s="58" t="s">
        <v>358</v>
      </c>
      <c r="W256" s="60" t="s">
        <v>397</v>
      </c>
      <c r="X256" s="58">
        <v>30</v>
      </c>
      <c r="AA256" s="4"/>
    </row>
    <row r="257" spans="1:27" s="3" customFormat="1" ht="67.5">
      <c r="A257" s="57">
        <v>246</v>
      </c>
      <c r="B257" s="58" t="s">
        <v>42</v>
      </c>
      <c r="C257" s="59" t="s">
        <v>43</v>
      </c>
      <c r="D257" s="59" t="s">
        <v>805</v>
      </c>
      <c r="E257" s="59" t="s">
        <v>578</v>
      </c>
      <c r="F257" s="58" t="s">
        <v>721</v>
      </c>
      <c r="G257" s="57" t="s">
        <v>47</v>
      </c>
      <c r="H257" s="59" t="s">
        <v>575</v>
      </c>
      <c r="I257" s="60" t="s">
        <v>865</v>
      </c>
      <c r="J257" s="60" t="s">
        <v>866</v>
      </c>
      <c r="K257" s="60" t="s">
        <v>867</v>
      </c>
      <c r="L257" s="60" t="s">
        <v>868</v>
      </c>
      <c r="M257" s="58" t="s">
        <v>355</v>
      </c>
      <c r="N257" s="57" t="s">
        <v>356</v>
      </c>
      <c r="O257" s="58" t="s">
        <v>357</v>
      </c>
      <c r="P257" s="61">
        <v>1</v>
      </c>
      <c r="Q257" s="61">
        <v>3333323.5187499998</v>
      </c>
      <c r="R257" s="62">
        <f t="shared" si="9"/>
        <v>3333323.5187499998</v>
      </c>
      <c r="S257" s="62">
        <f t="shared" si="10"/>
        <v>3566656.1650625002</v>
      </c>
      <c r="T257" s="62">
        <f t="shared" si="10"/>
        <v>3816322.0966168754</v>
      </c>
      <c r="U257" s="60" t="s">
        <v>363</v>
      </c>
      <c r="V257" s="58" t="s">
        <v>358</v>
      </c>
      <c r="W257" s="60" t="s">
        <v>397</v>
      </c>
      <c r="X257" s="58">
        <v>30</v>
      </c>
      <c r="AA257" s="4"/>
    </row>
    <row r="258" spans="1:27" s="3" customFormat="1" ht="67.5">
      <c r="A258" s="57">
        <v>247</v>
      </c>
      <c r="B258" s="58" t="s">
        <v>42</v>
      </c>
      <c r="C258" s="59" t="s">
        <v>43</v>
      </c>
      <c r="D258" s="59" t="s">
        <v>805</v>
      </c>
      <c r="E258" s="59" t="s">
        <v>578</v>
      </c>
      <c r="F258" s="58" t="s">
        <v>721</v>
      </c>
      <c r="G258" s="57" t="s">
        <v>47</v>
      </c>
      <c r="H258" s="59" t="s">
        <v>575</v>
      </c>
      <c r="I258" s="60" t="s">
        <v>865</v>
      </c>
      <c r="J258" s="60" t="s">
        <v>866</v>
      </c>
      <c r="K258" s="60" t="s">
        <v>869</v>
      </c>
      <c r="L258" s="60" t="s">
        <v>868</v>
      </c>
      <c r="M258" s="58" t="s">
        <v>355</v>
      </c>
      <c r="N258" s="57" t="s">
        <v>356</v>
      </c>
      <c r="O258" s="58" t="s">
        <v>357</v>
      </c>
      <c r="P258" s="61">
        <v>1</v>
      </c>
      <c r="Q258" s="61">
        <f>16666617.59375+461.26</f>
        <v>16667078.85375</v>
      </c>
      <c r="R258" s="62">
        <f t="shared" si="9"/>
        <v>16667078.85375</v>
      </c>
      <c r="S258" s="62">
        <f t="shared" si="10"/>
        <v>17833774.373512499</v>
      </c>
      <c r="T258" s="62">
        <f t="shared" si="10"/>
        <v>19082138.579658374</v>
      </c>
      <c r="U258" s="60" t="s">
        <v>363</v>
      </c>
      <c r="V258" s="58" t="s">
        <v>358</v>
      </c>
      <c r="W258" s="60" t="s">
        <v>397</v>
      </c>
      <c r="X258" s="58">
        <v>30</v>
      </c>
      <c r="AA258" s="4"/>
    </row>
    <row r="259" spans="1:27" s="3" customFormat="1" ht="67.5">
      <c r="A259" s="57">
        <v>248</v>
      </c>
      <c r="B259" s="58" t="s">
        <v>42</v>
      </c>
      <c r="C259" s="59" t="s">
        <v>43</v>
      </c>
      <c r="D259" s="59" t="s">
        <v>870</v>
      </c>
      <c r="E259" s="59" t="s">
        <v>610</v>
      </c>
      <c r="F259" s="58" t="s">
        <v>721</v>
      </c>
      <c r="G259" s="57" t="s">
        <v>47</v>
      </c>
      <c r="H259" s="59" t="s">
        <v>589</v>
      </c>
      <c r="I259" s="60" t="s">
        <v>871</v>
      </c>
      <c r="J259" s="60" t="s">
        <v>871</v>
      </c>
      <c r="K259" s="60" t="s">
        <v>872</v>
      </c>
      <c r="L259" s="60" t="s">
        <v>873</v>
      </c>
      <c r="M259" s="58" t="s">
        <v>355</v>
      </c>
      <c r="N259" s="57" t="s">
        <v>54</v>
      </c>
      <c r="O259" s="58" t="s">
        <v>64</v>
      </c>
      <c r="P259" s="61">
        <v>480</v>
      </c>
      <c r="Q259" s="61">
        <v>27697.33</v>
      </c>
      <c r="R259" s="62">
        <f t="shared" si="9"/>
        <v>13294718.4</v>
      </c>
      <c r="S259" s="62">
        <f t="shared" si="10"/>
        <v>14225348.688000001</v>
      </c>
      <c r="T259" s="62">
        <f t="shared" si="10"/>
        <v>15221123.096160002</v>
      </c>
      <c r="U259" s="60" t="s">
        <v>363</v>
      </c>
      <c r="V259" s="58" t="s">
        <v>593</v>
      </c>
      <c r="W259" s="60" t="s">
        <v>58</v>
      </c>
      <c r="X259" s="58">
        <v>50</v>
      </c>
      <c r="AA259" s="4"/>
    </row>
    <row r="260" spans="1:27" s="3" customFormat="1" ht="67.5">
      <c r="A260" s="57">
        <v>249</v>
      </c>
      <c r="B260" s="58" t="s">
        <v>42</v>
      </c>
      <c r="C260" s="59" t="s">
        <v>43</v>
      </c>
      <c r="D260" s="59" t="s">
        <v>870</v>
      </c>
      <c r="E260" s="59" t="s">
        <v>610</v>
      </c>
      <c r="F260" s="58" t="s">
        <v>721</v>
      </c>
      <c r="G260" s="57" t="s">
        <v>47</v>
      </c>
      <c r="H260" s="59" t="s">
        <v>589</v>
      </c>
      <c r="I260" s="60" t="s">
        <v>874</v>
      </c>
      <c r="J260" s="60" t="s">
        <v>874</v>
      </c>
      <c r="K260" s="60" t="s">
        <v>875</v>
      </c>
      <c r="L260" s="60" t="s">
        <v>876</v>
      </c>
      <c r="M260" s="58" t="s">
        <v>355</v>
      </c>
      <c r="N260" s="57" t="s">
        <v>54</v>
      </c>
      <c r="O260" s="58" t="s">
        <v>597</v>
      </c>
      <c r="P260" s="61">
        <v>108</v>
      </c>
      <c r="Q260" s="61">
        <v>64879.76</v>
      </c>
      <c r="R260" s="62">
        <f t="shared" si="9"/>
        <v>7007014.0800000001</v>
      </c>
      <c r="S260" s="62">
        <f t="shared" si="10"/>
        <v>7497505.0656000003</v>
      </c>
      <c r="T260" s="62">
        <f t="shared" si="10"/>
        <v>8022330.4201920005</v>
      </c>
      <c r="U260" s="60" t="s">
        <v>363</v>
      </c>
      <c r="V260" s="58" t="s">
        <v>593</v>
      </c>
      <c r="W260" s="60" t="s">
        <v>58</v>
      </c>
      <c r="X260" s="58">
        <v>50</v>
      </c>
      <c r="AA260" s="4"/>
    </row>
    <row r="261" spans="1:27" s="3" customFormat="1" ht="67.5">
      <c r="A261" s="57">
        <v>250</v>
      </c>
      <c r="B261" s="58" t="s">
        <v>42</v>
      </c>
      <c r="C261" s="59" t="s">
        <v>43</v>
      </c>
      <c r="D261" s="59" t="s">
        <v>870</v>
      </c>
      <c r="E261" s="59" t="s">
        <v>610</v>
      </c>
      <c r="F261" s="58" t="s">
        <v>721</v>
      </c>
      <c r="G261" s="57" t="s">
        <v>47</v>
      </c>
      <c r="H261" s="59" t="s">
        <v>589</v>
      </c>
      <c r="I261" s="60" t="s">
        <v>874</v>
      </c>
      <c r="J261" s="60" t="s">
        <v>874</v>
      </c>
      <c r="K261" s="60" t="s">
        <v>877</v>
      </c>
      <c r="L261" s="60" t="s">
        <v>878</v>
      </c>
      <c r="M261" s="58" t="s">
        <v>355</v>
      </c>
      <c r="N261" s="57" t="s">
        <v>54</v>
      </c>
      <c r="O261" s="58" t="s">
        <v>64</v>
      </c>
      <c r="P261" s="61">
        <v>839</v>
      </c>
      <c r="Q261" s="61">
        <v>7074.59</v>
      </c>
      <c r="R261" s="62">
        <f t="shared" si="9"/>
        <v>5935581.0099999998</v>
      </c>
      <c r="S261" s="62">
        <f t="shared" si="10"/>
        <v>6351071.6807000004</v>
      </c>
      <c r="T261" s="62">
        <f t="shared" si="10"/>
        <v>6795646.6983490009</v>
      </c>
      <c r="U261" s="60" t="s">
        <v>363</v>
      </c>
      <c r="V261" s="58" t="s">
        <v>593</v>
      </c>
      <c r="W261" s="60" t="s">
        <v>58</v>
      </c>
      <c r="X261" s="58">
        <v>50</v>
      </c>
      <c r="AA261" s="4"/>
    </row>
    <row r="262" spans="1:27" s="3" customFormat="1" ht="67.5">
      <c r="A262" s="57">
        <v>251</v>
      </c>
      <c r="B262" s="58" t="s">
        <v>42</v>
      </c>
      <c r="C262" s="59" t="s">
        <v>43</v>
      </c>
      <c r="D262" s="59" t="s">
        <v>870</v>
      </c>
      <c r="E262" s="59" t="s">
        <v>610</v>
      </c>
      <c r="F262" s="58" t="s">
        <v>721</v>
      </c>
      <c r="G262" s="57" t="s">
        <v>47</v>
      </c>
      <c r="H262" s="59" t="s">
        <v>589</v>
      </c>
      <c r="I262" s="60" t="s">
        <v>879</v>
      </c>
      <c r="J262" s="60" t="s">
        <v>880</v>
      </c>
      <c r="K262" s="60" t="s">
        <v>881</v>
      </c>
      <c r="L262" s="60" t="s">
        <v>882</v>
      </c>
      <c r="M262" s="58" t="s">
        <v>355</v>
      </c>
      <c r="N262" s="57" t="s">
        <v>54</v>
      </c>
      <c r="O262" s="58" t="s">
        <v>597</v>
      </c>
      <c r="P262" s="61">
        <v>120</v>
      </c>
      <c r="Q262" s="61">
        <v>3797.12</v>
      </c>
      <c r="R262" s="62">
        <f t="shared" si="9"/>
        <v>455654.39999999997</v>
      </c>
      <c r="S262" s="62">
        <f t="shared" si="10"/>
        <v>487550.20799999998</v>
      </c>
      <c r="T262" s="62">
        <f t="shared" si="10"/>
        <v>521678.72256000002</v>
      </c>
      <c r="U262" s="60" t="s">
        <v>363</v>
      </c>
      <c r="V262" s="58" t="s">
        <v>593</v>
      </c>
      <c r="W262" s="60" t="s">
        <v>58</v>
      </c>
      <c r="X262" s="58">
        <v>50</v>
      </c>
      <c r="AA262" s="4"/>
    </row>
    <row r="263" spans="1:27" s="3" customFormat="1" ht="67.5">
      <c r="A263" s="57">
        <v>252</v>
      </c>
      <c r="B263" s="58" t="s">
        <v>42</v>
      </c>
      <c r="C263" s="59" t="s">
        <v>43</v>
      </c>
      <c r="D263" s="59" t="s">
        <v>870</v>
      </c>
      <c r="E263" s="59" t="s">
        <v>610</v>
      </c>
      <c r="F263" s="58" t="s">
        <v>721</v>
      </c>
      <c r="G263" s="57" t="s">
        <v>47</v>
      </c>
      <c r="H263" s="59" t="s">
        <v>589</v>
      </c>
      <c r="I263" s="60" t="s">
        <v>883</v>
      </c>
      <c r="J263" s="60" t="s">
        <v>883</v>
      </c>
      <c r="K263" s="60" t="s">
        <v>884</v>
      </c>
      <c r="L263" s="60" t="s">
        <v>885</v>
      </c>
      <c r="M263" s="58" t="s">
        <v>355</v>
      </c>
      <c r="N263" s="57" t="s">
        <v>54</v>
      </c>
      <c r="O263" s="58" t="s">
        <v>64</v>
      </c>
      <c r="P263" s="61">
        <v>400</v>
      </c>
      <c r="Q263" s="61">
        <v>14710.61</v>
      </c>
      <c r="R263" s="62">
        <f t="shared" si="9"/>
        <v>5884244</v>
      </c>
      <c r="S263" s="62">
        <f t="shared" si="10"/>
        <v>6296141.0800000001</v>
      </c>
      <c r="T263" s="62">
        <f t="shared" si="10"/>
        <v>6736870.9556000009</v>
      </c>
      <c r="U263" s="60" t="s">
        <v>363</v>
      </c>
      <c r="V263" s="58" t="s">
        <v>593</v>
      </c>
      <c r="W263" s="60" t="s">
        <v>58</v>
      </c>
      <c r="X263" s="58">
        <v>50</v>
      </c>
      <c r="AA263" s="4"/>
    </row>
    <row r="264" spans="1:27" s="3" customFormat="1" ht="67.5">
      <c r="A264" s="57">
        <v>253</v>
      </c>
      <c r="B264" s="58" t="s">
        <v>42</v>
      </c>
      <c r="C264" s="59" t="s">
        <v>43</v>
      </c>
      <c r="D264" s="59" t="s">
        <v>870</v>
      </c>
      <c r="E264" s="59" t="s">
        <v>610</v>
      </c>
      <c r="F264" s="58" t="s">
        <v>721</v>
      </c>
      <c r="G264" s="57" t="s">
        <v>47</v>
      </c>
      <c r="H264" s="59" t="s">
        <v>589</v>
      </c>
      <c r="I264" s="60" t="s">
        <v>886</v>
      </c>
      <c r="J264" s="60" t="s">
        <v>886</v>
      </c>
      <c r="K264" s="60" t="s">
        <v>887</v>
      </c>
      <c r="L264" s="60" t="s">
        <v>888</v>
      </c>
      <c r="M264" s="58" t="s">
        <v>355</v>
      </c>
      <c r="N264" s="57" t="s">
        <v>54</v>
      </c>
      <c r="O264" s="58" t="s">
        <v>597</v>
      </c>
      <c r="P264" s="61">
        <v>240</v>
      </c>
      <c r="Q264" s="61">
        <v>378266.4</v>
      </c>
      <c r="R264" s="62">
        <f t="shared" si="9"/>
        <v>90783936</v>
      </c>
      <c r="S264" s="62">
        <f t="shared" si="10"/>
        <v>97138811.520000011</v>
      </c>
      <c r="T264" s="62">
        <f t="shared" si="10"/>
        <v>103938528.32640001</v>
      </c>
      <c r="U264" s="60" t="s">
        <v>363</v>
      </c>
      <c r="V264" s="58" t="s">
        <v>593</v>
      </c>
      <c r="W264" s="60" t="s">
        <v>58</v>
      </c>
      <c r="X264" s="58">
        <v>50</v>
      </c>
      <c r="AA264" s="4"/>
    </row>
    <row r="265" spans="1:27" s="3" customFormat="1" ht="67.5">
      <c r="A265" s="57">
        <v>254</v>
      </c>
      <c r="B265" s="58" t="s">
        <v>42</v>
      </c>
      <c r="C265" s="59" t="s">
        <v>43</v>
      </c>
      <c r="D265" s="59" t="s">
        <v>870</v>
      </c>
      <c r="E265" s="59" t="s">
        <v>610</v>
      </c>
      <c r="F265" s="58" t="s">
        <v>721</v>
      </c>
      <c r="G265" s="57" t="s">
        <v>47</v>
      </c>
      <c r="H265" s="59" t="s">
        <v>589</v>
      </c>
      <c r="I265" s="60" t="s">
        <v>889</v>
      </c>
      <c r="J265" s="60" t="s">
        <v>889</v>
      </c>
      <c r="K265" s="60" t="s">
        <v>890</v>
      </c>
      <c r="L265" s="60" t="s">
        <v>891</v>
      </c>
      <c r="M265" s="58" t="s">
        <v>355</v>
      </c>
      <c r="N265" s="57" t="s">
        <v>54</v>
      </c>
      <c r="O265" s="58" t="s">
        <v>597</v>
      </c>
      <c r="P265" s="61">
        <v>54</v>
      </c>
      <c r="Q265" s="61">
        <v>264461.2</v>
      </c>
      <c r="R265" s="62">
        <f t="shared" si="9"/>
        <v>14280904.800000001</v>
      </c>
      <c r="S265" s="62">
        <f t="shared" si="10"/>
        <v>15280568.136000002</v>
      </c>
      <c r="T265" s="62">
        <f t="shared" si="10"/>
        <v>16350207.905520003</v>
      </c>
      <c r="U265" s="60" t="s">
        <v>363</v>
      </c>
      <c r="V265" s="58" t="s">
        <v>593</v>
      </c>
      <c r="W265" s="60" t="s">
        <v>58</v>
      </c>
      <c r="X265" s="58">
        <v>50</v>
      </c>
      <c r="AA265" s="4"/>
    </row>
    <row r="266" spans="1:27" s="3" customFormat="1" ht="67.5">
      <c r="A266" s="57">
        <v>255</v>
      </c>
      <c r="B266" s="58" t="s">
        <v>42</v>
      </c>
      <c r="C266" s="59" t="s">
        <v>43</v>
      </c>
      <c r="D266" s="59" t="s">
        <v>870</v>
      </c>
      <c r="E266" s="59" t="s">
        <v>610</v>
      </c>
      <c r="F266" s="58" t="s">
        <v>721</v>
      </c>
      <c r="G266" s="57" t="s">
        <v>47</v>
      </c>
      <c r="H266" s="59" t="s">
        <v>589</v>
      </c>
      <c r="I266" s="60" t="s">
        <v>892</v>
      </c>
      <c r="J266" s="60" t="s">
        <v>892</v>
      </c>
      <c r="K266" s="60" t="s">
        <v>893</v>
      </c>
      <c r="L266" s="60" t="s">
        <v>893</v>
      </c>
      <c r="M266" s="58" t="s">
        <v>355</v>
      </c>
      <c r="N266" s="57" t="s">
        <v>54</v>
      </c>
      <c r="O266" s="58" t="s">
        <v>64</v>
      </c>
      <c r="P266" s="61">
        <v>6770</v>
      </c>
      <c r="Q266" s="61">
        <v>4758.3500000000004</v>
      </c>
      <c r="R266" s="62">
        <f t="shared" si="9"/>
        <v>32214029.500000004</v>
      </c>
      <c r="S266" s="62">
        <f>R266*1.07</f>
        <v>34469011.565000005</v>
      </c>
      <c r="T266" s="62">
        <f t="shared" ref="S266:T281" si="11">S266*1.07</f>
        <v>36881842.374550007</v>
      </c>
      <c r="U266" s="60" t="s">
        <v>363</v>
      </c>
      <c r="V266" s="58" t="s">
        <v>593</v>
      </c>
      <c r="W266" s="60" t="s">
        <v>58</v>
      </c>
      <c r="X266" s="58">
        <v>50</v>
      </c>
      <c r="AA266" s="4"/>
    </row>
    <row r="267" spans="1:27" s="3" customFormat="1" ht="67.5">
      <c r="A267" s="57">
        <v>256</v>
      </c>
      <c r="B267" s="58" t="s">
        <v>42</v>
      </c>
      <c r="C267" s="59" t="s">
        <v>43</v>
      </c>
      <c r="D267" s="59" t="s">
        <v>870</v>
      </c>
      <c r="E267" s="59" t="s">
        <v>610</v>
      </c>
      <c r="F267" s="58" t="s">
        <v>721</v>
      </c>
      <c r="G267" s="57" t="s">
        <v>47</v>
      </c>
      <c r="H267" s="59" t="s">
        <v>589</v>
      </c>
      <c r="I267" s="60" t="s">
        <v>894</v>
      </c>
      <c r="J267" s="60" t="s">
        <v>894</v>
      </c>
      <c r="K267" s="60" t="s">
        <v>895</v>
      </c>
      <c r="L267" s="60" t="s">
        <v>896</v>
      </c>
      <c r="M267" s="58" t="s">
        <v>355</v>
      </c>
      <c r="N267" s="57" t="s">
        <v>54</v>
      </c>
      <c r="O267" s="58" t="s">
        <v>64</v>
      </c>
      <c r="P267" s="61">
        <v>1299</v>
      </c>
      <c r="Q267" s="61">
        <v>11100</v>
      </c>
      <c r="R267" s="62">
        <f t="shared" si="9"/>
        <v>14418900</v>
      </c>
      <c r="S267" s="62">
        <f>R267*1.07</f>
        <v>15428223</v>
      </c>
      <c r="T267" s="62">
        <f t="shared" si="11"/>
        <v>16508198.610000001</v>
      </c>
      <c r="U267" s="60" t="s">
        <v>363</v>
      </c>
      <c r="V267" s="58" t="s">
        <v>593</v>
      </c>
      <c r="W267" s="60" t="s">
        <v>58</v>
      </c>
      <c r="X267" s="58">
        <v>50</v>
      </c>
      <c r="AA267" s="4"/>
    </row>
    <row r="268" spans="1:27" s="3" customFormat="1" ht="67.5">
      <c r="A268" s="57">
        <v>257</v>
      </c>
      <c r="B268" s="58" t="s">
        <v>42</v>
      </c>
      <c r="C268" s="59" t="s">
        <v>43</v>
      </c>
      <c r="D268" s="59" t="s">
        <v>870</v>
      </c>
      <c r="E268" s="59" t="s">
        <v>610</v>
      </c>
      <c r="F268" s="58" t="s">
        <v>721</v>
      </c>
      <c r="G268" s="57" t="s">
        <v>47</v>
      </c>
      <c r="H268" s="59" t="s">
        <v>589</v>
      </c>
      <c r="I268" s="60" t="s">
        <v>897</v>
      </c>
      <c r="J268" s="60" t="s">
        <v>897</v>
      </c>
      <c r="K268" s="60" t="s">
        <v>898</v>
      </c>
      <c r="L268" s="60" t="s">
        <v>899</v>
      </c>
      <c r="M268" s="58" t="s">
        <v>355</v>
      </c>
      <c r="N268" s="57" t="s">
        <v>54</v>
      </c>
      <c r="O268" s="58" t="s">
        <v>597</v>
      </c>
      <c r="P268" s="61">
        <v>500</v>
      </c>
      <c r="Q268" s="61">
        <v>424.6</v>
      </c>
      <c r="R268" s="62">
        <f t="shared" ref="R268:R331" si="12">IFERROR(P268*Q268,0)</f>
        <v>212300</v>
      </c>
      <c r="S268" s="62">
        <f>R268*1.07</f>
        <v>227161</v>
      </c>
      <c r="T268" s="62">
        <f t="shared" si="11"/>
        <v>243062.27000000002</v>
      </c>
      <c r="U268" s="60" t="s">
        <v>363</v>
      </c>
      <c r="V268" s="58" t="s">
        <v>593</v>
      </c>
      <c r="W268" s="60" t="s">
        <v>58</v>
      </c>
      <c r="X268" s="58">
        <v>50</v>
      </c>
      <c r="AA268" s="4"/>
    </row>
    <row r="269" spans="1:27" s="3" customFormat="1" ht="67.5">
      <c r="A269" s="57">
        <v>258</v>
      </c>
      <c r="B269" s="58" t="s">
        <v>42</v>
      </c>
      <c r="C269" s="59" t="s">
        <v>43</v>
      </c>
      <c r="D269" s="59" t="s">
        <v>870</v>
      </c>
      <c r="E269" s="59" t="s">
        <v>610</v>
      </c>
      <c r="F269" s="58" t="s">
        <v>721</v>
      </c>
      <c r="G269" s="57" t="s">
        <v>47</v>
      </c>
      <c r="H269" s="59" t="s">
        <v>589</v>
      </c>
      <c r="I269" s="60" t="s">
        <v>900</v>
      </c>
      <c r="J269" s="60" t="s">
        <v>900</v>
      </c>
      <c r="K269" s="60" t="s">
        <v>901</v>
      </c>
      <c r="L269" s="60" t="s">
        <v>902</v>
      </c>
      <c r="M269" s="58" t="s">
        <v>355</v>
      </c>
      <c r="N269" s="57" t="s">
        <v>54</v>
      </c>
      <c r="O269" s="58" t="s">
        <v>64</v>
      </c>
      <c r="P269" s="61">
        <v>25000</v>
      </c>
      <c r="Q269" s="61">
        <v>78.55</v>
      </c>
      <c r="R269" s="62">
        <f t="shared" si="12"/>
        <v>1963750</v>
      </c>
      <c r="S269" s="62">
        <f>R269*1.07</f>
        <v>2101212.5</v>
      </c>
      <c r="T269" s="62">
        <f t="shared" si="11"/>
        <v>2248297.375</v>
      </c>
      <c r="U269" s="60" t="s">
        <v>363</v>
      </c>
      <c r="V269" s="58" t="s">
        <v>593</v>
      </c>
      <c r="W269" s="60" t="s">
        <v>58</v>
      </c>
      <c r="X269" s="58">
        <v>50</v>
      </c>
      <c r="AA269" s="4"/>
    </row>
    <row r="270" spans="1:27" s="3" customFormat="1" ht="67.5">
      <c r="A270" s="57">
        <v>259</v>
      </c>
      <c r="B270" s="58" t="s">
        <v>42</v>
      </c>
      <c r="C270" s="59" t="s">
        <v>43</v>
      </c>
      <c r="D270" s="59" t="s">
        <v>870</v>
      </c>
      <c r="E270" s="59" t="s">
        <v>610</v>
      </c>
      <c r="F270" s="58" t="s">
        <v>721</v>
      </c>
      <c r="G270" s="57" t="s">
        <v>47</v>
      </c>
      <c r="H270" s="59" t="s">
        <v>749</v>
      </c>
      <c r="I270" s="60" t="s">
        <v>903</v>
      </c>
      <c r="J270" s="60" t="s">
        <v>903</v>
      </c>
      <c r="K270" s="60" t="s">
        <v>904</v>
      </c>
      <c r="L270" s="60" t="s">
        <v>905</v>
      </c>
      <c r="M270" s="58" t="s">
        <v>355</v>
      </c>
      <c r="N270" s="57" t="s">
        <v>54</v>
      </c>
      <c r="O270" s="58" t="s">
        <v>597</v>
      </c>
      <c r="P270" s="61">
        <v>50</v>
      </c>
      <c r="Q270" s="61">
        <v>2127.41</v>
      </c>
      <c r="R270" s="62">
        <f t="shared" si="12"/>
        <v>106370.5</v>
      </c>
      <c r="S270" s="62">
        <f t="shared" si="11"/>
        <v>113816.43500000001</v>
      </c>
      <c r="T270" s="62">
        <f t="shared" si="11"/>
        <v>121783.58545000001</v>
      </c>
      <c r="U270" s="60" t="s">
        <v>363</v>
      </c>
      <c r="V270" s="58" t="s">
        <v>593</v>
      </c>
      <c r="W270" s="60" t="s">
        <v>58</v>
      </c>
      <c r="X270" s="58">
        <v>50</v>
      </c>
      <c r="AA270" s="4"/>
    </row>
    <row r="271" spans="1:27" s="3" customFormat="1" ht="67.5">
      <c r="A271" s="57">
        <v>260</v>
      </c>
      <c r="B271" s="58" t="s">
        <v>42</v>
      </c>
      <c r="C271" s="59" t="s">
        <v>43</v>
      </c>
      <c r="D271" s="59" t="s">
        <v>870</v>
      </c>
      <c r="E271" s="59" t="s">
        <v>610</v>
      </c>
      <c r="F271" s="58" t="s">
        <v>721</v>
      </c>
      <c r="G271" s="57" t="s">
        <v>47</v>
      </c>
      <c r="H271" s="59" t="s">
        <v>722</v>
      </c>
      <c r="I271" s="60" t="s">
        <v>906</v>
      </c>
      <c r="J271" s="60" t="s">
        <v>906</v>
      </c>
      <c r="K271" s="60" t="s">
        <v>907</v>
      </c>
      <c r="L271" s="60" t="s">
        <v>908</v>
      </c>
      <c r="M271" s="58" t="s">
        <v>355</v>
      </c>
      <c r="N271" s="57" t="s">
        <v>54</v>
      </c>
      <c r="O271" s="58" t="s">
        <v>64</v>
      </c>
      <c r="P271" s="61">
        <v>112</v>
      </c>
      <c r="Q271" s="61">
        <v>67147</v>
      </c>
      <c r="R271" s="62">
        <f t="shared" si="12"/>
        <v>7520464</v>
      </c>
      <c r="S271" s="62">
        <f t="shared" si="11"/>
        <v>8046896.4800000004</v>
      </c>
      <c r="T271" s="62">
        <f t="shared" si="11"/>
        <v>8610179.2336000018</v>
      </c>
      <c r="U271" s="60" t="s">
        <v>363</v>
      </c>
      <c r="V271" s="58" t="s">
        <v>593</v>
      </c>
      <c r="W271" s="60" t="s">
        <v>58</v>
      </c>
      <c r="X271" s="58">
        <v>50</v>
      </c>
      <c r="AA271" s="4"/>
    </row>
    <row r="272" spans="1:27" s="3" customFormat="1" ht="67.5">
      <c r="A272" s="57">
        <v>261</v>
      </c>
      <c r="B272" s="58" t="s">
        <v>42</v>
      </c>
      <c r="C272" s="59" t="s">
        <v>43</v>
      </c>
      <c r="D272" s="59" t="s">
        <v>870</v>
      </c>
      <c r="E272" s="59" t="s">
        <v>610</v>
      </c>
      <c r="F272" s="58" t="s">
        <v>721</v>
      </c>
      <c r="G272" s="57" t="s">
        <v>47</v>
      </c>
      <c r="H272" s="59" t="s">
        <v>589</v>
      </c>
      <c r="I272" s="60" t="s">
        <v>909</v>
      </c>
      <c r="J272" s="60" t="s">
        <v>909</v>
      </c>
      <c r="K272" s="60" t="s">
        <v>910</v>
      </c>
      <c r="L272" s="60" t="s">
        <v>911</v>
      </c>
      <c r="M272" s="58" t="s">
        <v>355</v>
      </c>
      <c r="N272" s="57" t="s">
        <v>54</v>
      </c>
      <c r="O272" s="58" t="s">
        <v>597</v>
      </c>
      <c r="P272" s="61">
        <v>188</v>
      </c>
      <c r="Q272" s="61">
        <v>274340.45</v>
      </c>
      <c r="R272" s="62">
        <f t="shared" si="12"/>
        <v>51576004.600000001</v>
      </c>
      <c r="S272" s="62">
        <f t="shared" si="11"/>
        <v>55186324.922000006</v>
      </c>
      <c r="T272" s="62">
        <f t="shared" si="11"/>
        <v>59049367.666540012</v>
      </c>
      <c r="U272" s="60" t="s">
        <v>363</v>
      </c>
      <c r="V272" s="58" t="s">
        <v>593</v>
      </c>
      <c r="W272" s="60" t="s">
        <v>58</v>
      </c>
      <c r="X272" s="58">
        <v>50</v>
      </c>
      <c r="AA272" s="4"/>
    </row>
    <row r="273" spans="1:27" s="3" customFormat="1" ht="67.5">
      <c r="A273" s="57">
        <v>262</v>
      </c>
      <c r="B273" s="58" t="s">
        <v>42</v>
      </c>
      <c r="C273" s="59" t="s">
        <v>43</v>
      </c>
      <c r="D273" s="59" t="s">
        <v>870</v>
      </c>
      <c r="E273" s="59" t="s">
        <v>610</v>
      </c>
      <c r="F273" s="58" t="s">
        <v>721</v>
      </c>
      <c r="G273" s="57" t="s">
        <v>47</v>
      </c>
      <c r="H273" s="59" t="s">
        <v>589</v>
      </c>
      <c r="I273" s="60" t="s">
        <v>879</v>
      </c>
      <c r="J273" s="60" t="s">
        <v>880</v>
      </c>
      <c r="K273" s="60" t="s">
        <v>912</v>
      </c>
      <c r="L273" s="60" t="s">
        <v>913</v>
      </c>
      <c r="M273" s="58" t="s">
        <v>355</v>
      </c>
      <c r="N273" s="57" t="s">
        <v>54</v>
      </c>
      <c r="O273" s="58" t="s">
        <v>64</v>
      </c>
      <c r="P273" s="61">
        <v>11500</v>
      </c>
      <c r="Q273" s="61">
        <v>691.09</v>
      </c>
      <c r="R273" s="62">
        <f t="shared" si="12"/>
        <v>7947535</v>
      </c>
      <c r="S273" s="62">
        <f t="shared" si="11"/>
        <v>8503862.4500000011</v>
      </c>
      <c r="T273" s="62">
        <f t="shared" si="11"/>
        <v>9099132.8215000015</v>
      </c>
      <c r="U273" s="60" t="s">
        <v>363</v>
      </c>
      <c r="V273" s="58" t="s">
        <v>593</v>
      </c>
      <c r="W273" s="60" t="s">
        <v>58</v>
      </c>
      <c r="X273" s="58">
        <v>50</v>
      </c>
      <c r="AA273" s="4"/>
    </row>
    <row r="274" spans="1:27" s="3" customFormat="1" ht="67.5">
      <c r="A274" s="57">
        <v>263</v>
      </c>
      <c r="B274" s="58" t="s">
        <v>42</v>
      </c>
      <c r="C274" s="59" t="s">
        <v>43</v>
      </c>
      <c r="D274" s="59" t="s">
        <v>870</v>
      </c>
      <c r="E274" s="59" t="s">
        <v>610</v>
      </c>
      <c r="F274" s="58" t="s">
        <v>721</v>
      </c>
      <c r="G274" s="57" t="s">
        <v>47</v>
      </c>
      <c r="H274" s="59" t="s">
        <v>589</v>
      </c>
      <c r="I274" s="60" t="s">
        <v>914</v>
      </c>
      <c r="J274" s="60" t="s">
        <v>914</v>
      </c>
      <c r="K274" s="60" t="s">
        <v>915</v>
      </c>
      <c r="L274" s="60" t="s">
        <v>916</v>
      </c>
      <c r="M274" s="58" t="s">
        <v>355</v>
      </c>
      <c r="N274" s="57" t="s">
        <v>54</v>
      </c>
      <c r="O274" s="58" t="s">
        <v>753</v>
      </c>
      <c r="P274" s="61">
        <v>15</v>
      </c>
      <c r="Q274" s="61">
        <v>980.37</v>
      </c>
      <c r="R274" s="62">
        <f t="shared" si="12"/>
        <v>14705.55</v>
      </c>
      <c r="S274" s="62">
        <f t="shared" si="11"/>
        <v>15734.9385</v>
      </c>
      <c r="T274" s="62">
        <f t="shared" si="11"/>
        <v>16836.384195000002</v>
      </c>
      <c r="U274" s="60" t="s">
        <v>363</v>
      </c>
      <c r="V274" s="58" t="s">
        <v>593</v>
      </c>
      <c r="W274" s="60" t="s">
        <v>58</v>
      </c>
      <c r="X274" s="58">
        <v>50</v>
      </c>
      <c r="AA274" s="4"/>
    </row>
    <row r="275" spans="1:27" s="3" customFormat="1" ht="67.5">
      <c r="A275" s="57">
        <v>264</v>
      </c>
      <c r="B275" s="58" t="s">
        <v>42</v>
      </c>
      <c r="C275" s="59" t="s">
        <v>43</v>
      </c>
      <c r="D275" s="59" t="s">
        <v>870</v>
      </c>
      <c r="E275" s="59" t="s">
        <v>610</v>
      </c>
      <c r="F275" s="58" t="s">
        <v>721</v>
      </c>
      <c r="G275" s="57" t="s">
        <v>47</v>
      </c>
      <c r="H275" s="59" t="s">
        <v>589</v>
      </c>
      <c r="I275" s="60" t="s">
        <v>914</v>
      </c>
      <c r="J275" s="60" t="s">
        <v>914</v>
      </c>
      <c r="K275" s="60" t="s">
        <v>917</v>
      </c>
      <c r="L275" s="60" t="s">
        <v>918</v>
      </c>
      <c r="M275" s="58" t="s">
        <v>355</v>
      </c>
      <c r="N275" s="57" t="s">
        <v>54</v>
      </c>
      <c r="O275" s="58" t="s">
        <v>64</v>
      </c>
      <c r="P275" s="61">
        <v>92</v>
      </c>
      <c r="Q275" s="61">
        <v>25.43</v>
      </c>
      <c r="R275" s="62">
        <f t="shared" si="12"/>
        <v>2339.56</v>
      </c>
      <c r="S275" s="62">
        <f t="shared" si="11"/>
        <v>2503.3292000000001</v>
      </c>
      <c r="T275" s="62">
        <f t="shared" si="11"/>
        <v>2678.5622440000002</v>
      </c>
      <c r="U275" s="60" t="s">
        <v>363</v>
      </c>
      <c r="V275" s="58" t="s">
        <v>593</v>
      </c>
      <c r="W275" s="60" t="s">
        <v>58</v>
      </c>
      <c r="X275" s="58">
        <v>50</v>
      </c>
      <c r="AA275" s="4"/>
    </row>
    <row r="276" spans="1:27" s="3" customFormat="1" ht="67.5">
      <c r="A276" s="57">
        <v>265</v>
      </c>
      <c r="B276" s="58" t="s">
        <v>42</v>
      </c>
      <c r="C276" s="59" t="s">
        <v>43</v>
      </c>
      <c r="D276" s="59" t="s">
        <v>870</v>
      </c>
      <c r="E276" s="59" t="s">
        <v>610</v>
      </c>
      <c r="F276" s="58" t="s">
        <v>721</v>
      </c>
      <c r="G276" s="57" t="s">
        <v>47</v>
      </c>
      <c r="H276" s="59" t="s">
        <v>589</v>
      </c>
      <c r="I276" s="60" t="s">
        <v>919</v>
      </c>
      <c r="J276" s="60" t="s">
        <v>919</v>
      </c>
      <c r="K276" s="60" t="s">
        <v>920</v>
      </c>
      <c r="L276" s="60" t="s">
        <v>921</v>
      </c>
      <c r="M276" s="58" t="s">
        <v>355</v>
      </c>
      <c r="N276" s="57" t="s">
        <v>54</v>
      </c>
      <c r="O276" s="58" t="s">
        <v>64</v>
      </c>
      <c r="P276" s="61">
        <v>14200</v>
      </c>
      <c r="Q276" s="61">
        <v>459.47</v>
      </c>
      <c r="R276" s="62">
        <f t="shared" si="12"/>
        <v>6524474</v>
      </c>
      <c r="S276" s="62">
        <f t="shared" si="11"/>
        <v>6981187.1800000006</v>
      </c>
      <c r="T276" s="62">
        <f t="shared" si="11"/>
        <v>7469870.2826000014</v>
      </c>
      <c r="U276" s="60" t="s">
        <v>363</v>
      </c>
      <c r="V276" s="58" t="s">
        <v>593</v>
      </c>
      <c r="W276" s="60" t="s">
        <v>58</v>
      </c>
      <c r="X276" s="58">
        <v>50</v>
      </c>
      <c r="AA276" s="4"/>
    </row>
    <row r="277" spans="1:27" s="3" customFormat="1" ht="67.5">
      <c r="A277" s="57">
        <v>266</v>
      </c>
      <c r="B277" s="58" t="s">
        <v>42</v>
      </c>
      <c r="C277" s="59" t="s">
        <v>43</v>
      </c>
      <c r="D277" s="59" t="s">
        <v>870</v>
      </c>
      <c r="E277" s="59" t="s">
        <v>610</v>
      </c>
      <c r="F277" s="58" t="s">
        <v>721</v>
      </c>
      <c r="G277" s="57" t="s">
        <v>47</v>
      </c>
      <c r="H277" s="59" t="s">
        <v>589</v>
      </c>
      <c r="I277" s="60" t="s">
        <v>922</v>
      </c>
      <c r="J277" s="60" t="s">
        <v>922</v>
      </c>
      <c r="K277" s="60" t="s">
        <v>923</v>
      </c>
      <c r="L277" s="60" t="s">
        <v>924</v>
      </c>
      <c r="M277" s="58" t="s">
        <v>355</v>
      </c>
      <c r="N277" s="57" t="s">
        <v>54</v>
      </c>
      <c r="O277" s="58" t="s">
        <v>597</v>
      </c>
      <c r="P277" s="61">
        <v>96</v>
      </c>
      <c r="Q277" s="61">
        <v>362395.15</v>
      </c>
      <c r="R277" s="62">
        <f t="shared" si="12"/>
        <v>34789934.400000006</v>
      </c>
      <c r="S277" s="62">
        <f t="shared" si="11"/>
        <v>37225229.808000006</v>
      </c>
      <c r="T277" s="62">
        <f t="shared" si="11"/>
        <v>39830995.894560009</v>
      </c>
      <c r="U277" s="60" t="s">
        <v>363</v>
      </c>
      <c r="V277" s="58" t="s">
        <v>593</v>
      </c>
      <c r="W277" s="60" t="s">
        <v>58</v>
      </c>
      <c r="X277" s="58">
        <v>50</v>
      </c>
      <c r="AA277" s="4"/>
    </row>
    <row r="278" spans="1:27" s="3" customFormat="1" ht="67.5">
      <c r="A278" s="57">
        <v>267</v>
      </c>
      <c r="B278" s="58" t="s">
        <v>42</v>
      </c>
      <c r="C278" s="59" t="s">
        <v>43</v>
      </c>
      <c r="D278" s="59" t="s">
        <v>870</v>
      </c>
      <c r="E278" s="59" t="s">
        <v>610</v>
      </c>
      <c r="F278" s="58" t="s">
        <v>721</v>
      </c>
      <c r="G278" s="57" t="s">
        <v>47</v>
      </c>
      <c r="H278" s="59" t="s">
        <v>589</v>
      </c>
      <c r="I278" s="60" t="s">
        <v>925</v>
      </c>
      <c r="J278" s="60" t="s">
        <v>925</v>
      </c>
      <c r="K278" s="60" t="s">
        <v>926</v>
      </c>
      <c r="L278" s="60" t="s">
        <v>927</v>
      </c>
      <c r="M278" s="58" t="s">
        <v>355</v>
      </c>
      <c r="N278" s="57" t="s">
        <v>54</v>
      </c>
      <c r="O278" s="58" t="s">
        <v>597</v>
      </c>
      <c r="P278" s="61">
        <v>900</v>
      </c>
      <c r="Q278" s="61">
        <v>106.62</v>
      </c>
      <c r="R278" s="62">
        <f t="shared" si="12"/>
        <v>95958</v>
      </c>
      <c r="S278" s="62">
        <f t="shared" si="11"/>
        <v>102675.06000000001</v>
      </c>
      <c r="T278" s="62">
        <f t="shared" si="11"/>
        <v>109862.31420000002</v>
      </c>
      <c r="U278" s="60" t="s">
        <v>363</v>
      </c>
      <c r="V278" s="58" t="s">
        <v>593</v>
      </c>
      <c r="W278" s="60" t="s">
        <v>58</v>
      </c>
      <c r="X278" s="58">
        <v>50</v>
      </c>
      <c r="AA278" s="4"/>
    </row>
    <row r="279" spans="1:27" s="3" customFormat="1" ht="67.5">
      <c r="A279" s="57">
        <v>268</v>
      </c>
      <c r="B279" s="58" t="s">
        <v>42</v>
      </c>
      <c r="C279" s="59" t="s">
        <v>43</v>
      </c>
      <c r="D279" s="59" t="s">
        <v>870</v>
      </c>
      <c r="E279" s="59" t="s">
        <v>610</v>
      </c>
      <c r="F279" s="58" t="s">
        <v>721</v>
      </c>
      <c r="G279" s="57" t="s">
        <v>47</v>
      </c>
      <c r="H279" s="59" t="s">
        <v>589</v>
      </c>
      <c r="I279" s="60" t="s">
        <v>897</v>
      </c>
      <c r="J279" s="60" t="s">
        <v>897</v>
      </c>
      <c r="K279" s="60" t="s">
        <v>928</v>
      </c>
      <c r="L279" s="60" t="s">
        <v>899</v>
      </c>
      <c r="M279" s="58" t="s">
        <v>355</v>
      </c>
      <c r="N279" s="57" t="s">
        <v>54</v>
      </c>
      <c r="O279" s="58" t="s">
        <v>597</v>
      </c>
      <c r="P279" s="61">
        <v>96</v>
      </c>
      <c r="Q279" s="61">
        <v>424.6</v>
      </c>
      <c r="R279" s="62">
        <f t="shared" si="12"/>
        <v>40761.600000000006</v>
      </c>
      <c r="S279" s="62">
        <f t="shared" si="11"/>
        <v>43614.912000000011</v>
      </c>
      <c r="T279" s="62">
        <f t="shared" si="11"/>
        <v>46667.955840000017</v>
      </c>
      <c r="U279" s="60" t="s">
        <v>363</v>
      </c>
      <c r="V279" s="58" t="s">
        <v>593</v>
      </c>
      <c r="W279" s="60" t="s">
        <v>58</v>
      </c>
      <c r="X279" s="58">
        <v>50</v>
      </c>
      <c r="AA279" s="4"/>
    </row>
    <row r="280" spans="1:27" s="3" customFormat="1" ht="67.5">
      <c r="A280" s="57">
        <v>269</v>
      </c>
      <c r="B280" s="58" t="s">
        <v>42</v>
      </c>
      <c r="C280" s="59" t="s">
        <v>43</v>
      </c>
      <c r="D280" s="59" t="s">
        <v>870</v>
      </c>
      <c r="E280" s="59" t="s">
        <v>610</v>
      </c>
      <c r="F280" s="58" t="s">
        <v>721</v>
      </c>
      <c r="G280" s="57" t="s">
        <v>47</v>
      </c>
      <c r="H280" s="59" t="s">
        <v>589</v>
      </c>
      <c r="I280" s="60" t="s">
        <v>909</v>
      </c>
      <c r="J280" s="60" t="s">
        <v>909</v>
      </c>
      <c r="K280" s="60" t="s">
        <v>929</v>
      </c>
      <c r="L280" s="60" t="s">
        <v>930</v>
      </c>
      <c r="M280" s="58" t="s">
        <v>355</v>
      </c>
      <c r="N280" s="57" t="s">
        <v>54</v>
      </c>
      <c r="O280" s="58" t="s">
        <v>597</v>
      </c>
      <c r="P280" s="61">
        <v>10</v>
      </c>
      <c r="Q280" s="61">
        <v>137170.22</v>
      </c>
      <c r="R280" s="62">
        <f t="shared" si="12"/>
        <v>1371702.2</v>
      </c>
      <c r="S280" s="62">
        <f t="shared" si="11"/>
        <v>1467721.3540000001</v>
      </c>
      <c r="T280" s="62">
        <f t="shared" si="11"/>
        <v>1570461.8487800001</v>
      </c>
      <c r="U280" s="60" t="s">
        <v>363</v>
      </c>
      <c r="V280" s="58" t="s">
        <v>593</v>
      </c>
      <c r="W280" s="60" t="s">
        <v>58</v>
      </c>
      <c r="X280" s="58">
        <v>50</v>
      </c>
      <c r="AA280" s="4"/>
    </row>
    <row r="281" spans="1:27" s="3" customFormat="1" ht="67.5">
      <c r="A281" s="57">
        <v>270</v>
      </c>
      <c r="B281" s="58" t="s">
        <v>42</v>
      </c>
      <c r="C281" s="59" t="s">
        <v>43</v>
      </c>
      <c r="D281" s="59" t="s">
        <v>870</v>
      </c>
      <c r="E281" s="59" t="s">
        <v>610</v>
      </c>
      <c r="F281" s="58" t="s">
        <v>721</v>
      </c>
      <c r="G281" s="57" t="s">
        <v>47</v>
      </c>
      <c r="H281" s="59" t="s">
        <v>589</v>
      </c>
      <c r="I281" s="60" t="s">
        <v>914</v>
      </c>
      <c r="J281" s="60" t="s">
        <v>914</v>
      </c>
      <c r="K281" s="60" t="s">
        <v>917</v>
      </c>
      <c r="L281" s="60" t="s">
        <v>918</v>
      </c>
      <c r="M281" s="58" t="s">
        <v>355</v>
      </c>
      <c r="N281" s="57" t="s">
        <v>54</v>
      </c>
      <c r="O281" s="58" t="s">
        <v>64</v>
      </c>
      <c r="P281" s="61">
        <v>5500</v>
      </c>
      <c r="Q281" s="61">
        <v>25.43</v>
      </c>
      <c r="R281" s="62">
        <f t="shared" si="12"/>
        <v>139865</v>
      </c>
      <c r="S281" s="62">
        <f t="shared" si="11"/>
        <v>149655.55000000002</v>
      </c>
      <c r="T281" s="62">
        <f t="shared" si="11"/>
        <v>160131.43850000002</v>
      </c>
      <c r="U281" s="60" t="s">
        <v>363</v>
      </c>
      <c r="V281" s="58" t="s">
        <v>593</v>
      </c>
      <c r="W281" s="60" t="s">
        <v>58</v>
      </c>
      <c r="X281" s="58">
        <v>50</v>
      </c>
      <c r="AA281" s="4"/>
    </row>
    <row r="282" spans="1:27" s="3" customFormat="1" ht="67.5">
      <c r="A282" s="57">
        <v>271</v>
      </c>
      <c r="B282" s="58" t="s">
        <v>42</v>
      </c>
      <c r="C282" s="59" t="s">
        <v>43</v>
      </c>
      <c r="D282" s="59" t="s">
        <v>870</v>
      </c>
      <c r="E282" s="59" t="s">
        <v>610</v>
      </c>
      <c r="F282" s="58" t="s">
        <v>721</v>
      </c>
      <c r="G282" s="57" t="s">
        <v>47</v>
      </c>
      <c r="H282" s="59" t="s">
        <v>589</v>
      </c>
      <c r="I282" s="60" t="s">
        <v>931</v>
      </c>
      <c r="J282" s="60" t="s">
        <v>931</v>
      </c>
      <c r="K282" s="60" t="s">
        <v>932</v>
      </c>
      <c r="L282" s="60" t="s">
        <v>933</v>
      </c>
      <c r="M282" s="58" t="s">
        <v>355</v>
      </c>
      <c r="N282" s="57" t="s">
        <v>54</v>
      </c>
      <c r="O282" s="58" t="s">
        <v>597</v>
      </c>
      <c r="P282" s="61">
        <v>72</v>
      </c>
      <c r="Q282" s="61">
        <v>783.4</v>
      </c>
      <c r="R282" s="62">
        <f t="shared" si="12"/>
        <v>56404.799999999996</v>
      </c>
      <c r="S282" s="62">
        <f t="shared" ref="S282:T315" si="13">R282*1.07</f>
        <v>60353.135999999999</v>
      </c>
      <c r="T282" s="62">
        <f t="shared" si="13"/>
        <v>64577.855520000005</v>
      </c>
      <c r="U282" s="60" t="s">
        <v>363</v>
      </c>
      <c r="V282" s="58" t="s">
        <v>593</v>
      </c>
      <c r="W282" s="60" t="s">
        <v>58</v>
      </c>
      <c r="X282" s="58">
        <v>50</v>
      </c>
      <c r="AA282" s="4"/>
    </row>
    <row r="283" spans="1:27" s="3" customFormat="1" ht="67.5">
      <c r="A283" s="57">
        <v>272</v>
      </c>
      <c r="B283" s="58" t="s">
        <v>42</v>
      </c>
      <c r="C283" s="59" t="s">
        <v>43</v>
      </c>
      <c r="D283" s="59" t="s">
        <v>870</v>
      </c>
      <c r="E283" s="59" t="s">
        <v>610</v>
      </c>
      <c r="F283" s="58" t="s">
        <v>721</v>
      </c>
      <c r="G283" s="57" t="s">
        <v>47</v>
      </c>
      <c r="H283" s="59" t="s">
        <v>589</v>
      </c>
      <c r="I283" s="60" t="s">
        <v>919</v>
      </c>
      <c r="J283" s="60" t="s">
        <v>919</v>
      </c>
      <c r="K283" s="60" t="s">
        <v>934</v>
      </c>
      <c r="L283" s="60" t="s">
        <v>935</v>
      </c>
      <c r="M283" s="58" t="s">
        <v>355</v>
      </c>
      <c r="N283" s="57" t="s">
        <v>54</v>
      </c>
      <c r="O283" s="58" t="s">
        <v>64</v>
      </c>
      <c r="P283" s="61">
        <v>1500</v>
      </c>
      <c r="Q283" s="61">
        <v>132.18</v>
      </c>
      <c r="R283" s="62">
        <f t="shared" si="12"/>
        <v>198270</v>
      </c>
      <c r="S283" s="62">
        <f t="shared" si="13"/>
        <v>212148.90000000002</v>
      </c>
      <c r="T283" s="62">
        <f t="shared" si="13"/>
        <v>226999.32300000003</v>
      </c>
      <c r="U283" s="60" t="s">
        <v>363</v>
      </c>
      <c r="V283" s="58" t="s">
        <v>593</v>
      </c>
      <c r="W283" s="60" t="s">
        <v>58</v>
      </c>
      <c r="X283" s="58">
        <v>50</v>
      </c>
      <c r="AA283" s="4"/>
    </row>
    <row r="284" spans="1:27" s="3" customFormat="1" ht="67.5">
      <c r="A284" s="57">
        <v>273</v>
      </c>
      <c r="B284" s="58" t="s">
        <v>42</v>
      </c>
      <c r="C284" s="59" t="s">
        <v>43</v>
      </c>
      <c r="D284" s="59" t="s">
        <v>936</v>
      </c>
      <c r="E284" s="59" t="s">
        <v>574</v>
      </c>
      <c r="F284" s="58" t="s">
        <v>721</v>
      </c>
      <c r="G284" s="57" t="s">
        <v>47</v>
      </c>
      <c r="H284" s="59" t="s">
        <v>722</v>
      </c>
      <c r="I284" s="60" t="s">
        <v>909</v>
      </c>
      <c r="J284" s="60" t="s">
        <v>909</v>
      </c>
      <c r="K284" s="60" t="s">
        <v>937</v>
      </c>
      <c r="L284" s="60" t="s">
        <v>938</v>
      </c>
      <c r="M284" s="58" t="s">
        <v>355</v>
      </c>
      <c r="N284" s="57" t="s">
        <v>54</v>
      </c>
      <c r="O284" s="58" t="s">
        <v>597</v>
      </c>
      <c r="P284" s="61">
        <v>200</v>
      </c>
      <c r="Q284" s="61">
        <v>137170.22</v>
      </c>
      <c r="R284" s="62">
        <f t="shared" si="12"/>
        <v>27434044</v>
      </c>
      <c r="S284" s="62">
        <f t="shared" si="13"/>
        <v>29354427.080000002</v>
      </c>
      <c r="T284" s="62">
        <f t="shared" si="13"/>
        <v>31409236.975600004</v>
      </c>
      <c r="U284" s="60" t="s">
        <v>363</v>
      </c>
      <c r="V284" s="58" t="s">
        <v>593</v>
      </c>
      <c r="W284" s="60" t="s">
        <v>58</v>
      </c>
      <c r="X284" s="58">
        <v>50</v>
      </c>
      <c r="AA284" s="4"/>
    </row>
    <row r="285" spans="1:27" s="3" customFormat="1" ht="67.5">
      <c r="A285" s="57">
        <v>274</v>
      </c>
      <c r="B285" s="58" t="s">
        <v>42</v>
      </c>
      <c r="C285" s="59" t="s">
        <v>43</v>
      </c>
      <c r="D285" s="59" t="s">
        <v>936</v>
      </c>
      <c r="E285" s="59" t="s">
        <v>574</v>
      </c>
      <c r="F285" s="58" t="s">
        <v>721</v>
      </c>
      <c r="G285" s="57" t="s">
        <v>47</v>
      </c>
      <c r="H285" s="59" t="s">
        <v>589</v>
      </c>
      <c r="I285" s="60" t="s">
        <v>906</v>
      </c>
      <c r="J285" s="60" t="s">
        <v>906</v>
      </c>
      <c r="K285" s="60" t="s">
        <v>939</v>
      </c>
      <c r="L285" s="60" t="s">
        <v>940</v>
      </c>
      <c r="M285" s="58" t="s">
        <v>355</v>
      </c>
      <c r="N285" s="57" t="s">
        <v>54</v>
      </c>
      <c r="O285" s="58" t="s">
        <v>597</v>
      </c>
      <c r="P285" s="61">
        <v>2215</v>
      </c>
      <c r="Q285" s="61">
        <v>5587.92</v>
      </c>
      <c r="R285" s="62">
        <f t="shared" si="12"/>
        <v>12377242.800000001</v>
      </c>
      <c r="S285" s="62">
        <f t="shared" si="13"/>
        <v>13243649.796000002</v>
      </c>
      <c r="T285" s="62">
        <f t="shared" si="13"/>
        <v>14170705.281720003</v>
      </c>
      <c r="U285" s="60" t="s">
        <v>363</v>
      </c>
      <c r="V285" s="58" t="s">
        <v>593</v>
      </c>
      <c r="W285" s="60" t="s">
        <v>58</v>
      </c>
      <c r="X285" s="58">
        <v>50</v>
      </c>
      <c r="AA285" s="4"/>
    </row>
    <row r="286" spans="1:27" s="3" customFormat="1" ht="67.5">
      <c r="A286" s="57">
        <v>275</v>
      </c>
      <c r="B286" s="58" t="s">
        <v>42</v>
      </c>
      <c r="C286" s="59" t="s">
        <v>43</v>
      </c>
      <c r="D286" s="59" t="s">
        <v>936</v>
      </c>
      <c r="E286" s="59" t="s">
        <v>574</v>
      </c>
      <c r="F286" s="58" t="s">
        <v>721</v>
      </c>
      <c r="G286" s="57" t="s">
        <v>47</v>
      </c>
      <c r="H286" s="59" t="s">
        <v>589</v>
      </c>
      <c r="I286" s="60" t="s">
        <v>941</v>
      </c>
      <c r="J286" s="60" t="s">
        <v>941</v>
      </c>
      <c r="K286" s="60" t="s">
        <v>942</v>
      </c>
      <c r="L286" s="60" t="s">
        <v>943</v>
      </c>
      <c r="M286" s="58" t="s">
        <v>355</v>
      </c>
      <c r="N286" s="57" t="s">
        <v>54</v>
      </c>
      <c r="O286" s="58" t="s">
        <v>597</v>
      </c>
      <c r="P286" s="61">
        <v>5167</v>
      </c>
      <c r="Q286" s="61">
        <v>5587.92</v>
      </c>
      <c r="R286" s="62">
        <f t="shared" si="12"/>
        <v>28872782.640000001</v>
      </c>
      <c r="S286" s="62">
        <f t="shared" si="13"/>
        <v>30893877.424800001</v>
      </c>
      <c r="T286" s="62">
        <f t="shared" si="13"/>
        <v>33056448.844536003</v>
      </c>
      <c r="U286" s="60" t="s">
        <v>363</v>
      </c>
      <c r="V286" s="58" t="s">
        <v>593</v>
      </c>
      <c r="W286" s="60" t="s">
        <v>58</v>
      </c>
      <c r="X286" s="58">
        <v>50</v>
      </c>
      <c r="AA286" s="4"/>
    </row>
    <row r="287" spans="1:27" s="3" customFormat="1" ht="67.5">
      <c r="A287" s="57">
        <v>276</v>
      </c>
      <c r="B287" s="58" t="s">
        <v>42</v>
      </c>
      <c r="C287" s="59" t="s">
        <v>43</v>
      </c>
      <c r="D287" s="59" t="s">
        <v>936</v>
      </c>
      <c r="E287" s="59" t="s">
        <v>574</v>
      </c>
      <c r="F287" s="58" t="s">
        <v>721</v>
      </c>
      <c r="G287" s="57" t="s">
        <v>47</v>
      </c>
      <c r="H287" s="59" t="s">
        <v>722</v>
      </c>
      <c r="I287" s="60" t="s">
        <v>944</v>
      </c>
      <c r="J287" s="60" t="s">
        <v>945</v>
      </c>
      <c r="K287" s="60" t="s">
        <v>946</v>
      </c>
      <c r="L287" s="60" t="s">
        <v>947</v>
      </c>
      <c r="M287" s="58" t="s">
        <v>355</v>
      </c>
      <c r="N287" s="57" t="s">
        <v>54</v>
      </c>
      <c r="O287" s="58" t="s">
        <v>597</v>
      </c>
      <c r="P287" s="61">
        <v>100</v>
      </c>
      <c r="Q287" s="61">
        <v>2111.42</v>
      </c>
      <c r="R287" s="62">
        <f t="shared" si="12"/>
        <v>211142</v>
      </c>
      <c r="S287" s="62">
        <f t="shared" si="13"/>
        <v>225921.94</v>
      </c>
      <c r="T287" s="62">
        <f t="shared" si="13"/>
        <v>241736.47580000001</v>
      </c>
      <c r="U287" s="60" t="s">
        <v>363</v>
      </c>
      <c r="V287" s="58" t="s">
        <v>593</v>
      </c>
      <c r="W287" s="60" t="s">
        <v>58</v>
      </c>
      <c r="X287" s="58">
        <v>50</v>
      </c>
      <c r="AA287" s="4"/>
    </row>
    <row r="288" spans="1:27" s="3" customFormat="1" ht="67.5">
      <c r="A288" s="57">
        <v>277</v>
      </c>
      <c r="B288" s="58" t="s">
        <v>42</v>
      </c>
      <c r="C288" s="59" t="s">
        <v>43</v>
      </c>
      <c r="D288" s="59" t="s">
        <v>936</v>
      </c>
      <c r="E288" s="59" t="s">
        <v>574</v>
      </c>
      <c r="F288" s="58" t="s">
        <v>721</v>
      </c>
      <c r="G288" s="57" t="s">
        <v>47</v>
      </c>
      <c r="H288" s="59" t="s">
        <v>722</v>
      </c>
      <c r="I288" s="60" t="s">
        <v>948</v>
      </c>
      <c r="J288" s="60" t="s">
        <v>949</v>
      </c>
      <c r="K288" s="60" t="s">
        <v>950</v>
      </c>
      <c r="L288" s="60" t="s">
        <v>951</v>
      </c>
      <c r="M288" s="58" t="s">
        <v>355</v>
      </c>
      <c r="N288" s="57" t="s">
        <v>54</v>
      </c>
      <c r="O288" s="58" t="s">
        <v>597</v>
      </c>
      <c r="P288" s="61">
        <v>1277</v>
      </c>
      <c r="Q288" s="61">
        <v>10.45</v>
      </c>
      <c r="R288" s="62">
        <f t="shared" si="12"/>
        <v>13344.65</v>
      </c>
      <c r="S288" s="62">
        <f t="shared" si="13"/>
        <v>14278.7755</v>
      </c>
      <c r="T288" s="62">
        <f t="shared" si="13"/>
        <v>15278.289785000001</v>
      </c>
      <c r="U288" s="60" t="s">
        <v>363</v>
      </c>
      <c r="V288" s="58" t="s">
        <v>593</v>
      </c>
      <c r="W288" s="60" t="s">
        <v>58</v>
      </c>
      <c r="X288" s="58">
        <v>50</v>
      </c>
      <c r="AA288" s="4"/>
    </row>
    <row r="289" spans="1:27" s="3" customFormat="1" ht="67.5">
      <c r="A289" s="57">
        <v>278</v>
      </c>
      <c r="B289" s="58" t="s">
        <v>42</v>
      </c>
      <c r="C289" s="59" t="s">
        <v>43</v>
      </c>
      <c r="D289" s="59" t="s">
        <v>936</v>
      </c>
      <c r="E289" s="59" t="s">
        <v>574</v>
      </c>
      <c r="F289" s="58" t="s">
        <v>721</v>
      </c>
      <c r="G289" s="57" t="s">
        <v>47</v>
      </c>
      <c r="H289" s="59" t="s">
        <v>952</v>
      </c>
      <c r="I289" s="60" t="s">
        <v>953</v>
      </c>
      <c r="J289" s="60" t="s">
        <v>953</v>
      </c>
      <c r="K289" s="60" t="s">
        <v>954</v>
      </c>
      <c r="L289" s="60" t="s">
        <v>955</v>
      </c>
      <c r="M289" s="58" t="s">
        <v>355</v>
      </c>
      <c r="N289" s="57" t="s">
        <v>54</v>
      </c>
      <c r="O289" s="58" t="s">
        <v>597</v>
      </c>
      <c r="P289" s="61">
        <v>730</v>
      </c>
      <c r="Q289" s="61">
        <v>6581.57</v>
      </c>
      <c r="R289" s="62">
        <f t="shared" si="12"/>
        <v>4804546.0999999996</v>
      </c>
      <c r="S289" s="62">
        <f t="shared" si="13"/>
        <v>5140864.3269999996</v>
      </c>
      <c r="T289" s="62">
        <f t="shared" si="13"/>
        <v>5500724.8298899997</v>
      </c>
      <c r="U289" s="60" t="s">
        <v>363</v>
      </c>
      <c r="V289" s="58" t="s">
        <v>593</v>
      </c>
      <c r="W289" s="60" t="s">
        <v>58</v>
      </c>
      <c r="X289" s="58">
        <v>50</v>
      </c>
      <c r="AA289" s="4"/>
    </row>
    <row r="290" spans="1:27" s="3" customFormat="1" ht="67.5">
      <c r="A290" s="57">
        <v>279</v>
      </c>
      <c r="B290" s="58" t="s">
        <v>42</v>
      </c>
      <c r="C290" s="59" t="s">
        <v>43</v>
      </c>
      <c r="D290" s="59" t="s">
        <v>936</v>
      </c>
      <c r="E290" s="59" t="s">
        <v>574</v>
      </c>
      <c r="F290" s="58" t="s">
        <v>721</v>
      </c>
      <c r="G290" s="57" t="s">
        <v>47</v>
      </c>
      <c r="H290" s="59" t="s">
        <v>952</v>
      </c>
      <c r="I290" s="60" t="s">
        <v>956</v>
      </c>
      <c r="J290" s="60" t="s">
        <v>956</v>
      </c>
      <c r="K290" s="60" t="s">
        <v>957</v>
      </c>
      <c r="L290" s="60" t="s">
        <v>958</v>
      </c>
      <c r="M290" s="58" t="s">
        <v>355</v>
      </c>
      <c r="N290" s="57" t="s">
        <v>54</v>
      </c>
      <c r="O290" s="58" t="s">
        <v>597</v>
      </c>
      <c r="P290" s="61">
        <v>120</v>
      </c>
      <c r="Q290" s="61">
        <v>749.18</v>
      </c>
      <c r="R290" s="62">
        <f t="shared" si="12"/>
        <v>89901.599999999991</v>
      </c>
      <c r="S290" s="62">
        <f t="shared" si="13"/>
        <v>96194.712</v>
      </c>
      <c r="T290" s="62">
        <f t="shared" si="13"/>
        <v>102928.34184000001</v>
      </c>
      <c r="U290" s="60" t="s">
        <v>363</v>
      </c>
      <c r="V290" s="58" t="s">
        <v>593</v>
      </c>
      <c r="W290" s="60" t="s">
        <v>58</v>
      </c>
      <c r="X290" s="58">
        <v>50</v>
      </c>
      <c r="AA290" s="4"/>
    </row>
    <row r="291" spans="1:27" s="3" customFormat="1" ht="67.5">
      <c r="A291" s="57">
        <v>280</v>
      </c>
      <c r="B291" s="58" t="s">
        <v>42</v>
      </c>
      <c r="C291" s="59" t="s">
        <v>43</v>
      </c>
      <c r="D291" s="59" t="s">
        <v>936</v>
      </c>
      <c r="E291" s="59" t="s">
        <v>574</v>
      </c>
      <c r="F291" s="58" t="s">
        <v>721</v>
      </c>
      <c r="G291" s="57" t="s">
        <v>47</v>
      </c>
      <c r="H291" s="59" t="s">
        <v>722</v>
      </c>
      <c r="I291" s="60" t="s">
        <v>959</v>
      </c>
      <c r="J291" s="60" t="s">
        <v>959</v>
      </c>
      <c r="K291" s="60" t="s">
        <v>960</v>
      </c>
      <c r="L291" s="60" t="s">
        <v>961</v>
      </c>
      <c r="M291" s="58" t="s">
        <v>355</v>
      </c>
      <c r="N291" s="57" t="s">
        <v>54</v>
      </c>
      <c r="O291" s="58" t="s">
        <v>597</v>
      </c>
      <c r="P291" s="61">
        <v>6570</v>
      </c>
      <c r="Q291" s="61">
        <v>47.9</v>
      </c>
      <c r="R291" s="62">
        <f t="shared" si="12"/>
        <v>314703</v>
      </c>
      <c r="S291" s="62">
        <f t="shared" si="13"/>
        <v>336732.21</v>
      </c>
      <c r="T291" s="62">
        <f t="shared" si="13"/>
        <v>360303.46470000007</v>
      </c>
      <c r="U291" s="60" t="s">
        <v>363</v>
      </c>
      <c r="V291" s="58" t="s">
        <v>593</v>
      </c>
      <c r="W291" s="60" t="s">
        <v>58</v>
      </c>
      <c r="X291" s="58">
        <v>50</v>
      </c>
      <c r="AA291" s="4"/>
    </row>
    <row r="292" spans="1:27" s="3" customFormat="1" ht="67.5">
      <c r="A292" s="57">
        <v>281</v>
      </c>
      <c r="B292" s="58" t="s">
        <v>42</v>
      </c>
      <c r="C292" s="59" t="s">
        <v>43</v>
      </c>
      <c r="D292" s="59" t="s">
        <v>936</v>
      </c>
      <c r="E292" s="59" t="s">
        <v>574</v>
      </c>
      <c r="F292" s="58" t="s">
        <v>721</v>
      </c>
      <c r="G292" s="57" t="s">
        <v>47</v>
      </c>
      <c r="H292" s="59" t="s">
        <v>722</v>
      </c>
      <c r="I292" s="60" t="s">
        <v>962</v>
      </c>
      <c r="J292" s="60" t="s">
        <v>962</v>
      </c>
      <c r="K292" s="60" t="s">
        <v>963</v>
      </c>
      <c r="L292" s="60" t="s">
        <v>964</v>
      </c>
      <c r="M292" s="58" t="s">
        <v>355</v>
      </c>
      <c r="N292" s="57" t="s">
        <v>54</v>
      </c>
      <c r="O292" s="58" t="s">
        <v>597</v>
      </c>
      <c r="P292" s="61">
        <v>425406.47</v>
      </c>
      <c r="Q292" s="61">
        <v>108</v>
      </c>
      <c r="R292" s="62">
        <f t="shared" si="12"/>
        <v>45943898.759999998</v>
      </c>
      <c r="S292" s="62">
        <f t="shared" si="13"/>
        <v>49159971.673200004</v>
      </c>
      <c r="T292" s="62">
        <f t="shared" si="13"/>
        <v>52601169.690324008</v>
      </c>
      <c r="U292" s="60" t="s">
        <v>363</v>
      </c>
      <c r="V292" s="58" t="s">
        <v>593</v>
      </c>
      <c r="W292" s="60" t="s">
        <v>58</v>
      </c>
      <c r="X292" s="58">
        <v>50</v>
      </c>
      <c r="AA292" s="4"/>
    </row>
    <row r="293" spans="1:27" s="3" customFormat="1" ht="123.75">
      <c r="A293" s="57">
        <v>282</v>
      </c>
      <c r="B293" s="58" t="s">
        <v>42</v>
      </c>
      <c r="C293" s="59" t="s">
        <v>43</v>
      </c>
      <c r="D293" s="59" t="s">
        <v>936</v>
      </c>
      <c r="E293" s="59" t="s">
        <v>578</v>
      </c>
      <c r="F293" s="58" t="s">
        <v>721</v>
      </c>
      <c r="G293" s="57" t="s">
        <v>47</v>
      </c>
      <c r="H293" s="59" t="s">
        <v>575</v>
      </c>
      <c r="I293" s="60" t="s">
        <v>965</v>
      </c>
      <c r="J293" s="60" t="s">
        <v>966</v>
      </c>
      <c r="K293" s="63" t="s">
        <v>967</v>
      </c>
      <c r="L293" s="63" t="s">
        <v>968</v>
      </c>
      <c r="M293" s="58" t="s">
        <v>355</v>
      </c>
      <c r="N293" s="57" t="s">
        <v>356</v>
      </c>
      <c r="O293" s="58" t="s">
        <v>357</v>
      </c>
      <c r="P293" s="61">
        <f>IF(OR(N293="Услуга",N293="Работа"),1," ")</f>
        <v>1</v>
      </c>
      <c r="Q293" s="61">
        <v>3358553.2375000003</v>
      </c>
      <c r="R293" s="62">
        <f t="shared" si="12"/>
        <v>3358553.2375000003</v>
      </c>
      <c r="S293" s="62">
        <f t="shared" si="13"/>
        <v>3593651.9641250004</v>
      </c>
      <c r="T293" s="62">
        <f t="shared" si="13"/>
        <v>3845207.6016137507</v>
      </c>
      <c r="U293" s="60" t="s">
        <v>363</v>
      </c>
      <c r="V293" s="58" t="s">
        <v>358</v>
      </c>
      <c r="W293" s="60" t="s">
        <v>397</v>
      </c>
      <c r="X293" s="58">
        <v>30</v>
      </c>
      <c r="AA293" s="4"/>
    </row>
    <row r="294" spans="1:27" s="3" customFormat="1" ht="123.75">
      <c r="A294" s="57">
        <v>283</v>
      </c>
      <c r="B294" s="58" t="s">
        <v>42</v>
      </c>
      <c r="C294" s="59" t="s">
        <v>43</v>
      </c>
      <c r="D294" s="59" t="s">
        <v>936</v>
      </c>
      <c r="E294" s="59" t="s">
        <v>578</v>
      </c>
      <c r="F294" s="58" t="s">
        <v>721</v>
      </c>
      <c r="G294" s="57" t="s">
        <v>47</v>
      </c>
      <c r="H294" s="59" t="s">
        <v>575</v>
      </c>
      <c r="I294" s="60" t="s">
        <v>965</v>
      </c>
      <c r="J294" s="60" t="s">
        <v>966</v>
      </c>
      <c r="K294" s="63" t="s">
        <v>967</v>
      </c>
      <c r="L294" s="63" t="s">
        <v>968</v>
      </c>
      <c r="M294" s="58" t="s">
        <v>355</v>
      </c>
      <c r="N294" s="57" t="s">
        <v>356</v>
      </c>
      <c r="O294" s="58" t="s">
        <v>357</v>
      </c>
      <c r="P294" s="61">
        <f>IF(OR(N294="Услуга",N294="Работа"),1," ")</f>
        <v>1</v>
      </c>
      <c r="Q294" s="61">
        <v>16734728.012500001</v>
      </c>
      <c r="R294" s="62">
        <f t="shared" si="12"/>
        <v>16734728.012500001</v>
      </c>
      <c r="S294" s="62">
        <f t="shared" si="13"/>
        <v>17906158.973375004</v>
      </c>
      <c r="T294" s="62">
        <f t="shared" si="13"/>
        <v>19159590.101511255</v>
      </c>
      <c r="U294" s="60" t="s">
        <v>363</v>
      </c>
      <c r="V294" s="58" t="s">
        <v>358</v>
      </c>
      <c r="W294" s="60" t="s">
        <v>397</v>
      </c>
      <c r="X294" s="58">
        <v>30</v>
      </c>
      <c r="AA294" s="4"/>
    </row>
    <row r="295" spans="1:27" s="3" customFormat="1" ht="123.75">
      <c r="A295" s="57">
        <v>284</v>
      </c>
      <c r="B295" s="58" t="s">
        <v>42</v>
      </c>
      <c r="C295" s="59" t="s">
        <v>43</v>
      </c>
      <c r="D295" s="59" t="s">
        <v>936</v>
      </c>
      <c r="E295" s="59" t="s">
        <v>578</v>
      </c>
      <c r="F295" s="58" t="s">
        <v>721</v>
      </c>
      <c r="G295" s="57" t="s">
        <v>47</v>
      </c>
      <c r="H295" s="59" t="s">
        <v>575</v>
      </c>
      <c r="I295" s="60" t="s">
        <v>965</v>
      </c>
      <c r="J295" s="60" t="s">
        <v>966</v>
      </c>
      <c r="K295" s="63" t="s">
        <v>967</v>
      </c>
      <c r="L295" s="63" t="s">
        <v>968</v>
      </c>
      <c r="M295" s="58" t="s">
        <v>355</v>
      </c>
      <c r="N295" s="57" t="s">
        <v>356</v>
      </c>
      <c r="O295" s="58" t="s">
        <v>357</v>
      </c>
      <c r="P295" s="61">
        <f>IF(OR(N295="Услуга",N295="Работа"),1," ")</f>
        <v>1</v>
      </c>
      <c r="Q295" s="61">
        <v>4906718.75</v>
      </c>
      <c r="R295" s="62">
        <f t="shared" si="12"/>
        <v>4906718.75</v>
      </c>
      <c r="S295" s="62">
        <f t="shared" si="13"/>
        <v>5250189.0625</v>
      </c>
      <c r="T295" s="62">
        <f t="shared" si="13"/>
        <v>5617702.296875</v>
      </c>
      <c r="U295" s="60" t="s">
        <v>72</v>
      </c>
      <c r="V295" s="58" t="s">
        <v>358</v>
      </c>
      <c r="W295" s="60" t="s">
        <v>397</v>
      </c>
      <c r="X295" s="58">
        <v>30</v>
      </c>
      <c r="AA295" s="4"/>
    </row>
    <row r="296" spans="1:27" s="3" customFormat="1" ht="67.5">
      <c r="A296" s="57">
        <v>285</v>
      </c>
      <c r="B296" s="58" t="s">
        <v>42</v>
      </c>
      <c r="C296" s="59" t="s">
        <v>43</v>
      </c>
      <c r="D296" s="59" t="s">
        <v>969</v>
      </c>
      <c r="E296" s="59" t="s">
        <v>574</v>
      </c>
      <c r="F296" s="58" t="s">
        <v>721</v>
      </c>
      <c r="G296" s="57" t="s">
        <v>47</v>
      </c>
      <c r="H296" s="59" t="s">
        <v>970</v>
      </c>
      <c r="I296" s="60" t="s">
        <v>971</v>
      </c>
      <c r="J296" s="60" t="s">
        <v>972</v>
      </c>
      <c r="K296" s="60" t="s">
        <v>973</v>
      </c>
      <c r="L296" s="60" t="s">
        <v>974</v>
      </c>
      <c r="M296" s="58" t="s">
        <v>355</v>
      </c>
      <c r="N296" s="57" t="s">
        <v>54</v>
      </c>
      <c r="O296" s="58" t="s">
        <v>597</v>
      </c>
      <c r="P296" s="61">
        <v>576</v>
      </c>
      <c r="Q296" s="61">
        <v>55619.93</v>
      </c>
      <c r="R296" s="62">
        <f t="shared" si="12"/>
        <v>32037079.68</v>
      </c>
      <c r="S296" s="62">
        <f t="shared" si="13"/>
        <v>34279675.257600002</v>
      </c>
      <c r="T296" s="62">
        <f t="shared" si="13"/>
        <v>36679252.525632001</v>
      </c>
      <c r="U296" s="60" t="s">
        <v>363</v>
      </c>
      <c r="V296" s="58" t="s">
        <v>593</v>
      </c>
      <c r="W296" s="60" t="s">
        <v>58</v>
      </c>
      <c r="X296" s="58">
        <v>50</v>
      </c>
      <c r="AA296" s="4"/>
    </row>
    <row r="297" spans="1:27" s="3" customFormat="1" ht="67.5">
      <c r="A297" s="57">
        <v>286</v>
      </c>
      <c r="B297" s="58" t="s">
        <v>42</v>
      </c>
      <c r="C297" s="59" t="s">
        <v>43</v>
      </c>
      <c r="D297" s="59" t="s">
        <v>969</v>
      </c>
      <c r="E297" s="59" t="s">
        <v>574</v>
      </c>
      <c r="F297" s="58" t="s">
        <v>721</v>
      </c>
      <c r="G297" s="57" t="s">
        <v>47</v>
      </c>
      <c r="H297" s="59" t="s">
        <v>970</v>
      </c>
      <c r="I297" s="60" t="s">
        <v>971</v>
      </c>
      <c r="J297" s="60" t="s">
        <v>972</v>
      </c>
      <c r="K297" s="60" t="s">
        <v>975</v>
      </c>
      <c r="L297" s="60" t="s">
        <v>976</v>
      </c>
      <c r="M297" s="58" t="s">
        <v>355</v>
      </c>
      <c r="N297" s="57" t="s">
        <v>54</v>
      </c>
      <c r="O297" s="58" t="s">
        <v>597</v>
      </c>
      <c r="P297" s="61">
        <v>288</v>
      </c>
      <c r="Q297" s="61">
        <v>108226.09</v>
      </c>
      <c r="R297" s="62">
        <f t="shared" si="12"/>
        <v>31169113.919999998</v>
      </c>
      <c r="S297" s="62">
        <f t="shared" si="13"/>
        <v>33350951.894400001</v>
      </c>
      <c r="T297" s="62">
        <f t="shared" si="13"/>
        <v>35685518.527008004</v>
      </c>
      <c r="U297" s="60" t="s">
        <v>363</v>
      </c>
      <c r="V297" s="58" t="s">
        <v>593</v>
      </c>
      <c r="W297" s="60" t="s">
        <v>58</v>
      </c>
      <c r="X297" s="58">
        <v>50</v>
      </c>
      <c r="AA297" s="4"/>
    </row>
    <row r="298" spans="1:27" s="3" customFormat="1" ht="67.5">
      <c r="A298" s="57">
        <v>287</v>
      </c>
      <c r="B298" s="58" t="s">
        <v>42</v>
      </c>
      <c r="C298" s="59" t="s">
        <v>43</v>
      </c>
      <c r="D298" s="59" t="s">
        <v>969</v>
      </c>
      <c r="E298" s="59" t="s">
        <v>574</v>
      </c>
      <c r="F298" s="58" t="s">
        <v>721</v>
      </c>
      <c r="G298" s="57" t="s">
        <v>47</v>
      </c>
      <c r="H298" s="59" t="s">
        <v>970</v>
      </c>
      <c r="I298" s="60" t="s">
        <v>977</v>
      </c>
      <c r="J298" s="60" t="s">
        <v>977</v>
      </c>
      <c r="K298" s="60" t="s">
        <v>978</v>
      </c>
      <c r="L298" s="60" t="s">
        <v>979</v>
      </c>
      <c r="M298" s="58" t="s">
        <v>355</v>
      </c>
      <c r="N298" s="57" t="s">
        <v>54</v>
      </c>
      <c r="O298" s="58" t="s">
        <v>597</v>
      </c>
      <c r="P298" s="61">
        <v>1151</v>
      </c>
      <c r="Q298" s="61">
        <v>31466.81</v>
      </c>
      <c r="R298" s="62">
        <f t="shared" si="12"/>
        <v>36218298.310000002</v>
      </c>
      <c r="S298" s="62">
        <f t="shared" si="13"/>
        <v>38753579.191700004</v>
      </c>
      <c r="T298" s="62">
        <f t="shared" si="13"/>
        <v>41466329.735119008</v>
      </c>
      <c r="U298" s="60" t="s">
        <v>363</v>
      </c>
      <c r="V298" s="58" t="s">
        <v>593</v>
      </c>
      <c r="W298" s="60" t="s">
        <v>58</v>
      </c>
      <c r="X298" s="58">
        <v>50</v>
      </c>
      <c r="AA298" s="4"/>
    </row>
    <row r="299" spans="1:27" s="3" customFormat="1" ht="67.5">
      <c r="A299" s="57">
        <v>288</v>
      </c>
      <c r="B299" s="58" t="s">
        <v>42</v>
      </c>
      <c r="C299" s="59" t="s">
        <v>43</v>
      </c>
      <c r="D299" s="59" t="s">
        <v>969</v>
      </c>
      <c r="E299" s="59" t="s">
        <v>574</v>
      </c>
      <c r="F299" s="58" t="s">
        <v>721</v>
      </c>
      <c r="G299" s="57" t="s">
        <v>47</v>
      </c>
      <c r="H299" s="59" t="s">
        <v>970</v>
      </c>
      <c r="I299" s="60" t="s">
        <v>977</v>
      </c>
      <c r="J299" s="60" t="s">
        <v>977</v>
      </c>
      <c r="K299" s="60" t="s">
        <v>978</v>
      </c>
      <c r="L299" s="60" t="s">
        <v>980</v>
      </c>
      <c r="M299" s="58" t="s">
        <v>355</v>
      </c>
      <c r="N299" s="57" t="s">
        <v>54</v>
      </c>
      <c r="O299" s="58" t="s">
        <v>597</v>
      </c>
      <c r="P299" s="61">
        <v>576</v>
      </c>
      <c r="Q299" s="61">
        <v>31466.81</v>
      </c>
      <c r="R299" s="62">
        <f t="shared" si="12"/>
        <v>18124882.560000002</v>
      </c>
      <c r="S299" s="62">
        <f t="shared" si="13"/>
        <v>19393624.339200005</v>
      </c>
      <c r="T299" s="62">
        <f t="shared" si="13"/>
        <v>20751178.042944007</v>
      </c>
      <c r="U299" s="60" t="s">
        <v>363</v>
      </c>
      <c r="V299" s="58" t="s">
        <v>593</v>
      </c>
      <c r="W299" s="60" t="s">
        <v>58</v>
      </c>
      <c r="X299" s="58">
        <v>50</v>
      </c>
      <c r="AA299" s="4"/>
    </row>
    <row r="300" spans="1:27" s="3" customFormat="1" ht="67.5">
      <c r="A300" s="57">
        <v>289</v>
      </c>
      <c r="B300" s="58" t="s">
        <v>42</v>
      </c>
      <c r="C300" s="59" t="s">
        <v>43</v>
      </c>
      <c r="D300" s="59" t="s">
        <v>969</v>
      </c>
      <c r="E300" s="59" t="s">
        <v>574</v>
      </c>
      <c r="F300" s="58" t="s">
        <v>721</v>
      </c>
      <c r="G300" s="57" t="s">
        <v>47</v>
      </c>
      <c r="H300" s="59" t="s">
        <v>970</v>
      </c>
      <c r="I300" s="60" t="s">
        <v>977</v>
      </c>
      <c r="J300" s="60" t="s">
        <v>977</v>
      </c>
      <c r="K300" s="60" t="s">
        <v>981</v>
      </c>
      <c r="L300" s="60" t="s">
        <v>982</v>
      </c>
      <c r="M300" s="58" t="s">
        <v>355</v>
      </c>
      <c r="N300" s="57" t="s">
        <v>54</v>
      </c>
      <c r="O300" s="58" t="s">
        <v>597</v>
      </c>
      <c r="P300" s="61">
        <v>576</v>
      </c>
      <c r="Q300" s="61">
        <v>62934.879999999997</v>
      </c>
      <c r="R300" s="62">
        <f t="shared" si="12"/>
        <v>36250490.879999995</v>
      </c>
      <c r="S300" s="62">
        <f t="shared" si="13"/>
        <v>38788025.241599999</v>
      </c>
      <c r="T300" s="62">
        <f t="shared" si="13"/>
        <v>41503187.008512005</v>
      </c>
      <c r="U300" s="60" t="s">
        <v>363</v>
      </c>
      <c r="V300" s="58" t="s">
        <v>593</v>
      </c>
      <c r="W300" s="60" t="s">
        <v>58</v>
      </c>
      <c r="X300" s="58">
        <v>50</v>
      </c>
      <c r="AA300" s="4"/>
    </row>
    <row r="301" spans="1:27" s="3" customFormat="1" ht="67.5">
      <c r="A301" s="57">
        <v>290</v>
      </c>
      <c r="B301" s="58" t="s">
        <v>42</v>
      </c>
      <c r="C301" s="59" t="s">
        <v>43</v>
      </c>
      <c r="D301" s="59" t="s">
        <v>969</v>
      </c>
      <c r="E301" s="59" t="s">
        <v>574</v>
      </c>
      <c r="F301" s="58" t="s">
        <v>721</v>
      </c>
      <c r="G301" s="57" t="s">
        <v>47</v>
      </c>
      <c r="H301" s="59" t="s">
        <v>970</v>
      </c>
      <c r="I301" s="60" t="s">
        <v>977</v>
      </c>
      <c r="J301" s="60" t="s">
        <v>977</v>
      </c>
      <c r="K301" s="60" t="s">
        <v>983</v>
      </c>
      <c r="L301" s="60" t="s">
        <v>984</v>
      </c>
      <c r="M301" s="58" t="s">
        <v>355</v>
      </c>
      <c r="N301" s="57" t="s">
        <v>54</v>
      </c>
      <c r="O301" s="58" t="s">
        <v>597</v>
      </c>
      <c r="P301" s="61">
        <v>288</v>
      </c>
      <c r="Q301" s="61">
        <v>62934.879999999997</v>
      </c>
      <c r="R301" s="62">
        <f t="shared" si="12"/>
        <v>18125245.439999998</v>
      </c>
      <c r="S301" s="62">
        <f t="shared" si="13"/>
        <v>19394012.6208</v>
      </c>
      <c r="T301" s="62">
        <f t="shared" si="13"/>
        <v>20751593.504256003</v>
      </c>
      <c r="U301" s="60" t="s">
        <v>363</v>
      </c>
      <c r="V301" s="58" t="s">
        <v>593</v>
      </c>
      <c r="W301" s="60" t="s">
        <v>58</v>
      </c>
      <c r="X301" s="58">
        <v>50</v>
      </c>
      <c r="AA301" s="4"/>
    </row>
    <row r="302" spans="1:27" s="3" customFormat="1" ht="67.5">
      <c r="A302" s="57">
        <v>291</v>
      </c>
      <c r="B302" s="58" t="s">
        <v>42</v>
      </c>
      <c r="C302" s="59" t="s">
        <v>43</v>
      </c>
      <c r="D302" s="59" t="s">
        <v>969</v>
      </c>
      <c r="E302" s="59" t="s">
        <v>574</v>
      </c>
      <c r="F302" s="58" t="s">
        <v>721</v>
      </c>
      <c r="G302" s="57" t="s">
        <v>47</v>
      </c>
      <c r="H302" s="59" t="s">
        <v>970</v>
      </c>
      <c r="I302" s="60" t="s">
        <v>985</v>
      </c>
      <c r="J302" s="60" t="s">
        <v>985</v>
      </c>
      <c r="K302" s="60" t="s">
        <v>986</v>
      </c>
      <c r="L302" s="60" t="s">
        <v>987</v>
      </c>
      <c r="M302" s="58" t="s">
        <v>355</v>
      </c>
      <c r="N302" s="57" t="s">
        <v>54</v>
      </c>
      <c r="O302" s="58" t="s">
        <v>597</v>
      </c>
      <c r="P302" s="61">
        <v>192</v>
      </c>
      <c r="Q302" s="61">
        <v>57276.47</v>
      </c>
      <c r="R302" s="62">
        <f t="shared" si="12"/>
        <v>10997082.24</v>
      </c>
      <c r="S302" s="62">
        <f t="shared" si="13"/>
        <v>11766877.996800002</v>
      </c>
      <c r="T302" s="62">
        <f t="shared" si="13"/>
        <v>12590559.456576003</v>
      </c>
      <c r="U302" s="60" t="s">
        <v>363</v>
      </c>
      <c r="V302" s="58" t="s">
        <v>593</v>
      </c>
      <c r="W302" s="60" t="s">
        <v>58</v>
      </c>
      <c r="X302" s="58">
        <v>50</v>
      </c>
      <c r="AA302" s="4"/>
    </row>
    <row r="303" spans="1:27" s="3" customFormat="1" ht="67.5">
      <c r="A303" s="57">
        <v>292</v>
      </c>
      <c r="B303" s="58" t="s">
        <v>42</v>
      </c>
      <c r="C303" s="59" t="s">
        <v>43</v>
      </c>
      <c r="D303" s="59" t="s">
        <v>969</v>
      </c>
      <c r="E303" s="59" t="s">
        <v>574</v>
      </c>
      <c r="F303" s="58" t="s">
        <v>721</v>
      </c>
      <c r="G303" s="57" t="s">
        <v>47</v>
      </c>
      <c r="H303" s="59" t="s">
        <v>970</v>
      </c>
      <c r="I303" s="60" t="s">
        <v>988</v>
      </c>
      <c r="J303" s="60" t="s">
        <v>989</v>
      </c>
      <c r="K303" s="60" t="s">
        <v>990</v>
      </c>
      <c r="L303" s="60" t="s">
        <v>991</v>
      </c>
      <c r="M303" s="58" t="s">
        <v>355</v>
      </c>
      <c r="N303" s="57" t="s">
        <v>54</v>
      </c>
      <c r="O303" s="58" t="s">
        <v>597</v>
      </c>
      <c r="P303" s="61">
        <v>30</v>
      </c>
      <c r="Q303" s="61">
        <v>177959.88</v>
      </c>
      <c r="R303" s="62">
        <f t="shared" si="12"/>
        <v>5338796.4000000004</v>
      </c>
      <c r="S303" s="62">
        <f t="shared" si="13"/>
        <v>5712512.148000001</v>
      </c>
      <c r="T303" s="62">
        <f t="shared" si="13"/>
        <v>6112387.9983600015</v>
      </c>
      <c r="U303" s="60" t="s">
        <v>363</v>
      </c>
      <c r="V303" s="58" t="s">
        <v>593</v>
      </c>
      <c r="W303" s="60" t="s">
        <v>58</v>
      </c>
      <c r="X303" s="58">
        <v>50</v>
      </c>
      <c r="AA303" s="4"/>
    </row>
    <row r="304" spans="1:27" s="3" customFormat="1" ht="67.5">
      <c r="A304" s="57">
        <v>293</v>
      </c>
      <c r="B304" s="58" t="s">
        <v>42</v>
      </c>
      <c r="C304" s="59" t="s">
        <v>43</v>
      </c>
      <c r="D304" s="59" t="s">
        <v>969</v>
      </c>
      <c r="E304" s="59" t="s">
        <v>574</v>
      </c>
      <c r="F304" s="58" t="s">
        <v>721</v>
      </c>
      <c r="G304" s="57" t="s">
        <v>47</v>
      </c>
      <c r="H304" s="59" t="s">
        <v>970</v>
      </c>
      <c r="I304" s="60" t="s">
        <v>992</v>
      </c>
      <c r="J304" s="60" t="s">
        <v>993</v>
      </c>
      <c r="K304" s="60" t="s">
        <v>994</v>
      </c>
      <c r="L304" s="60" t="s">
        <v>995</v>
      </c>
      <c r="M304" s="58" t="s">
        <v>355</v>
      </c>
      <c r="N304" s="57" t="s">
        <v>54</v>
      </c>
      <c r="O304" s="58" t="s">
        <v>597</v>
      </c>
      <c r="P304" s="61">
        <v>90</v>
      </c>
      <c r="Q304" s="61">
        <v>117697.48</v>
      </c>
      <c r="R304" s="62">
        <f t="shared" si="12"/>
        <v>10592773.199999999</v>
      </c>
      <c r="S304" s="62">
        <f t="shared" si="13"/>
        <v>11334267.323999999</v>
      </c>
      <c r="T304" s="62">
        <f t="shared" si="13"/>
        <v>12127666.03668</v>
      </c>
      <c r="U304" s="60" t="s">
        <v>363</v>
      </c>
      <c r="V304" s="58" t="s">
        <v>593</v>
      </c>
      <c r="W304" s="60" t="s">
        <v>58</v>
      </c>
      <c r="X304" s="58">
        <v>50</v>
      </c>
      <c r="AA304" s="4"/>
    </row>
    <row r="305" spans="1:27" s="3" customFormat="1" ht="67.5">
      <c r="A305" s="57">
        <v>294</v>
      </c>
      <c r="B305" s="58" t="s">
        <v>42</v>
      </c>
      <c r="C305" s="59" t="s">
        <v>43</v>
      </c>
      <c r="D305" s="59" t="s">
        <v>969</v>
      </c>
      <c r="E305" s="59" t="s">
        <v>574</v>
      </c>
      <c r="F305" s="58" t="s">
        <v>721</v>
      </c>
      <c r="G305" s="57" t="s">
        <v>47</v>
      </c>
      <c r="H305" s="59" t="s">
        <v>970</v>
      </c>
      <c r="I305" s="60" t="s">
        <v>971</v>
      </c>
      <c r="J305" s="60" t="s">
        <v>972</v>
      </c>
      <c r="K305" s="60" t="s">
        <v>996</v>
      </c>
      <c r="L305" s="60" t="s">
        <v>976</v>
      </c>
      <c r="M305" s="58" t="s">
        <v>355</v>
      </c>
      <c r="N305" s="57" t="s">
        <v>54</v>
      </c>
      <c r="O305" s="58" t="s">
        <v>597</v>
      </c>
      <c r="P305" s="61">
        <v>780</v>
      </c>
      <c r="Q305" s="61">
        <v>108226.09</v>
      </c>
      <c r="R305" s="62">
        <f t="shared" si="12"/>
        <v>84416350.200000003</v>
      </c>
      <c r="S305" s="62">
        <f t="shared" si="13"/>
        <v>90325494.714000002</v>
      </c>
      <c r="T305" s="62">
        <f t="shared" si="13"/>
        <v>96648279.343980014</v>
      </c>
      <c r="U305" s="60" t="s">
        <v>363</v>
      </c>
      <c r="V305" s="58" t="s">
        <v>593</v>
      </c>
      <c r="W305" s="60" t="s">
        <v>58</v>
      </c>
      <c r="X305" s="58">
        <v>50</v>
      </c>
      <c r="AA305" s="4"/>
    </row>
    <row r="306" spans="1:27" s="3" customFormat="1" ht="67.5">
      <c r="A306" s="57">
        <v>295</v>
      </c>
      <c r="B306" s="58" t="s">
        <v>42</v>
      </c>
      <c r="C306" s="59" t="s">
        <v>43</v>
      </c>
      <c r="D306" s="59" t="s">
        <v>969</v>
      </c>
      <c r="E306" s="59" t="s">
        <v>574</v>
      </c>
      <c r="F306" s="58" t="s">
        <v>721</v>
      </c>
      <c r="G306" s="57" t="s">
        <v>47</v>
      </c>
      <c r="H306" s="59" t="s">
        <v>970</v>
      </c>
      <c r="I306" s="60" t="s">
        <v>971</v>
      </c>
      <c r="J306" s="60" t="s">
        <v>972</v>
      </c>
      <c r="K306" s="60" t="s">
        <v>997</v>
      </c>
      <c r="L306" s="60" t="s">
        <v>974</v>
      </c>
      <c r="M306" s="58" t="s">
        <v>355</v>
      </c>
      <c r="N306" s="57" t="s">
        <v>54</v>
      </c>
      <c r="O306" s="58" t="s">
        <v>597</v>
      </c>
      <c r="P306" s="61">
        <v>780</v>
      </c>
      <c r="Q306" s="61">
        <v>55619.93</v>
      </c>
      <c r="R306" s="62">
        <f t="shared" si="12"/>
        <v>43383545.399999999</v>
      </c>
      <c r="S306" s="62">
        <f t="shared" si="13"/>
        <v>46420393.578000002</v>
      </c>
      <c r="T306" s="62">
        <f t="shared" si="13"/>
        <v>49669821.128460005</v>
      </c>
      <c r="U306" s="60" t="s">
        <v>363</v>
      </c>
      <c r="V306" s="58" t="s">
        <v>593</v>
      </c>
      <c r="W306" s="60" t="s">
        <v>58</v>
      </c>
      <c r="X306" s="58">
        <v>50</v>
      </c>
      <c r="AA306" s="4"/>
    </row>
    <row r="307" spans="1:27" s="3" customFormat="1" ht="67.5">
      <c r="A307" s="57">
        <v>296</v>
      </c>
      <c r="B307" s="58" t="s">
        <v>42</v>
      </c>
      <c r="C307" s="59" t="s">
        <v>43</v>
      </c>
      <c r="D307" s="59" t="s">
        <v>969</v>
      </c>
      <c r="E307" s="59" t="s">
        <v>574</v>
      </c>
      <c r="F307" s="58" t="s">
        <v>721</v>
      </c>
      <c r="G307" s="57" t="s">
        <v>47</v>
      </c>
      <c r="H307" s="59" t="s">
        <v>970</v>
      </c>
      <c r="I307" s="60" t="s">
        <v>971</v>
      </c>
      <c r="J307" s="60" t="s">
        <v>972</v>
      </c>
      <c r="K307" s="60" t="s">
        <v>998</v>
      </c>
      <c r="L307" s="60" t="s">
        <v>999</v>
      </c>
      <c r="M307" s="58" t="s">
        <v>355</v>
      </c>
      <c r="N307" s="57" t="s">
        <v>54</v>
      </c>
      <c r="O307" s="58" t="s">
        <v>597</v>
      </c>
      <c r="P307" s="61">
        <v>1872</v>
      </c>
      <c r="Q307" s="61">
        <v>27055.89</v>
      </c>
      <c r="R307" s="62">
        <f t="shared" si="12"/>
        <v>50648626.079999998</v>
      </c>
      <c r="S307" s="62">
        <f t="shared" si="13"/>
        <v>54194029.905600004</v>
      </c>
      <c r="T307" s="62">
        <f t="shared" si="13"/>
        <v>57987611.998992011</v>
      </c>
      <c r="U307" s="60" t="s">
        <v>363</v>
      </c>
      <c r="V307" s="58" t="s">
        <v>593</v>
      </c>
      <c r="W307" s="60" t="s">
        <v>58</v>
      </c>
      <c r="X307" s="58">
        <v>50</v>
      </c>
      <c r="AA307" s="4"/>
    </row>
    <row r="308" spans="1:27" s="3" customFormat="1" ht="67.5">
      <c r="A308" s="57">
        <v>297</v>
      </c>
      <c r="B308" s="58" t="s">
        <v>42</v>
      </c>
      <c r="C308" s="59" t="s">
        <v>43</v>
      </c>
      <c r="D308" s="59" t="s">
        <v>969</v>
      </c>
      <c r="E308" s="59" t="s">
        <v>574</v>
      </c>
      <c r="F308" s="58" t="s">
        <v>721</v>
      </c>
      <c r="G308" s="57" t="s">
        <v>47</v>
      </c>
      <c r="H308" s="59" t="s">
        <v>970</v>
      </c>
      <c r="I308" s="60" t="s">
        <v>977</v>
      </c>
      <c r="J308" s="60" t="s">
        <v>977</v>
      </c>
      <c r="K308" s="60" t="s">
        <v>978</v>
      </c>
      <c r="L308" s="60" t="s">
        <v>979</v>
      </c>
      <c r="M308" s="58" t="s">
        <v>355</v>
      </c>
      <c r="N308" s="57" t="s">
        <v>54</v>
      </c>
      <c r="O308" s="58" t="s">
        <v>597</v>
      </c>
      <c r="P308" s="61">
        <v>56</v>
      </c>
      <c r="Q308" s="61">
        <v>31466.81</v>
      </c>
      <c r="R308" s="62">
        <f t="shared" si="12"/>
        <v>1762141.36</v>
      </c>
      <c r="S308" s="62">
        <f t="shared" si="13"/>
        <v>1885491.2552000002</v>
      </c>
      <c r="T308" s="62">
        <f t="shared" si="13"/>
        <v>2017475.6430640004</v>
      </c>
      <c r="U308" s="60" t="s">
        <v>363</v>
      </c>
      <c r="V308" s="58" t="s">
        <v>593</v>
      </c>
      <c r="W308" s="60" t="s">
        <v>58</v>
      </c>
      <c r="X308" s="58">
        <v>50</v>
      </c>
      <c r="AA308" s="4"/>
    </row>
    <row r="309" spans="1:27" s="3" customFormat="1" ht="67.5">
      <c r="A309" s="57">
        <v>298</v>
      </c>
      <c r="B309" s="58" t="s">
        <v>42</v>
      </c>
      <c r="C309" s="59" t="s">
        <v>43</v>
      </c>
      <c r="D309" s="59" t="s">
        <v>1000</v>
      </c>
      <c r="E309" s="59" t="s">
        <v>574</v>
      </c>
      <c r="F309" s="58" t="s">
        <v>721</v>
      </c>
      <c r="G309" s="57" t="s">
        <v>47</v>
      </c>
      <c r="H309" s="59" t="s">
        <v>589</v>
      </c>
      <c r="I309" s="60" t="s">
        <v>1001</v>
      </c>
      <c r="J309" s="60" t="s">
        <v>1001</v>
      </c>
      <c r="K309" s="60" t="s">
        <v>1002</v>
      </c>
      <c r="L309" s="60" t="s">
        <v>873</v>
      </c>
      <c r="M309" s="58" t="s">
        <v>355</v>
      </c>
      <c r="N309" s="57" t="s">
        <v>54</v>
      </c>
      <c r="O309" s="58" t="s">
        <v>64</v>
      </c>
      <c r="P309" s="61">
        <v>120</v>
      </c>
      <c r="Q309" s="61">
        <v>27697.33</v>
      </c>
      <c r="R309" s="62">
        <f t="shared" si="12"/>
        <v>3323679.6</v>
      </c>
      <c r="S309" s="62">
        <f t="shared" si="13"/>
        <v>3556337.1720000003</v>
      </c>
      <c r="T309" s="62">
        <f t="shared" si="13"/>
        <v>3805280.7740400005</v>
      </c>
      <c r="U309" s="60" t="s">
        <v>363</v>
      </c>
      <c r="V309" s="58" t="s">
        <v>593</v>
      </c>
      <c r="W309" s="60" t="s">
        <v>58</v>
      </c>
      <c r="X309" s="58">
        <v>50</v>
      </c>
      <c r="AA309" s="4"/>
    </row>
    <row r="310" spans="1:27" s="3" customFormat="1" ht="78.75">
      <c r="A310" s="57">
        <v>299</v>
      </c>
      <c r="B310" s="58" t="s">
        <v>42</v>
      </c>
      <c r="C310" s="59" t="s">
        <v>43</v>
      </c>
      <c r="D310" s="59" t="s">
        <v>1000</v>
      </c>
      <c r="E310" s="59" t="s">
        <v>574</v>
      </c>
      <c r="F310" s="58" t="s">
        <v>721</v>
      </c>
      <c r="G310" s="57" t="s">
        <v>47</v>
      </c>
      <c r="H310" s="59" t="s">
        <v>722</v>
      </c>
      <c r="I310" s="60" t="s">
        <v>1003</v>
      </c>
      <c r="J310" s="60" t="s">
        <v>1003</v>
      </c>
      <c r="K310" s="63" t="s">
        <v>1004</v>
      </c>
      <c r="L310" s="60" t="s">
        <v>1005</v>
      </c>
      <c r="M310" s="58" t="s">
        <v>355</v>
      </c>
      <c r="N310" s="57" t="s">
        <v>54</v>
      </c>
      <c r="O310" s="58" t="s">
        <v>64</v>
      </c>
      <c r="P310" s="61">
        <v>240</v>
      </c>
      <c r="Q310" s="61">
        <v>43472.43</v>
      </c>
      <c r="R310" s="62">
        <f t="shared" si="12"/>
        <v>10433383.199999999</v>
      </c>
      <c r="S310" s="62">
        <f t="shared" si="13"/>
        <v>11163720.024</v>
      </c>
      <c r="T310" s="62">
        <f t="shared" si="13"/>
        <v>11945180.42568</v>
      </c>
      <c r="U310" s="60" t="s">
        <v>363</v>
      </c>
      <c r="V310" s="58" t="s">
        <v>593</v>
      </c>
      <c r="W310" s="60" t="s">
        <v>58</v>
      </c>
      <c r="X310" s="58">
        <v>50</v>
      </c>
      <c r="AA310" s="4"/>
    </row>
    <row r="311" spans="1:27" s="3" customFormat="1" ht="67.5">
      <c r="A311" s="57">
        <v>300</v>
      </c>
      <c r="B311" s="58" t="s">
        <v>42</v>
      </c>
      <c r="C311" s="59" t="s">
        <v>43</v>
      </c>
      <c r="D311" s="59" t="s">
        <v>1000</v>
      </c>
      <c r="E311" s="59" t="s">
        <v>574</v>
      </c>
      <c r="F311" s="58" t="s">
        <v>721</v>
      </c>
      <c r="G311" s="57" t="s">
        <v>47</v>
      </c>
      <c r="H311" s="59" t="s">
        <v>722</v>
      </c>
      <c r="I311" s="60" t="s">
        <v>1006</v>
      </c>
      <c r="J311" s="60" t="s">
        <v>1006</v>
      </c>
      <c r="K311" s="60" t="s">
        <v>1007</v>
      </c>
      <c r="L311" s="60" t="s">
        <v>1008</v>
      </c>
      <c r="M311" s="58" t="s">
        <v>355</v>
      </c>
      <c r="N311" s="57" t="s">
        <v>54</v>
      </c>
      <c r="O311" s="58" t="s">
        <v>597</v>
      </c>
      <c r="P311" s="61">
        <v>170</v>
      </c>
      <c r="Q311" s="61">
        <v>22407.31</v>
      </c>
      <c r="R311" s="62">
        <f t="shared" si="12"/>
        <v>3809242.7</v>
      </c>
      <c r="S311" s="62">
        <f t="shared" si="13"/>
        <v>4075889.6890000002</v>
      </c>
      <c r="T311" s="62">
        <f t="shared" si="13"/>
        <v>4361201.9672300005</v>
      </c>
      <c r="U311" s="60" t="s">
        <v>363</v>
      </c>
      <c r="V311" s="58" t="s">
        <v>593</v>
      </c>
      <c r="W311" s="60" t="s">
        <v>58</v>
      </c>
      <c r="X311" s="58">
        <v>50</v>
      </c>
      <c r="AA311" s="4"/>
    </row>
    <row r="312" spans="1:27" s="3" customFormat="1" ht="67.5">
      <c r="A312" s="57">
        <v>301</v>
      </c>
      <c r="B312" s="58" t="s">
        <v>42</v>
      </c>
      <c r="C312" s="59" t="s">
        <v>43</v>
      </c>
      <c r="D312" s="59" t="s">
        <v>1000</v>
      </c>
      <c r="E312" s="59" t="s">
        <v>574</v>
      </c>
      <c r="F312" s="58" t="s">
        <v>721</v>
      </c>
      <c r="G312" s="57" t="s">
        <v>47</v>
      </c>
      <c r="H312" s="59" t="s">
        <v>722</v>
      </c>
      <c r="I312" s="60" t="s">
        <v>1009</v>
      </c>
      <c r="J312" s="60" t="s">
        <v>1009</v>
      </c>
      <c r="K312" s="60" t="s">
        <v>1010</v>
      </c>
      <c r="L312" s="60" t="s">
        <v>1011</v>
      </c>
      <c r="M312" s="58" t="s">
        <v>355</v>
      </c>
      <c r="N312" s="57" t="s">
        <v>54</v>
      </c>
      <c r="O312" s="58" t="s">
        <v>64</v>
      </c>
      <c r="P312" s="61">
        <v>1260</v>
      </c>
      <c r="Q312" s="61">
        <v>48000</v>
      </c>
      <c r="R312" s="62">
        <f t="shared" si="12"/>
        <v>60480000</v>
      </c>
      <c r="S312" s="62">
        <f t="shared" si="13"/>
        <v>64713600.000000007</v>
      </c>
      <c r="T312" s="62">
        <f t="shared" si="13"/>
        <v>69243552.000000015</v>
      </c>
      <c r="U312" s="60" t="s">
        <v>363</v>
      </c>
      <c r="V312" s="58" t="s">
        <v>593</v>
      </c>
      <c r="W312" s="60" t="s">
        <v>58</v>
      </c>
      <c r="X312" s="58">
        <v>50</v>
      </c>
      <c r="AA312" s="4"/>
    </row>
    <row r="313" spans="1:27" s="3" customFormat="1" ht="67.5">
      <c r="A313" s="57">
        <v>302</v>
      </c>
      <c r="B313" s="58" t="s">
        <v>42</v>
      </c>
      <c r="C313" s="59" t="s">
        <v>43</v>
      </c>
      <c r="D313" s="59" t="s">
        <v>1000</v>
      </c>
      <c r="E313" s="59" t="s">
        <v>574</v>
      </c>
      <c r="F313" s="58" t="s">
        <v>721</v>
      </c>
      <c r="G313" s="57" t="s">
        <v>47</v>
      </c>
      <c r="H313" s="59" t="s">
        <v>722</v>
      </c>
      <c r="I313" s="60" t="s">
        <v>1006</v>
      </c>
      <c r="J313" s="60" t="s">
        <v>1006</v>
      </c>
      <c r="K313" s="60" t="s">
        <v>1012</v>
      </c>
      <c r="L313" s="60" t="s">
        <v>1012</v>
      </c>
      <c r="M313" s="58" t="s">
        <v>355</v>
      </c>
      <c r="N313" s="57" t="s">
        <v>54</v>
      </c>
      <c r="O313" s="58" t="s">
        <v>64</v>
      </c>
      <c r="P313" s="61">
        <v>40320</v>
      </c>
      <c r="Q313" s="61">
        <v>24.92</v>
      </c>
      <c r="R313" s="62">
        <f t="shared" si="12"/>
        <v>1004774.4</v>
      </c>
      <c r="S313" s="62">
        <f t="shared" si="13"/>
        <v>1075108.608</v>
      </c>
      <c r="T313" s="62">
        <f t="shared" si="13"/>
        <v>1150366.21056</v>
      </c>
      <c r="U313" s="60" t="s">
        <v>363</v>
      </c>
      <c r="V313" s="58" t="s">
        <v>593</v>
      </c>
      <c r="W313" s="60" t="s">
        <v>58</v>
      </c>
      <c r="X313" s="58">
        <v>50</v>
      </c>
      <c r="AA313" s="4"/>
    </row>
    <row r="314" spans="1:27" s="3" customFormat="1" ht="67.5">
      <c r="A314" s="57">
        <v>303</v>
      </c>
      <c r="B314" s="58" t="s">
        <v>42</v>
      </c>
      <c r="C314" s="59" t="s">
        <v>43</v>
      </c>
      <c r="D314" s="59" t="s">
        <v>1000</v>
      </c>
      <c r="E314" s="59" t="s">
        <v>574</v>
      </c>
      <c r="F314" s="58" t="s">
        <v>721</v>
      </c>
      <c r="G314" s="57" t="s">
        <v>47</v>
      </c>
      <c r="H314" s="59" t="s">
        <v>952</v>
      </c>
      <c r="I314" s="60" t="s">
        <v>1013</v>
      </c>
      <c r="J314" s="60" t="s">
        <v>1013</v>
      </c>
      <c r="K314" s="60" t="s">
        <v>1014</v>
      </c>
      <c r="L314" s="60" t="s">
        <v>1014</v>
      </c>
      <c r="M314" s="58" t="s">
        <v>355</v>
      </c>
      <c r="N314" s="57" t="s">
        <v>54</v>
      </c>
      <c r="O314" s="58" t="s">
        <v>1015</v>
      </c>
      <c r="P314" s="61">
        <v>8800</v>
      </c>
      <c r="Q314" s="61">
        <v>30.96</v>
      </c>
      <c r="R314" s="62">
        <f t="shared" si="12"/>
        <v>272448</v>
      </c>
      <c r="S314" s="62">
        <f t="shared" si="13"/>
        <v>291519.36000000004</v>
      </c>
      <c r="T314" s="62">
        <f t="shared" si="13"/>
        <v>311925.71520000009</v>
      </c>
      <c r="U314" s="60" t="s">
        <v>363</v>
      </c>
      <c r="V314" s="58" t="s">
        <v>593</v>
      </c>
      <c r="W314" s="60" t="s">
        <v>58</v>
      </c>
      <c r="X314" s="58">
        <v>50</v>
      </c>
      <c r="AA314" s="4"/>
    </row>
    <row r="315" spans="1:27" s="3" customFormat="1" ht="67.5">
      <c r="A315" s="57">
        <v>304</v>
      </c>
      <c r="B315" s="58" t="s">
        <v>42</v>
      </c>
      <c r="C315" s="59" t="s">
        <v>43</v>
      </c>
      <c r="D315" s="59" t="s">
        <v>1000</v>
      </c>
      <c r="E315" s="59" t="s">
        <v>574</v>
      </c>
      <c r="F315" s="58" t="s">
        <v>721</v>
      </c>
      <c r="G315" s="57" t="s">
        <v>47</v>
      </c>
      <c r="H315" s="59" t="s">
        <v>952</v>
      </c>
      <c r="I315" s="60" t="s">
        <v>1016</v>
      </c>
      <c r="J315" s="60" t="s">
        <v>1016</v>
      </c>
      <c r="K315" s="60" t="s">
        <v>1017</v>
      </c>
      <c r="L315" s="60" t="s">
        <v>1017</v>
      </c>
      <c r="M315" s="58" t="s">
        <v>355</v>
      </c>
      <c r="N315" s="57" t="s">
        <v>54</v>
      </c>
      <c r="O315" s="58" t="s">
        <v>1015</v>
      </c>
      <c r="P315" s="61">
        <v>10400</v>
      </c>
      <c r="Q315" s="61">
        <v>32.96</v>
      </c>
      <c r="R315" s="62">
        <f t="shared" si="12"/>
        <v>342784</v>
      </c>
      <c r="S315" s="62">
        <f t="shared" si="13"/>
        <v>366778.88</v>
      </c>
      <c r="T315" s="62">
        <f t="shared" si="13"/>
        <v>392453.40160000004</v>
      </c>
      <c r="U315" s="60" t="s">
        <v>363</v>
      </c>
      <c r="V315" s="58" t="s">
        <v>593</v>
      </c>
      <c r="W315" s="60" t="s">
        <v>58</v>
      </c>
      <c r="X315" s="58">
        <v>50</v>
      </c>
      <c r="AA315" s="4"/>
    </row>
    <row r="316" spans="1:27" s="3" customFormat="1" ht="67.5">
      <c r="A316" s="57">
        <v>305</v>
      </c>
      <c r="B316" s="58" t="s">
        <v>42</v>
      </c>
      <c r="C316" s="59" t="s">
        <v>43</v>
      </c>
      <c r="D316" s="59" t="s">
        <v>1000</v>
      </c>
      <c r="E316" s="59" t="s">
        <v>574</v>
      </c>
      <c r="F316" s="58" t="s">
        <v>721</v>
      </c>
      <c r="G316" s="57" t="s">
        <v>47</v>
      </c>
      <c r="H316" s="59" t="s">
        <v>952</v>
      </c>
      <c r="I316" s="60" t="s">
        <v>1018</v>
      </c>
      <c r="J316" s="60" t="s">
        <v>1018</v>
      </c>
      <c r="K316" s="60" t="s">
        <v>1019</v>
      </c>
      <c r="L316" s="60" t="s">
        <v>1019</v>
      </c>
      <c r="M316" s="58" t="s">
        <v>355</v>
      </c>
      <c r="N316" s="57" t="s">
        <v>54</v>
      </c>
      <c r="O316" s="58" t="s">
        <v>1015</v>
      </c>
      <c r="P316" s="61">
        <v>49800</v>
      </c>
      <c r="Q316" s="61">
        <v>29.19</v>
      </c>
      <c r="R316" s="62">
        <f t="shared" si="12"/>
        <v>1453662</v>
      </c>
      <c r="S316" s="62">
        <f t="shared" ref="S316:T338" si="14">R316*1.07</f>
        <v>1555418.34</v>
      </c>
      <c r="T316" s="62">
        <f t="shared" si="14"/>
        <v>1664297.6238000002</v>
      </c>
      <c r="U316" s="60" t="s">
        <v>363</v>
      </c>
      <c r="V316" s="58" t="s">
        <v>593</v>
      </c>
      <c r="W316" s="60" t="s">
        <v>58</v>
      </c>
      <c r="X316" s="58">
        <v>50</v>
      </c>
      <c r="AA316" s="4"/>
    </row>
    <row r="317" spans="1:27" s="3" customFormat="1" ht="67.5">
      <c r="A317" s="57">
        <v>306</v>
      </c>
      <c r="B317" s="58" t="s">
        <v>42</v>
      </c>
      <c r="C317" s="59" t="s">
        <v>43</v>
      </c>
      <c r="D317" s="59" t="s">
        <v>1000</v>
      </c>
      <c r="E317" s="59" t="s">
        <v>574</v>
      </c>
      <c r="F317" s="58" t="s">
        <v>721</v>
      </c>
      <c r="G317" s="57" t="s">
        <v>47</v>
      </c>
      <c r="H317" s="59" t="s">
        <v>952</v>
      </c>
      <c r="I317" s="60" t="s">
        <v>1020</v>
      </c>
      <c r="J317" s="60" t="s">
        <v>1020</v>
      </c>
      <c r="K317" s="60" t="s">
        <v>1021</v>
      </c>
      <c r="L317" s="60" t="s">
        <v>1021</v>
      </c>
      <c r="M317" s="58" t="s">
        <v>355</v>
      </c>
      <c r="N317" s="57" t="s">
        <v>54</v>
      </c>
      <c r="O317" s="58" t="s">
        <v>1015</v>
      </c>
      <c r="P317" s="61">
        <v>17400</v>
      </c>
      <c r="Q317" s="61">
        <v>1311.18</v>
      </c>
      <c r="R317" s="62">
        <f t="shared" si="12"/>
        <v>22814532</v>
      </c>
      <c r="S317" s="62">
        <f t="shared" si="14"/>
        <v>24411549.240000002</v>
      </c>
      <c r="T317" s="62">
        <f t="shared" si="14"/>
        <v>26120357.686800003</v>
      </c>
      <c r="U317" s="60" t="s">
        <v>363</v>
      </c>
      <c r="V317" s="58" t="s">
        <v>593</v>
      </c>
      <c r="W317" s="60" t="s">
        <v>58</v>
      </c>
      <c r="X317" s="58">
        <v>50</v>
      </c>
      <c r="AA317" s="4"/>
    </row>
    <row r="318" spans="1:27" s="3" customFormat="1" ht="67.5">
      <c r="A318" s="57">
        <v>307</v>
      </c>
      <c r="B318" s="58" t="s">
        <v>42</v>
      </c>
      <c r="C318" s="59" t="s">
        <v>43</v>
      </c>
      <c r="D318" s="59" t="s">
        <v>1000</v>
      </c>
      <c r="E318" s="59" t="s">
        <v>574</v>
      </c>
      <c r="F318" s="58" t="s">
        <v>721</v>
      </c>
      <c r="G318" s="57" t="s">
        <v>47</v>
      </c>
      <c r="H318" s="59" t="s">
        <v>952</v>
      </c>
      <c r="I318" s="60" t="s">
        <v>1022</v>
      </c>
      <c r="J318" s="60" t="s">
        <v>1022</v>
      </c>
      <c r="K318" s="60" t="s">
        <v>1023</v>
      </c>
      <c r="L318" s="60" t="s">
        <v>1023</v>
      </c>
      <c r="M318" s="58" t="s">
        <v>355</v>
      </c>
      <c r="N318" s="57" t="s">
        <v>54</v>
      </c>
      <c r="O318" s="58" t="s">
        <v>1015</v>
      </c>
      <c r="P318" s="61">
        <v>1600</v>
      </c>
      <c r="Q318" s="61">
        <v>3024.89</v>
      </c>
      <c r="R318" s="62">
        <f t="shared" si="12"/>
        <v>4839824</v>
      </c>
      <c r="S318" s="62">
        <f t="shared" si="14"/>
        <v>5178611.6800000006</v>
      </c>
      <c r="T318" s="62">
        <f t="shared" si="14"/>
        <v>5541114.4976000013</v>
      </c>
      <c r="U318" s="60" t="s">
        <v>363</v>
      </c>
      <c r="V318" s="58" t="s">
        <v>593</v>
      </c>
      <c r="W318" s="60" t="s">
        <v>58</v>
      </c>
      <c r="X318" s="58">
        <v>50</v>
      </c>
      <c r="AA318" s="4"/>
    </row>
    <row r="319" spans="1:27" s="3" customFormat="1" ht="67.5">
      <c r="A319" s="57">
        <v>308</v>
      </c>
      <c r="B319" s="58" t="s">
        <v>42</v>
      </c>
      <c r="C319" s="59" t="s">
        <v>43</v>
      </c>
      <c r="D319" s="59" t="s">
        <v>1000</v>
      </c>
      <c r="E319" s="59" t="s">
        <v>574</v>
      </c>
      <c r="F319" s="58" t="s">
        <v>721</v>
      </c>
      <c r="G319" s="57" t="s">
        <v>47</v>
      </c>
      <c r="H319" s="59" t="s">
        <v>952</v>
      </c>
      <c r="I319" s="60" t="s">
        <v>1024</v>
      </c>
      <c r="J319" s="60" t="s">
        <v>1024</v>
      </c>
      <c r="K319" s="60" t="s">
        <v>1025</v>
      </c>
      <c r="L319" s="60" t="s">
        <v>1025</v>
      </c>
      <c r="M319" s="58" t="s">
        <v>355</v>
      </c>
      <c r="N319" s="57" t="s">
        <v>54</v>
      </c>
      <c r="O319" s="58" t="s">
        <v>1015</v>
      </c>
      <c r="P319" s="61">
        <v>17100</v>
      </c>
      <c r="Q319" s="61">
        <v>1132.27</v>
      </c>
      <c r="R319" s="62">
        <f t="shared" si="12"/>
        <v>19361817</v>
      </c>
      <c r="S319" s="62">
        <f t="shared" si="14"/>
        <v>20717144.190000001</v>
      </c>
      <c r="T319" s="62">
        <f t="shared" si="14"/>
        <v>22167344.283300001</v>
      </c>
      <c r="U319" s="60" t="s">
        <v>363</v>
      </c>
      <c r="V319" s="58" t="s">
        <v>593</v>
      </c>
      <c r="W319" s="60" t="s">
        <v>58</v>
      </c>
      <c r="X319" s="58">
        <v>50</v>
      </c>
      <c r="AA319" s="4"/>
    </row>
    <row r="320" spans="1:27" s="3" customFormat="1" ht="78.75">
      <c r="A320" s="57">
        <v>309</v>
      </c>
      <c r="B320" s="58" t="s">
        <v>42</v>
      </c>
      <c r="C320" s="59" t="s">
        <v>43</v>
      </c>
      <c r="D320" s="59" t="s">
        <v>1000</v>
      </c>
      <c r="E320" s="59" t="s">
        <v>574</v>
      </c>
      <c r="F320" s="58" t="s">
        <v>721</v>
      </c>
      <c r="G320" s="57" t="s">
        <v>47</v>
      </c>
      <c r="H320" s="59" t="s">
        <v>952</v>
      </c>
      <c r="I320" s="60" t="s">
        <v>1026</v>
      </c>
      <c r="J320" s="60" t="s">
        <v>1026</v>
      </c>
      <c r="K320" s="63" t="s">
        <v>1027</v>
      </c>
      <c r="L320" s="63" t="s">
        <v>1027</v>
      </c>
      <c r="M320" s="58" t="s">
        <v>355</v>
      </c>
      <c r="N320" s="57" t="s">
        <v>54</v>
      </c>
      <c r="O320" s="58" t="s">
        <v>1015</v>
      </c>
      <c r="P320" s="61">
        <v>8200</v>
      </c>
      <c r="Q320" s="61">
        <v>824.49</v>
      </c>
      <c r="R320" s="62">
        <f t="shared" si="12"/>
        <v>6760818</v>
      </c>
      <c r="S320" s="62">
        <f t="shared" si="14"/>
        <v>7234075.2600000007</v>
      </c>
      <c r="T320" s="62">
        <f t="shared" si="14"/>
        <v>7740460.5282000015</v>
      </c>
      <c r="U320" s="60" t="s">
        <v>363</v>
      </c>
      <c r="V320" s="58" t="s">
        <v>593</v>
      </c>
      <c r="W320" s="60" t="s">
        <v>58</v>
      </c>
      <c r="X320" s="58">
        <v>50</v>
      </c>
      <c r="AA320" s="4"/>
    </row>
    <row r="321" spans="1:27" s="3" customFormat="1" ht="67.5">
      <c r="A321" s="57">
        <v>310</v>
      </c>
      <c r="B321" s="58" t="s">
        <v>42</v>
      </c>
      <c r="C321" s="59" t="s">
        <v>43</v>
      </c>
      <c r="D321" s="59" t="s">
        <v>1000</v>
      </c>
      <c r="E321" s="59" t="s">
        <v>574</v>
      </c>
      <c r="F321" s="58" t="s">
        <v>721</v>
      </c>
      <c r="G321" s="57" t="s">
        <v>47</v>
      </c>
      <c r="H321" s="59" t="s">
        <v>952</v>
      </c>
      <c r="I321" s="60" t="s">
        <v>1028</v>
      </c>
      <c r="J321" s="60" t="s">
        <v>1028</v>
      </c>
      <c r="K321" s="60" t="s">
        <v>1029</v>
      </c>
      <c r="L321" s="60" t="s">
        <v>1029</v>
      </c>
      <c r="M321" s="58" t="s">
        <v>355</v>
      </c>
      <c r="N321" s="57" t="s">
        <v>54</v>
      </c>
      <c r="O321" s="58" t="s">
        <v>1030</v>
      </c>
      <c r="P321" s="61">
        <v>8.4</v>
      </c>
      <c r="Q321" s="61">
        <v>334118.52</v>
      </c>
      <c r="R321" s="62">
        <f t="shared" si="12"/>
        <v>2806595.5680000004</v>
      </c>
      <c r="S321" s="62">
        <f t="shared" si="14"/>
        <v>3003057.2577600004</v>
      </c>
      <c r="T321" s="62">
        <f t="shared" si="14"/>
        <v>3213271.2658032007</v>
      </c>
      <c r="U321" s="60" t="s">
        <v>363</v>
      </c>
      <c r="V321" s="58" t="s">
        <v>593</v>
      </c>
      <c r="W321" s="60" t="s">
        <v>58</v>
      </c>
      <c r="X321" s="58">
        <v>50</v>
      </c>
      <c r="AA321" s="4"/>
    </row>
    <row r="322" spans="1:27" s="3" customFormat="1" ht="67.5">
      <c r="A322" s="57">
        <v>311</v>
      </c>
      <c r="B322" s="58" t="s">
        <v>42</v>
      </c>
      <c r="C322" s="59" t="s">
        <v>43</v>
      </c>
      <c r="D322" s="59" t="s">
        <v>1000</v>
      </c>
      <c r="E322" s="59" t="s">
        <v>574</v>
      </c>
      <c r="F322" s="58" t="s">
        <v>721</v>
      </c>
      <c r="G322" s="57" t="s">
        <v>47</v>
      </c>
      <c r="H322" s="59" t="s">
        <v>952</v>
      </c>
      <c r="I322" s="60" t="s">
        <v>1031</v>
      </c>
      <c r="J322" s="60" t="s">
        <v>1031</v>
      </c>
      <c r="K322" s="60" t="s">
        <v>1032</v>
      </c>
      <c r="L322" s="60" t="s">
        <v>1032</v>
      </c>
      <c r="M322" s="58" t="s">
        <v>355</v>
      </c>
      <c r="N322" s="57" t="s">
        <v>54</v>
      </c>
      <c r="O322" s="58" t="s">
        <v>64</v>
      </c>
      <c r="P322" s="61">
        <v>6300</v>
      </c>
      <c r="Q322" s="61">
        <v>48.96</v>
      </c>
      <c r="R322" s="62">
        <f t="shared" si="12"/>
        <v>308448</v>
      </c>
      <c r="S322" s="62">
        <f t="shared" si="14"/>
        <v>330039.36000000004</v>
      </c>
      <c r="T322" s="62">
        <f t="shared" si="14"/>
        <v>353142.11520000006</v>
      </c>
      <c r="U322" s="60" t="s">
        <v>363</v>
      </c>
      <c r="V322" s="58" t="s">
        <v>593</v>
      </c>
      <c r="W322" s="60" t="s">
        <v>58</v>
      </c>
      <c r="X322" s="58">
        <v>50</v>
      </c>
      <c r="AA322" s="4"/>
    </row>
    <row r="323" spans="1:27" s="3" customFormat="1" ht="67.5">
      <c r="A323" s="57">
        <v>312</v>
      </c>
      <c r="B323" s="58" t="s">
        <v>42</v>
      </c>
      <c r="C323" s="59" t="s">
        <v>43</v>
      </c>
      <c r="D323" s="59" t="s">
        <v>1000</v>
      </c>
      <c r="E323" s="59" t="s">
        <v>574</v>
      </c>
      <c r="F323" s="58" t="s">
        <v>721</v>
      </c>
      <c r="G323" s="57" t="s">
        <v>47</v>
      </c>
      <c r="H323" s="59" t="s">
        <v>952</v>
      </c>
      <c r="I323" s="60" t="s">
        <v>1033</v>
      </c>
      <c r="J323" s="60" t="s">
        <v>1033</v>
      </c>
      <c r="K323" s="60" t="s">
        <v>1034</v>
      </c>
      <c r="L323" s="60" t="s">
        <v>1034</v>
      </c>
      <c r="M323" s="58" t="s">
        <v>355</v>
      </c>
      <c r="N323" s="57" t="s">
        <v>54</v>
      </c>
      <c r="O323" s="58" t="s">
        <v>64</v>
      </c>
      <c r="P323" s="61">
        <v>7200</v>
      </c>
      <c r="Q323" s="61">
        <v>48.96</v>
      </c>
      <c r="R323" s="62">
        <f t="shared" si="12"/>
        <v>352512</v>
      </c>
      <c r="S323" s="62">
        <f t="shared" si="14"/>
        <v>377187.84000000003</v>
      </c>
      <c r="T323" s="62">
        <f t="shared" si="14"/>
        <v>403590.98880000005</v>
      </c>
      <c r="U323" s="60" t="s">
        <v>363</v>
      </c>
      <c r="V323" s="58" t="s">
        <v>593</v>
      </c>
      <c r="W323" s="60" t="s">
        <v>58</v>
      </c>
      <c r="X323" s="58">
        <v>50</v>
      </c>
      <c r="AA323" s="4"/>
    </row>
    <row r="324" spans="1:27" s="3" customFormat="1" ht="67.5">
      <c r="A324" s="57">
        <v>313</v>
      </c>
      <c r="B324" s="58" t="s">
        <v>42</v>
      </c>
      <c r="C324" s="59" t="s">
        <v>43</v>
      </c>
      <c r="D324" s="59" t="s">
        <v>1000</v>
      </c>
      <c r="E324" s="59" t="s">
        <v>574</v>
      </c>
      <c r="F324" s="58" t="s">
        <v>721</v>
      </c>
      <c r="G324" s="57" t="s">
        <v>47</v>
      </c>
      <c r="H324" s="59" t="s">
        <v>952</v>
      </c>
      <c r="I324" s="60" t="s">
        <v>1035</v>
      </c>
      <c r="J324" s="60" t="s">
        <v>1035</v>
      </c>
      <c r="K324" s="60" t="s">
        <v>1036</v>
      </c>
      <c r="L324" s="60" t="s">
        <v>1036</v>
      </c>
      <c r="M324" s="58" t="s">
        <v>355</v>
      </c>
      <c r="N324" s="57" t="s">
        <v>54</v>
      </c>
      <c r="O324" s="58" t="s">
        <v>1015</v>
      </c>
      <c r="P324" s="61">
        <v>240</v>
      </c>
      <c r="Q324" s="61">
        <v>716.79</v>
      </c>
      <c r="R324" s="62">
        <f t="shared" si="12"/>
        <v>172029.59999999998</v>
      </c>
      <c r="S324" s="62">
        <f t="shared" si="14"/>
        <v>184071.67199999999</v>
      </c>
      <c r="T324" s="62">
        <f t="shared" si="14"/>
        <v>196956.68904</v>
      </c>
      <c r="U324" s="60" t="s">
        <v>363</v>
      </c>
      <c r="V324" s="58" t="s">
        <v>593</v>
      </c>
      <c r="W324" s="60" t="s">
        <v>58</v>
      </c>
      <c r="X324" s="58">
        <v>50</v>
      </c>
      <c r="AA324" s="4"/>
    </row>
    <row r="325" spans="1:27" s="3" customFormat="1" ht="67.5">
      <c r="A325" s="57">
        <v>314</v>
      </c>
      <c r="B325" s="58" t="s">
        <v>42</v>
      </c>
      <c r="C325" s="59" t="s">
        <v>43</v>
      </c>
      <c r="D325" s="59" t="s">
        <v>1000</v>
      </c>
      <c r="E325" s="59" t="s">
        <v>574</v>
      </c>
      <c r="F325" s="58" t="s">
        <v>721</v>
      </c>
      <c r="G325" s="57" t="s">
        <v>47</v>
      </c>
      <c r="H325" s="59" t="s">
        <v>952</v>
      </c>
      <c r="I325" s="60" t="s">
        <v>1037</v>
      </c>
      <c r="J325" s="60" t="s">
        <v>1037</v>
      </c>
      <c r="K325" s="60" t="s">
        <v>1038</v>
      </c>
      <c r="L325" s="60" t="s">
        <v>1038</v>
      </c>
      <c r="M325" s="58" t="s">
        <v>355</v>
      </c>
      <c r="N325" s="57" t="s">
        <v>54</v>
      </c>
      <c r="O325" s="58" t="s">
        <v>1015</v>
      </c>
      <c r="P325" s="61">
        <v>48200</v>
      </c>
      <c r="Q325" s="61">
        <v>67.09</v>
      </c>
      <c r="R325" s="62">
        <f t="shared" si="12"/>
        <v>3233738</v>
      </c>
      <c r="S325" s="62">
        <f t="shared" si="14"/>
        <v>3460099.66</v>
      </c>
      <c r="T325" s="62">
        <f t="shared" si="14"/>
        <v>3702306.6362000005</v>
      </c>
      <c r="U325" s="60" t="s">
        <v>363</v>
      </c>
      <c r="V325" s="58" t="s">
        <v>593</v>
      </c>
      <c r="W325" s="60" t="s">
        <v>58</v>
      </c>
      <c r="X325" s="58">
        <v>50</v>
      </c>
      <c r="AA325" s="4"/>
    </row>
    <row r="326" spans="1:27" s="3" customFormat="1" ht="67.5">
      <c r="A326" s="57">
        <v>315</v>
      </c>
      <c r="B326" s="58" t="s">
        <v>42</v>
      </c>
      <c r="C326" s="59" t="s">
        <v>43</v>
      </c>
      <c r="D326" s="59" t="s">
        <v>1000</v>
      </c>
      <c r="E326" s="59" t="s">
        <v>574</v>
      </c>
      <c r="F326" s="58" t="s">
        <v>721</v>
      </c>
      <c r="G326" s="57" t="s">
        <v>47</v>
      </c>
      <c r="H326" s="59" t="s">
        <v>952</v>
      </c>
      <c r="I326" s="60" t="s">
        <v>1039</v>
      </c>
      <c r="J326" s="60" t="s">
        <v>1039</v>
      </c>
      <c r="K326" s="60" t="s">
        <v>1040</v>
      </c>
      <c r="L326" s="60" t="s">
        <v>1040</v>
      </c>
      <c r="M326" s="58" t="s">
        <v>355</v>
      </c>
      <c r="N326" s="57" t="s">
        <v>54</v>
      </c>
      <c r="O326" s="58" t="s">
        <v>1015</v>
      </c>
      <c r="P326" s="61">
        <v>450</v>
      </c>
      <c r="Q326" s="61">
        <v>188.17</v>
      </c>
      <c r="R326" s="62">
        <f t="shared" si="12"/>
        <v>84676.5</v>
      </c>
      <c r="S326" s="62">
        <f t="shared" si="14"/>
        <v>90603.85500000001</v>
      </c>
      <c r="T326" s="62">
        <f t="shared" si="14"/>
        <v>96946.124850000022</v>
      </c>
      <c r="U326" s="60" t="s">
        <v>363</v>
      </c>
      <c r="V326" s="58" t="s">
        <v>593</v>
      </c>
      <c r="W326" s="60" t="s">
        <v>58</v>
      </c>
      <c r="X326" s="58">
        <v>50</v>
      </c>
      <c r="AA326" s="4"/>
    </row>
    <row r="327" spans="1:27" s="3" customFormat="1" ht="67.5">
      <c r="A327" s="57">
        <v>316</v>
      </c>
      <c r="B327" s="58" t="s">
        <v>42</v>
      </c>
      <c r="C327" s="59" t="s">
        <v>43</v>
      </c>
      <c r="D327" s="59" t="s">
        <v>1000</v>
      </c>
      <c r="E327" s="59" t="s">
        <v>574</v>
      </c>
      <c r="F327" s="58" t="s">
        <v>721</v>
      </c>
      <c r="G327" s="57" t="s">
        <v>47</v>
      </c>
      <c r="H327" s="59" t="s">
        <v>952</v>
      </c>
      <c r="I327" s="60" t="s">
        <v>1041</v>
      </c>
      <c r="J327" s="60" t="s">
        <v>1041</v>
      </c>
      <c r="K327" s="60" t="s">
        <v>1042</v>
      </c>
      <c r="L327" s="60" t="s">
        <v>1042</v>
      </c>
      <c r="M327" s="58" t="s">
        <v>355</v>
      </c>
      <c r="N327" s="57" t="s">
        <v>54</v>
      </c>
      <c r="O327" s="58" t="s">
        <v>1015</v>
      </c>
      <c r="P327" s="61">
        <v>26000</v>
      </c>
      <c r="Q327" s="61">
        <v>81.3</v>
      </c>
      <c r="R327" s="62">
        <f t="shared" si="12"/>
        <v>2113800</v>
      </c>
      <c r="S327" s="62">
        <f t="shared" si="14"/>
        <v>2261766</v>
      </c>
      <c r="T327" s="62">
        <f t="shared" si="14"/>
        <v>2420089.62</v>
      </c>
      <c r="U327" s="60" t="s">
        <v>363</v>
      </c>
      <c r="V327" s="58" t="s">
        <v>593</v>
      </c>
      <c r="W327" s="60" t="s">
        <v>58</v>
      </c>
      <c r="X327" s="58">
        <v>50</v>
      </c>
      <c r="AA327" s="4"/>
    </row>
    <row r="328" spans="1:27" s="3" customFormat="1" ht="67.5">
      <c r="A328" s="57">
        <v>317</v>
      </c>
      <c r="B328" s="58" t="s">
        <v>42</v>
      </c>
      <c r="C328" s="59" t="s">
        <v>43</v>
      </c>
      <c r="D328" s="59" t="s">
        <v>1000</v>
      </c>
      <c r="E328" s="59" t="s">
        <v>574</v>
      </c>
      <c r="F328" s="58" t="s">
        <v>721</v>
      </c>
      <c r="G328" s="57" t="s">
        <v>47</v>
      </c>
      <c r="H328" s="59" t="s">
        <v>952</v>
      </c>
      <c r="I328" s="60" t="s">
        <v>1043</v>
      </c>
      <c r="J328" s="60" t="s">
        <v>1043</v>
      </c>
      <c r="K328" s="60" t="s">
        <v>1044</v>
      </c>
      <c r="L328" s="60" t="s">
        <v>1044</v>
      </c>
      <c r="M328" s="58" t="s">
        <v>355</v>
      </c>
      <c r="N328" s="57" t="s">
        <v>54</v>
      </c>
      <c r="O328" s="58" t="s">
        <v>1015</v>
      </c>
      <c r="P328" s="61">
        <v>17700</v>
      </c>
      <c r="Q328" s="61">
        <v>602.27</v>
      </c>
      <c r="R328" s="62">
        <f t="shared" si="12"/>
        <v>10660179</v>
      </c>
      <c r="S328" s="62">
        <f t="shared" si="14"/>
        <v>11406391.530000001</v>
      </c>
      <c r="T328" s="62">
        <f t="shared" si="14"/>
        <v>12204838.937100003</v>
      </c>
      <c r="U328" s="60" t="s">
        <v>363</v>
      </c>
      <c r="V328" s="58" t="s">
        <v>593</v>
      </c>
      <c r="W328" s="60" t="s">
        <v>58</v>
      </c>
      <c r="X328" s="58">
        <v>50</v>
      </c>
      <c r="AA328" s="4"/>
    </row>
    <row r="329" spans="1:27" s="3" customFormat="1" ht="67.5">
      <c r="A329" s="57">
        <v>318</v>
      </c>
      <c r="B329" s="58" t="s">
        <v>42</v>
      </c>
      <c r="C329" s="59" t="s">
        <v>43</v>
      </c>
      <c r="D329" s="59" t="s">
        <v>1000</v>
      </c>
      <c r="E329" s="59" t="s">
        <v>574</v>
      </c>
      <c r="F329" s="58" t="s">
        <v>721</v>
      </c>
      <c r="G329" s="57" t="s">
        <v>47</v>
      </c>
      <c r="H329" s="59" t="s">
        <v>952</v>
      </c>
      <c r="I329" s="60" t="s">
        <v>1045</v>
      </c>
      <c r="J329" s="60" t="s">
        <v>1045</v>
      </c>
      <c r="K329" s="60" t="s">
        <v>1046</v>
      </c>
      <c r="L329" s="60" t="s">
        <v>1046</v>
      </c>
      <c r="M329" s="58" t="s">
        <v>355</v>
      </c>
      <c r="N329" s="57" t="s">
        <v>54</v>
      </c>
      <c r="O329" s="58" t="s">
        <v>1015</v>
      </c>
      <c r="P329" s="61">
        <v>50500</v>
      </c>
      <c r="Q329" s="61">
        <v>45.9</v>
      </c>
      <c r="R329" s="62">
        <f t="shared" si="12"/>
        <v>2317950</v>
      </c>
      <c r="S329" s="62">
        <f t="shared" si="14"/>
        <v>2480206.5</v>
      </c>
      <c r="T329" s="62">
        <f t="shared" si="14"/>
        <v>2653820.9550000001</v>
      </c>
      <c r="U329" s="60" t="s">
        <v>363</v>
      </c>
      <c r="V329" s="58" t="s">
        <v>593</v>
      </c>
      <c r="W329" s="60" t="s">
        <v>58</v>
      </c>
      <c r="X329" s="58">
        <v>50</v>
      </c>
      <c r="AA329" s="4"/>
    </row>
    <row r="330" spans="1:27" s="3" customFormat="1" ht="67.5">
      <c r="A330" s="57">
        <v>319</v>
      </c>
      <c r="B330" s="58" t="s">
        <v>42</v>
      </c>
      <c r="C330" s="59" t="s">
        <v>43</v>
      </c>
      <c r="D330" s="59" t="s">
        <v>1000</v>
      </c>
      <c r="E330" s="59" t="s">
        <v>574</v>
      </c>
      <c r="F330" s="58" t="s">
        <v>721</v>
      </c>
      <c r="G330" s="57" t="s">
        <v>47</v>
      </c>
      <c r="H330" s="59" t="s">
        <v>952</v>
      </c>
      <c r="I330" s="60" t="s">
        <v>1047</v>
      </c>
      <c r="J330" s="60" t="s">
        <v>1047</v>
      </c>
      <c r="K330" s="60" t="s">
        <v>1048</v>
      </c>
      <c r="L330" s="60" t="s">
        <v>1048</v>
      </c>
      <c r="M330" s="58" t="s">
        <v>355</v>
      </c>
      <c r="N330" s="57" t="s">
        <v>54</v>
      </c>
      <c r="O330" s="58" t="s">
        <v>1015</v>
      </c>
      <c r="P330" s="61">
        <v>280</v>
      </c>
      <c r="Q330" s="61">
        <v>460.21</v>
      </c>
      <c r="R330" s="62">
        <f t="shared" si="12"/>
        <v>128858.79999999999</v>
      </c>
      <c r="S330" s="62">
        <f t="shared" si="14"/>
        <v>137878.916</v>
      </c>
      <c r="T330" s="62">
        <f t="shared" si="14"/>
        <v>147530.44012000001</v>
      </c>
      <c r="U330" s="60" t="s">
        <v>363</v>
      </c>
      <c r="V330" s="58" t="s">
        <v>593</v>
      </c>
      <c r="W330" s="60" t="s">
        <v>58</v>
      </c>
      <c r="X330" s="58">
        <v>50</v>
      </c>
      <c r="AA330" s="4"/>
    </row>
    <row r="331" spans="1:27" s="3" customFormat="1" ht="67.5">
      <c r="A331" s="57">
        <v>320</v>
      </c>
      <c r="B331" s="58" t="s">
        <v>42</v>
      </c>
      <c r="C331" s="59" t="s">
        <v>43</v>
      </c>
      <c r="D331" s="59" t="s">
        <v>1000</v>
      </c>
      <c r="E331" s="59" t="s">
        <v>574</v>
      </c>
      <c r="F331" s="58" t="s">
        <v>721</v>
      </c>
      <c r="G331" s="57" t="s">
        <v>47</v>
      </c>
      <c r="H331" s="59" t="s">
        <v>952</v>
      </c>
      <c r="I331" s="60" t="s">
        <v>1049</v>
      </c>
      <c r="J331" s="60" t="s">
        <v>1049</v>
      </c>
      <c r="K331" s="60" t="s">
        <v>1050</v>
      </c>
      <c r="L331" s="60" t="s">
        <v>1050</v>
      </c>
      <c r="M331" s="58" t="s">
        <v>355</v>
      </c>
      <c r="N331" s="57" t="s">
        <v>54</v>
      </c>
      <c r="O331" s="58" t="s">
        <v>753</v>
      </c>
      <c r="P331" s="61">
        <v>10</v>
      </c>
      <c r="Q331" s="61">
        <v>3142.59</v>
      </c>
      <c r="R331" s="62">
        <f t="shared" si="12"/>
        <v>31425.9</v>
      </c>
      <c r="S331" s="62">
        <f t="shared" si="14"/>
        <v>33625.713000000003</v>
      </c>
      <c r="T331" s="62">
        <f t="shared" si="14"/>
        <v>35979.512910000005</v>
      </c>
      <c r="U331" s="60" t="s">
        <v>363</v>
      </c>
      <c r="V331" s="58" t="s">
        <v>593</v>
      </c>
      <c r="W331" s="60" t="s">
        <v>58</v>
      </c>
      <c r="X331" s="58">
        <v>50</v>
      </c>
      <c r="AA331" s="4"/>
    </row>
    <row r="332" spans="1:27" s="3" customFormat="1" ht="67.5">
      <c r="A332" s="57">
        <v>321</v>
      </c>
      <c r="B332" s="58" t="s">
        <v>42</v>
      </c>
      <c r="C332" s="59" t="s">
        <v>43</v>
      </c>
      <c r="D332" s="59" t="s">
        <v>1000</v>
      </c>
      <c r="E332" s="59" t="s">
        <v>574</v>
      </c>
      <c r="F332" s="58" t="s">
        <v>721</v>
      </c>
      <c r="G332" s="57" t="s">
        <v>47</v>
      </c>
      <c r="H332" s="59" t="s">
        <v>952</v>
      </c>
      <c r="I332" s="60" t="s">
        <v>1051</v>
      </c>
      <c r="J332" s="60" t="s">
        <v>1051</v>
      </c>
      <c r="K332" s="60" t="s">
        <v>1052</v>
      </c>
      <c r="L332" s="60" t="s">
        <v>1052</v>
      </c>
      <c r="M332" s="58" t="s">
        <v>355</v>
      </c>
      <c r="N332" s="57" t="s">
        <v>54</v>
      </c>
      <c r="O332" s="58" t="s">
        <v>1030</v>
      </c>
      <c r="P332" s="61">
        <v>23.34</v>
      </c>
      <c r="Q332" s="61">
        <v>67806.44</v>
      </c>
      <c r="R332" s="62">
        <f t="shared" ref="R332:R377" si="15">IFERROR(P332*Q332,0)</f>
        <v>1582602.3096</v>
      </c>
      <c r="S332" s="62">
        <f t="shared" si="14"/>
        <v>1693384.4712720001</v>
      </c>
      <c r="T332" s="62">
        <f t="shared" si="14"/>
        <v>1811921.3842610402</v>
      </c>
      <c r="U332" s="60" t="s">
        <v>363</v>
      </c>
      <c r="V332" s="58" t="s">
        <v>593</v>
      </c>
      <c r="W332" s="60" t="s">
        <v>58</v>
      </c>
      <c r="X332" s="58">
        <v>50</v>
      </c>
      <c r="AA332" s="4"/>
    </row>
    <row r="333" spans="1:27" s="3" customFormat="1" ht="67.5">
      <c r="A333" s="57">
        <v>322</v>
      </c>
      <c r="B333" s="58" t="s">
        <v>42</v>
      </c>
      <c r="C333" s="59" t="s">
        <v>43</v>
      </c>
      <c r="D333" s="59" t="s">
        <v>1000</v>
      </c>
      <c r="E333" s="59" t="s">
        <v>574</v>
      </c>
      <c r="F333" s="58" t="s">
        <v>721</v>
      </c>
      <c r="G333" s="57" t="s">
        <v>47</v>
      </c>
      <c r="H333" s="59" t="s">
        <v>952</v>
      </c>
      <c r="I333" s="60" t="s">
        <v>1053</v>
      </c>
      <c r="J333" s="60" t="s">
        <v>1054</v>
      </c>
      <c r="K333" s="60" t="s">
        <v>1053</v>
      </c>
      <c r="L333" s="60" t="s">
        <v>1054</v>
      </c>
      <c r="M333" s="58" t="s">
        <v>355</v>
      </c>
      <c r="N333" s="57" t="s">
        <v>54</v>
      </c>
      <c r="O333" s="58" t="s">
        <v>1015</v>
      </c>
      <c r="P333" s="61">
        <v>450</v>
      </c>
      <c r="Q333" s="61">
        <v>118.77</v>
      </c>
      <c r="R333" s="62">
        <f t="shared" si="15"/>
        <v>53446.5</v>
      </c>
      <c r="S333" s="62">
        <f t="shared" si="14"/>
        <v>57187.755000000005</v>
      </c>
      <c r="T333" s="62">
        <f t="shared" si="14"/>
        <v>61190.897850000008</v>
      </c>
      <c r="U333" s="60" t="s">
        <v>363</v>
      </c>
      <c r="V333" s="58" t="s">
        <v>593</v>
      </c>
      <c r="W333" s="60" t="s">
        <v>58</v>
      </c>
      <c r="X333" s="58">
        <v>50</v>
      </c>
      <c r="AA333" s="4"/>
    </row>
    <row r="334" spans="1:27" s="3" customFormat="1" ht="67.5">
      <c r="A334" s="57">
        <v>323</v>
      </c>
      <c r="B334" s="58" t="s">
        <v>42</v>
      </c>
      <c r="C334" s="59" t="s">
        <v>43</v>
      </c>
      <c r="D334" s="59" t="s">
        <v>1000</v>
      </c>
      <c r="E334" s="59" t="s">
        <v>574</v>
      </c>
      <c r="F334" s="58" t="s">
        <v>721</v>
      </c>
      <c r="G334" s="57" t="s">
        <v>47</v>
      </c>
      <c r="H334" s="59" t="s">
        <v>952</v>
      </c>
      <c r="I334" s="60" t="s">
        <v>1055</v>
      </c>
      <c r="J334" s="60" t="s">
        <v>1056</v>
      </c>
      <c r="K334" s="60" t="s">
        <v>1057</v>
      </c>
      <c r="L334" s="60" t="s">
        <v>1056</v>
      </c>
      <c r="M334" s="58" t="s">
        <v>355</v>
      </c>
      <c r="N334" s="57" t="s">
        <v>54</v>
      </c>
      <c r="O334" s="58" t="s">
        <v>1015</v>
      </c>
      <c r="P334" s="61">
        <v>31800</v>
      </c>
      <c r="Q334" s="61">
        <v>8992.2800000000007</v>
      </c>
      <c r="R334" s="62">
        <f t="shared" si="15"/>
        <v>285954504</v>
      </c>
      <c r="S334" s="62">
        <f t="shared" si="14"/>
        <v>305971319.28000003</v>
      </c>
      <c r="T334" s="62">
        <f t="shared" si="14"/>
        <v>327389311.62960005</v>
      </c>
      <c r="U334" s="60" t="s">
        <v>363</v>
      </c>
      <c r="V334" s="58" t="s">
        <v>593</v>
      </c>
      <c r="W334" s="60" t="s">
        <v>58</v>
      </c>
      <c r="X334" s="58">
        <v>50</v>
      </c>
      <c r="AA334" s="4"/>
    </row>
    <row r="335" spans="1:27" s="3" customFormat="1" ht="67.5">
      <c r="A335" s="57">
        <v>324</v>
      </c>
      <c r="B335" s="58" t="s">
        <v>42</v>
      </c>
      <c r="C335" s="59" t="s">
        <v>43</v>
      </c>
      <c r="D335" s="59" t="s">
        <v>1000</v>
      </c>
      <c r="E335" s="59" t="s">
        <v>574</v>
      </c>
      <c r="F335" s="58" t="s">
        <v>721</v>
      </c>
      <c r="G335" s="57" t="s">
        <v>47</v>
      </c>
      <c r="H335" s="59" t="s">
        <v>952</v>
      </c>
      <c r="I335" s="60" t="s">
        <v>1058</v>
      </c>
      <c r="J335" s="60" t="s">
        <v>1058</v>
      </c>
      <c r="K335" s="60" t="s">
        <v>1059</v>
      </c>
      <c r="L335" s="60" t="s">
        <v>1060</v>
      </c>
      <c r="M335" s="58" t="s">
        <v>355</v>
      </c>
      <c r="N335" s="57" t="s">
        <v>54</v>
      </c>
      <c r="O335" s="58" t="s">
        <v>1015</v>
      </c>
      <c r="P335" s="61">
        <v>20</v>
      </c>
      <c r="Q335" s="61">
        <v>558.38</v>
      </c>
      <c r="R335" s="62">
        <f t="shared" si="15"/>
        <v>11167.6</v>
      </c>
      <c r="S335" s="62">
        <f t="shared" si="14"/>
        <v>11949.332</v>
      </c>
      <c r="T335" s="62">
        <f t="shared" si="14"/>
        <v>12785.785240000001</v>
      </c>
      <c r="U335" s="60" t="s">
        <v>363</v>
      </c>
      <c r="V335" s="58" t="s">
        <v>593</v>
      </c>
      <c r="W335" s="60" t="s">
        <v>58</v>
      </c>
      <c r="X335" s="58">
        <v>50</v>
      </c>
      <c r="AA335" s="4"/>
    </row>
    <row r="336" spans="1:27" s="3" customFormat="1" ht="67.5">
      <c r="A336" s="57">
        <v>325</v>
      </c>
      <c r="B336" s="58" t="s">
        <v>42</v>
      </c>
      <c r="C336" s="59" t="s">
        <v>43</v>
      </c>
      <c r="D336" s="59" t="s">
        <v>1000</v>
      </c>
      <c r="E336" s="59" t="s">
        <v>574</v>
      </c>
      <c r="F336" s="58" t="s">
        <v>721</v>
      </c>
      <c r="G336" s="57" t="s">
        <v>47</v>
      </c>
      <c r="H336" s="59" t="s">
        <v>831</v>
      </c>
      <c r="I336" s="60" t="s">
        <v>1061</v>
      </c>
      <c r="J336" s="60" t="s">
        <v>1062</v>
      </c>
      <c r="K336" s="60" t="s">
        <v>1063</v>
      </c>
      <c r="L336" s="60" t="s">
        <v>1063</v>
      </c>
      <c r="M336" s="58" t="s">
        <v>355</v>
      </c>
      <c r="N336" s="57" t="s">
        <v>54</v>
      </c>
      <c r="O336" s="58" t="s">
        <v>64</v>
      </c>
      <c r="P336" s="61">
        <v>8700</v>
      </c>
      <c r="Q336" s="61">
        <v>22.47</v>
      </c>
      <c r="R336" s="62">
        <f t="shared" si="15"/>
        <v>195489</v>
      </c>
      <c r="S336" s="62">
        <f t="shared" si="14"/>
        <v>209173.23</v>
      </c>
      <c r="T336" s="62">
        <f t="shared" si="14"/>
        <v>223815.35610000003</v>
      </c>
      <c r="U336" s="60" t="s">
        <v>363</v>
      </c>
      <c r="V336" s="58" t="s">
        <v>593</v>
      </c>
      <c r="W336" s="60" t="s">
        <v>58</v>
      </c>
      <c r="X336" s="58">
        <v>50</v>
      </c>
      <c r="AA336" s="4"/>
    </row>
    <row r="337" spans="1:27" s="3" customFormat="1" ht="67.5">
      <c r="A337" s="57">
        <v>326</v>
      </c>
      <c r="B337" s="58" t="s">
        <v>42</v>
      </c>
      <c r="C337" s="59" t="s">
        <v>43</v>
      </c>
      <c r="D337" s="59" t="s">
        <v>1000</v>
      </c>
      <c r="E337" s="59" t="s">
        <v>574</v>
      </c>
      <c r="F337" s="58" t="s">
        <v>721</v>
      </c>
      <c r="G337" s="57" t="s">
        <v>47</v>
      </c>
      <c r="H337" s="59" t="s">
        <v>831</v>
      </c>
      <c r="I337" s="60" t="s">
        <v>1061</v>
      </c>
      <c r="J337" s="60" t="s">
        <v>1062</v>
      </c>
      <c r="K337" s="60" t="s">
        <v>1064</v>
      </c>
      <c r="L337" s="60" t="s">
        <v>1064</v>
      </c>
      <c r="M337" s="58" t="s">
        <v>355</v>
      </c>
      <c r="N337" s="57" t="s">
        <v>54</v>
      </c>
      <c r="O337" s="58" t="s">
        <v>64</v>
      </c>
      <c r="P337" s="61">
        <v>105100</v>
      </c>
      <c r="Q337" s="61">
        <v>22.47</v>
      </c>
      <c r="R337" s="62">
        <f t="shared" si="15"/>
        <v>2361597</v>
      </c>
      <c r="S337" s="62">
        <f t="shared" si="14"/>
        <v>2526908.79</v>
      </c>
      <c r="T337" s="62">
        <f t="shared" si="14"/>
        <v>2703792.4053000002</v>
      </c>
      <c r="U337" s="60" t="s">
        <v>363</v>
      </c>
      <c r="V337" s="58" t="s">
        <v>593</v>
      </c>
      <c r="W337" s="60" t="s">
        <v>58</v>
      </c>
      <c r="X337" s="58">
        <v>50</v>
      </c>
      <c r="AA337" s="4"/>
    </row>
    <row r="338" spans="1:27" s="3" customFormat="1" ht="67.5">
      <c r="A338" s="57">
        <v>327</v>
      </c>
      <c r="B338" s="58" t="s">
        <v>42</v>
      </c>
      <c r="C338" s="59" t="s">
        <v>43</v>
      </c>
      <c r="D338" s="59" t="s">
        <v>1000</v>
      </c>
      <c r="E338" s="59" t="s">
        <v>574</v>
      </c>
      <c r="F338" s="58" t="s">
        <v>721</v>
      </c>
      <c r="G338" s="57" t="s">
        <v>47</v>
      </c>
      <c r="H338" s="59" t="s">
        <v>831</v>
      </c>
      <c r="I338" s="60" t="s">
        <v>1061</v>
      </c>
      <c r="J338" s="60" t="s">
        <v>1062</v>
      </c>
      <c r="K338" s="60" t="s">
        <v>1065</v>
      </c>
      <c r="L338" s="60" t="s">
        <v>1065</v>
      </c>
      <c r="M338" s="58" t="s">
        <v>355</v>
      </c>
      <c r="N338" s="57" t="s">
        <v>54</v>
      </c>
      <c r="O338" s="58" t="s">
        <v>64</v>
      </c>
      <c r="P338" s="61">
        <v>21770</v>
      </c>
      <c r="Q338" s="61">
        <v>21</v>
      </c>
      <c r="R338" s="62">
        <f t="shared" si="15"/>
        <v>457170</v>
      </c>
      <c r="S338" s="62">
        <f t="shared" si="14"/>
        <v>489171.9</v>
      </c>
      <c r="T338" s="62">
        <f t="shared" si="14"/>
        <v>523413.93300000008</v>
      </c>
      <c r="U338" s="60" t="s">
        <v>363</v>
      </c>
      <c r="V338" s="58" t="s">
        <v>593</v>
      </c>
      <c r="W338" s="60" t="s">
        <v>58</v>
      </c>
      <c r="X338" s="58">
        <v>50</v>
      </c>
      <c r="AA338" s="4"/>
    </row>
    <row r="339" spans="1:27" s="3" customFormat="1" ht="67.5">
      <c r="A339" s="57">
        <v>328</v>
      </c>
      <c r="B339" s="58" t="s">
        <v>42</v>
      </c>
      <c r="C339" s="59" t="s">
        <v>43</v>
      </c>
      <c r="D339" s="59" t="s">
        <v>1000</v>
      </c>
      <c r="E339" s="59" t="s">
        <v>574</v>
      </c>
      <c r="F339" s="58" t="s">
        <v>721</v>
      </c>
      <c r="G339" s="57" t="s">
        <v>47</v>
      </c>
      <c r="H339" s="59" t="s">
        <v>831</v>
      </c>
      <c r="I339" s="60" t="s">
        <v>1061</v>
      </c>
      <c r="J339" s="60" t="s">
        <v>1062</v>
      </c>
      <c r="K339" s="60" t="s">
        <v>1066</v>
      </c>
      <c r="L339" s="60" t="s">
        <v>1066</v>
      </c>
      <c r="M339" s="58" t="s">
        <v>355</v>
      </c>
      <c r="N339" s="57" t="s">
        <v>54</v>
      </c>
      <c r="O339" s="58" t="s">
        <v>64</v>
      </c>
      <c r="P339" s="61">
        <v>2500</v>
      </c>
      <c r="Q339" s="61">
        <v>21</v>
      </c>
      <c r="R339" s="62">
        <f t="shared" si="15"/>
        <v>52500</v>
      </c>
      <c r="S339" s="62">
        <f t="shared" ref="S339:T347" si="16">R339*1.07</f>
        <v>56175</v>
      </c>
      <c r="T339" s="62">
        <f t="shared" si="16"/>
        <v>60107.25</v>
      </c>
      <c r="U339" s="60" t="s">
        <v>363</v>
      </c>
      <c r="V339" s="58" t="s">
        <v>593</v>
      </c>
      <c r="W339" s="60" t="s">
        <v>58</v>
      </c>
      <c r="X339" s="58">
        <v>50</v>
      </c>
      <c r="AA339" s="4"/>
    </row>
    <row r="340" spans="1:27" s="3" customFormat="1" ht="67.5">
      <c r="A340" s="57">
        <v>329</v>
      </c>
      <c r="B340" s="58" t="s">
        <v>42</v>
      </c>
      <c r="C340" s="59" t="s">
        <v>43</v>
      </c>
      <c r="D340" s="59" t="s">
        <v>1000</v>
      </c>
      <c r="E340" s="59" t="s">
        <v>574</v>
      </c>
      <c r="F340" s="58" t="s">
        <v>721</v>
      </c>
      <c r="G340" s="57" t="s">
        <v>47</v>
      </c>
      <c r="H340" s="59" t="s">
        <v>1067</v>
      </c>
      <c r="I340" s="60" t="s">
        <v>1068</v>
      </c>
      <c r="J340" s="60" t="s">
        <v>1069</v>
      </c>
      <c r="K340" s="60" t="s">
        <v>1070</v>
      </c>
      <c r="L340" s="60" t="s">
        <v>1070</v>
      </c>
      <c r="M340" s="58" t="s">
        <v>355</v>
      </c>
      <c r="N340" s="57" t="s">
        <v>54</v>
      </c>
      <c r="O340" s="58" t="s">
        <v>64</v>
      </c>
      <c r="P340" s="61">
        <v>1930</v>
      </c>
      <c r="Q340" s="61">
        <v>76.510000000000005</v>
      </c>
      <c r="R340" s="62">
        <f t="shared" si="15"/>
        <v>147664.30000000002</v>
      </c>
      <c r="S340" s="62">
        <f t="shared" si="16"/>
        <v>158000.80100000004</v>
      </c>
      <c r="T340" s="62">
        <f t="shared" si="16"/>
        <v>169060.85707000006</v>
      </c>
      <c r="U340" s="60" t="s">
        <v>363</v>
      </c>
      <c r="V340" s="58" t="s">
        <v>593</v>
      </c>
      <c r="W340" s="60" t="s">
        <v>58</v>
      </c>
      <c r="X340" s="58">
        <v>50</v>
      </c>
      <c r="AA340" s="4"/>
    </row>
    <row r="341" spans="1:27" s="3" customFormat="1" ht="67.5">
      <c r="A341" s="57">
        <v>330</v>
      </c>
      <c r="B341" s="58" t="s">
        <v>42</v>
      </c>
      <c r="C341" s="59" t="s">
        <v>43</v>
      </c>
      <c r="D341" s="59" t="s">
        <v>1000</v>
      </c>
      <c r="E341" s="59" t="s">
        <v>574</v>
      </c>
      <c r="F341" s="58" t="s">
        <v>721</v>
      </c>
      <c r="G341" s="57" t="s">
        <v>47</v>
      </c>
      <c r="H341" s="59" t="s">
        <v>831</v>
      </c>
      <c r="I341" s="60" t="s">
        <v>1061</v>
      </c>
      <c r="J341" s="60" t="s">
        <v>1062</v>
      </c>
      <c r="K341" s="60" t="s">
        <v>1071</v>
      </c>
      <c r="L341" s="60" t="s">
        <v>1072</v>
      </c>
      <c r="M341" s="58" t="s">
        <v>355</v>
      </c>
      <c r="N341" s="57" t="s">
        <v>54</v>
      </c>
      <c r="O341" s="58" t="s">
        <v>64</v>
      </c>
      <c r="P341" s="61">
        <v>54975</v>
      </c>
      <c r="Q341" s="61">
        <v>7.13</v>
      </c>
      <c r="R341" s="62">
        <f t="shared" si="15"/>
        <v>391971.75</v>
      </c>
      <c r="S341" s="62">
        <f t="shared" si="16"/>
        <v>419409.77250000002</v>
      </c>
      <c r="T341" s="62">
        <f t="shared" si="16"/>
        <v>448768.45657500008</v>
      </c>
      <c r="U341" s="60" t="s">
        <v>363</v>
      </c>
      <c r="V341" s="58" t="s">
        <v>593</v>
      </c>
      <c r="W341" s="60" t="s">
        <v>58</v>
      </c>
      <c r="X341" s="58">
        <v>50</v>
      </c>
      <c r="AA341" s="4"/>
    </row>
    <row r="342" spans="1:27" s="3" customFormat="1" ht="67.5">
      <c r="A342" s="57">
        <v>331</v>
      </c>
      <c r="B342" s="58" t="s">
        <v>42</v>
      </c>
      <c r="C342" s="59" t="s">
        <v>43</v>
      </c>
      <c r="D342" s="59" t="s">
        <v>1000</v>
      </c>
      <c r="E342" s="59" t="s">
        <v>574</v>
      </c>
      <c r="F342" s="58" t="s">
        <v>721</v>
      </c>
      <c r="G342" s="57" t="s">
        <v>47</v>
      </c>
      <c r="H342" s="59" t="s">
        <v>831</v>
      </c>
      <c r="I342" s="60" t="s">
        <v>1061</v>
      </c>
      <c r="J342" s="60" t="s">
        <v>1062</v>
      </c>
      <c r="K342" s="60" t="s">
        <v>1073</v>
      </c>
      <c r="L342" s="60" t="s">
        <v>1074</v>
      </c>
      <c r="M342" s="58" t="s">
        <v>355</v>
      </c>
      <c r="N342" s="57" t="s">
        <v>54</v>
      </c>
      <c r="O342" s="58" t="s">
        <v>64</v>
      </c>
      <c r="P342" s="61">
        <v>45</v>
      </c>
      <c r="Q342" s="61">
        <v>8.2200000000000006</v>
      </c>
      <c r="R342" s="62">
        <f t="shared" si="15"/>
        <v>369.90000000000003</v>
      </c>
      <c r="S342" s="62">
        <f t="shared" si="16"/>
        <v>395.79300000000006</v>
      </c>
      <c r="T342" s="62">
        <f t="shared" si="16"/>
        <v>423.49851000000007</v>
      </c>
      <c r="U342" s="60" t="s">
        <v>363</v>
      </c>
      <c r="V342" s="58" t="s">
        <v>593</v>
      </c>
      <c r="W342" s="60" t="s">
        <v>58</v>
      </c>
      <c r="X342" s="58">
        <v>50</v>
      </c>
      <c r="AA342" s="4"/>
    </row>
    <row r="343" spans="1:27" s="3" customFormat="1" ht="67.5">
      <c r="A343" s="57">
        <v>332</v>
      </c>
      <c r="B343" s="58" t="s">
        <v>42</v>
      </c>
      <c r="C343" s="59" t="s">
        <v>43</v>
      </c>
      <c r="D343" s="59" t="s">
        <v>1000</v>
      </c>
      <c r="E343" s="59" t="s">
        <v>578</v>
      </c>
      <c r="F343" s="58" t="s">
        <v>721</v>
      </c>
      <c r="G343" s="57" t="s">
        <v>47</v>
      </c>
      <c r="H343" s="59" t="s">
        <v>952</v>
      </c>
      <c r="I343" s="60" t="s">
        <v>1075</v>
      </c>
      <c r="J343" s="60" t="s">
        <v>1076</v>
      </c>
      <c r="K343" s="60" t="s">
        <v>1075</v>
      </c>
      <c r="L343" s="60" t="s">
        <v>1077</v>
      </c>
      <c r="M343" s="58" t="s">
        <v>355</v>
      </c>
      <c r="N343" s="57" t="s">
        <v>54</v>
      </c>
      <c r="O343" s="58" t="s">
        <v>1015</v>
      </c>
      <c r="P343" s="61">
        <v>60000</v>
      </c>
      <c r="Q343" s="61">
        <v>736.16</v>
      </c>
      <c r="R343" s="62">
        <f t="shared" si="15"/>
        <v>44169600</v>
      </c>
      <c r="S343" s="62">
        <f t="shared" si="16"/>
        <v>47261472</v>
      </c>
      <c r="T343" s="62">
        <f t="shared" si="16"/>
        <v>50569775.040000007</v>
      </c>
      <c r="U343" s="60" t="s">
        <v>192</v>
      </c>
      <c r="V343" s="58" t="s">
        <v>593</v>
      </c>
      <c r="W343" s="60" t="s">
        <v>58</v>
      </c>
      <c r="X343" s="58">
        <v>50</v>
      </c>
      <c r="AA343" s="4"/>
    </row>
    <row r="344" spans="1:27" s="3" customFormat="1" ht="67.5">
      <c r="A344" s="57">
        <v>333</v>
      </c>
      <c r="B344" s="58" t="s">
        <v>42</v>
      </c>
      <c r="C344" s="59" t="s">
        <v>43</v>
      </c>
      <c r="D344" s="59" t="s">
        <v>1000</v>
      </c>
      <c r="E344" s="59" t="s">
        <v>578</v>
      </c>
      <c r="F344" s="58" t="s">
        <v>721</v>
      </c>
      <c r="G344" s="57" t="s">
        <v>47</v>
      </c>
      <c r="H344" s="59" t="s">
        <v>952</v>
      </c>
      <c r="I344" s="60" t="s">
        <v>1078</v>
      </c>
      <c r="J344" s="60" t="s">
        <v>1079</v>
      </c>
      <c r="K344" s="60" t="s">
        <v>1078</v>
      </c>
      <c r="L344" s="60" t="s">
        <v>1080</v>
      </c>
      <c r="M344" s="58" t="s">
        <v>355</v>
      </c>
      <c r="N344" s="57" t="s">
        <v>54</v>
      </c>
      <c r="O344" s="58" t="s">
        <v>1015</v>
      </c>
      <c r="P344" s="61">
        <v>24650</v>
      </c>
      <c r="Q344" s="61">
        <v>2285.15</v>
      </c>
      <c r="R344" s="62">
        <f t="shared" si="15"/>
        <v>56328947.5</v>
      </c>
      <c r="S344" s="62">
        <f t="shared" si="16"/>
        <v>60271973.825000003</v>
      </c>
      <c r="T344" s="62">
        <f t="shared" si="16"/>
        <v>64491011.992750004</v>
      </c>
      <c r="U344" s="60" t="s">
        <v>192</v>
      </c>
      <c r="V344" s="58" t="s">
        <v>593</v>
      </c>
      <c r="W344" s="60" t="s">
        <v>58</v>
      </c>
      <c r="X344" s="58">
        <v>50</v>
      </c>
      <c r="AA344" s="4"/>
    </row>
    <row r="345" spans="1:27" s="3" customFormat="1" ht="67.5">
      <c r="A345" s="57">
        <v>334</v>
      </c>
      <c r="B345" s="58" t="s">
        <v>42</v>
      </c>
      <c r="C345" s="59" t="s">
        <v>43</v>
      </c>
      <c r="D345" s="59" t="s">
        <v>1000</v>
      </c>
      <c r="E345" s="59" t="s">
        <v>578</v>
      </c>
      <c r="F345" s="58" t="s">
        <v>721</v>
      </c>
      <c r="G345" s="57" t="s">
        <v>47</v>
      </c>
      <c r="H345" s="59" t="s">
        <v>952</v>
      </c>
      <c r="I345" s="60" t="s">
        <v>1081</v>
      </c>
      <c r="J345" s="60" t="s">
        <v>1082</v>
      </c>
      <c r="K345" s="60" t="s">
        <v>1081</v>
      </c>
      <c r="L345" s="60" t="s">
        <v>1083</v>
      </c>
      <c r="M345" s="58" t="s">
        <v>355</v>
      </c>
      <c r="N345" s="57" t="s">
        <v>54</v>
      </c>
      <c r="O345" s="58" t="s">
        <v>1015</v>
      </c>
      <c r="P345" s="61">
        <v>15000</v>
      </c>
      <c r="Q345" s="61">
        <v>64.2</v>
      </c>
      <c r="R345" s="62">
        <f t="shared" si="15"/>
        <v>963000</v>
      </c>
      <c r="S345" s="62">
        <f t="shared" si="16"/>
        <v>1030410.0000000001</v>
      </c>
      <c r="T345" s="62">
        <f t="shared" si="16"/>
        <v>1102538.7000000002</v>
      </c>
      <c r="U345" s="60" t="s">
        <v>192</v>
      </c>
      <c r="V345" s="58" t="s">
        <v>593</v>
      </c>
      <c r="W345" s="60" t="s">
        <v>58</v>
      </c>
      <c r="X345" s="58">
        <v>50</v>
      </c>
      <c r="AA345" s="4"/>
    </row>
    <row r="346" spans="1:27" s="3" customFormat="1" ht="67.5">
      <c r="A346" s="57">
        <v>335</v>
      </c>
      <c r="B346" s="58" t="s">
        <v>42</v>
      </c>
      <c r="C346" s="59" t="s">
        <v>43</v>
      </c>
      <c r="D346" s="59" t="s">
        <v>1000</v>
      </c>
      <c r="E346" s="59" t="s">
        <v>578</v>
      </c>
      <c r="F346" s="58" t="s">
        <v>721</v>
      </c>
      <c r="G346" s="57" t="s">
        <v>47</v>
      </c>
      <c r="H346" s="59" t="s">
        <v>952</v>
      </c>
      <c r="I346" s="60" t="s">
        <v>1084</v>
      </c>
      <c r="J346" s="60" t="s">
        <v>1085</v>
      </c>
      <c r="K346" s="60" t="s">
        <v>1084</v>
      </c>
      <c r="L346" s="60" t="s">
        <v>1086</v>
      </c>
      <c r="M346" s="58" t="s">
        <v>355</v>
      </c>
      <c r="N346" s="57" t="s">
        <v>54</v>
      </c>
      <c r="O346" s="58" t="s">
        <v>1030</v>
      </c>
      <c r="P346" s="61">
        <v>1.5</v>
      </c>
      <c r="Q346" s="61">
        <v>346680</v>
      </c>
      <c r="R346" s="62">
        <f t="shared" si="15"/>
        <v>520020</v>
      </c>
      <c r="S346" s="62">
        <f t="shared" si="16"/>
        <v>556421.4</v>
      </c>
      <c r="T346" s="62">
        <f t="shared" si="16"/>
        <v>595370.89800000004</v>
      </c>
      <c r="U346" s="60" t="s">
        <v>192</v>
      </c>
      <c r="V346" s="58" t="s">
        <v>593</v>
      </c>
      <c r="W346" s="60" t="s">
        <v>58</v>
      </c>
      <c r="X346" s="58">
        <v>50</v>
      </c>
      <c r="AA346" s="4"/>
    </row>
    <row r="347" spans="1:27" s="3" customFormat="1" ht="67.5">
      <c r="A347" s="57">
        <v>336</v>
      </c>
      <c r="B347" s="58" t="s">
        <v>42</v>
      </c>
      <c r="C347" s="59" t="s">
        <v>43</v>
      </c>
      <c r="D347" s="59" t="s">
        <v>1000</v>
      </c>
      <c r="E347" s="59" t="s">
        <v>578</v>
      </c>
      <c r="F347" s="58" t="s">
        <v>721</v>
      </c>
      <c r="G347" s="57" t="s">
        <v>47</v>
      </c>
      <c r="H347" s="59" t="s">
        <v>952</v>
      </c>
      <c r="I347" s="60" t="s">
        <v>1087</v>
      </c>
      <c r="J347" s="60" t="s">
        <v>1088</v>
      </c>
      <c r="K347" s="60" t="s">
        <v>1087</v>
      </c>
      <c r="L347" s="60" t="s">
        <v>1089</v>
      </c>
      <c r="M347" s="58" t="s">
        <v>355</v>
      </c>
      <c r="N347" s="57" t="s">
        <v>54</v>
      </c>
      <c r="O347" s="58" t="s">
        <v>1015</v>
      </c>
      <c r="P347" s="61">
        <v>14798</v>
      </c>
      <c r="Q347" s="61">
        <v>2000.1</v>
      </c>
      <c r="R347" s="62">
        <f t="shared" si="15"/>
        <v>29597479.799999997</v>
      </c>
      <c r="S347" s="62">
        <f t="shared" si="16"/>
        <v>31669303.386</v>
      </c>
      <c r="T347" s="62">
        <f t="shared" si="16"/>
        <v>33886154.623020001</v>
      </c>
      <c r="U347" s="60" t="s">
        <v>192</v>
      </c>
      <c r="V347" s="58" t="s">
        <v>593</v>
      </c>
      <c r="W347" s="60" t="s">
        <v>58</v>
      </c>
      <c r="X347" s="58">
        <v>50</v>
      </c>
      <c r="AA347" s="4"/>
    </row>
    <row r="348" spans="1:27" s="3" customFormat="1" ht="67.5">
      <c r="A348" s="57">
        <v>337</v>
      </c>
      <c r="B348" s="58" t="s">
        <v>42</v>
      </c>
      <c r="C348" s="59" t="s">
        <v>43</v>
      </c>
      <c r="D348" s="59" t="s">
        <v>1090</v>
      </c>
      <c r="E348" s="59" t="s">
        <v>574</v>
      </c>
      <c r="F348" s="58" t="s">
        <v>721</v>
      </c>
      <c r="G348" s="57" t="s">
        <v>47</v>
      </c>
      <c r="H348" s="59" t="s">
        <v>589</v>
      </c>
      <c r="I348" s="60" t="s">
        <v>1091</v>
      </c>
      <c r="J348" s="60" t="s">
        <v>1091</v>
      </c>
      <c r="K348" s="60" t="s">
        <v>1092</v>
      </c>
      <c r="L348" s="60" t="s">
        <v>1093</v>
      </c>
      <c r="M348" s="58" t="s">
        <v>355</v>
      </c>
      <c r="N348" s="57" t="s">
        <v>54</v>
      </c>
      <c r="O348" s="58" t="s">
        <v>597</v>
      </c>
      <c r="P348" s="61">
        <v>260</v>
      </c>
      <c r="Q348" s="61">
        <v>136594.94</v>
      </c>
      <c r="R348" s="62">
        <f t="shared" si="15"/>
        <v>35514684.399999999</v>
      </c>
      <c r="S348" s="62">
        <f>R348*1.07</f>
        <v>38000712.307999998</v>
      </c>
      <c r="T348" s="62">
        <f>S348*1.07</f>
        <v>40660762.16956</v>
      </c>
      <c r="U348" s="60" t="s">
        <v>363</v>
      </c>
      <c r="V348" s="58" t="s">
        <v>593</v>
      </c>
      <c r="W348" s="60" t="s">
        <v>58</v>
      </c>
      <c r="X348" s="58">
        <v>50</v>
      </c>
      <c r="AA348" s="4"/>
    </row>
    <row r="349" spans="1:27" s="3" customFormat="1" ht="78.75">
      <c r="A349" s="57">
        <v>338</v>
      </c>
      <c r="B349" s="58" t="s">
        <v>42</v>
      </c>
      <c r="C349" s="59" t="s">
        <v>43</v>
      </c>
      <c r="D349" s="59" t="s">
        <v>1094</v>
      </c>
      <c r="E349" s="59" t="s">
        <v>45</v>
      </c>
      <c r="F349" s="58" t="s">
        <v>401</v>
      </c>
      <c r="G349" s="57" t="s">
        <v>47</v>
      </c>
      <c r="H349" s="59" t="s">
        <v>537</v>
      </c>
      <c r="I349" s="60" t="s">
        <v>1095</v>
      </c>
      <c r="J349" s="60" t="s">
        <v>1096</v>
      </c>
      <c r="K349" s="60" t="s">
        <v>1097</v>
      </c>
      <c r="L349" s="60" t="s">
        <v>1098</v>
      </c>
      <c r="M349" s="58" t="s">
        <v>355</v>
      </c>
      <c r="N349" s="57" t="s">
        <v>356</v>
      </c>
      <c r="O349" s="58" t="s">
        <v>357</v>
      </c>
      <c r="P349" s="61">
        <v>1</v>
      </c>
      <c r="Q349" s="61">
        <v>67607000</v>
      </c>
      <c r="R349" s="62">
        <f t="shared" si="15"/>
        <v>67607000</v>
      </c>
      <c r="S349" s="62">
        <f t="shared" ref="S349:T370" si="17">R349*1.07</f>
        <v>72339490</v>
      </c>
      <c r="T349" s="62">
        <f t="shared" si="17"/>
        <v>77403254.300000012</v>
      </c>
      <c r="U349" s="60" t="s">
        <v>363</v>
      </c>
      <c r="V349" s="58" t="s">
        <v>358</v>
      </c>
      <c r="W349" s="60" t="s">
        <v>58</v>
      </c>
      <c r="X349" s="58">
        <v>30</v>
      </c>
      <c r="AA349" s="4"/>
    </row>
    <row r="350" spans="1:27" s="3" customFormat="1" ht="326.25">
      <c r="A350" s="57">
        <v>339</v>
      </c>
      <c r="B350" s="58" t="s">
        <v>42</v>
      </c>
      <c r="C350" s="59" t="s">
        <v>43</v>
      </c>
      <c r="D350" s="59" t="s">
        <v>1099</v>
      </c>
      <c r="E350" s="59" t="s">
        <v>574</v>
      </c>
      <c r="F350" s="58" t="s">
        <v>401</v>
      </c>
      <c r="G350" s="57" t="s">
        <v>47</v>
      </c>
      <c r="H350" s="59" t="s">
        <v>575</v>
      </c>
      <c r="I350" s="60" t="s">
        <v>1100</v>
      </c>
      <c r="J350" s="60" t="s">
        <v>1101</v>
      </c>
      <c r="K350" s="63" t="s">
        <v>1102</v>
      </c>
      <c r="L350" s="63" t="s">
        <v>1103</v>
      </c>
      <c r="M350" s="58" t="s">
        <v>355</v>
      </c>
      <c r="N350" s="57" t="s">
        <v>356</v>
      </c>
      <c r="O350" s="58" t="s">
        <v>357</v>
      </c>
      <c r="P350" s="61">
        <v>1</v>
      </c>
      <c r="Q350" s="61">
        <v>5708861.7999999998</v>
      </c>
      <c r="R350" s="62">
        <f t="shared" si="15"/>
        <v>5708861.7999999998</v>
      </c>
      <c r="S350" s="62">
        <f t="shared" si="17"/>
        <v>6108482.1260000002</v>
      </c>
      <c r="T350" s="62">
        <f t="shared" si="17"/>
        <v>6536075.8748200005</v>
      </c>
      <c r="U350" s="60" t="s">
        <v>363</v>
      </c>
      <c r="V350" s="58" t="s">
        <v>358</v>
      </c>
      <c r="W350" s="60" t="s">
        <v>397</v>
      </c>
      <c r="X350" s="58">
        <v>30</v>
      </c>
      <c r="AA350" s="4"/>
    </row>
    <row r="351" spans="1:27" s="3" customFormat="1" ht="326.25">
      <c r="A351" s="57">
        <v>340</v>
      </c>
      <c r="B351" s="58" t="s">
        <v>42</v>
      </c>
      <c r="C351" s="59" t="s">
        <v>43</v>
      </c>
      <c r="D351" s="59" t="s">
        <v>1099</v>
      </c>
      <c r="E351" s="59" t="s">
        <v>574</v>
      </c>
      <c r="F351" s="58" t="s">
        <v>401</v>
      </c>
      <c r="G351" s="57" t="s">
        <v>47</v>
      </c>
      <c r="H351" s="59" t="s">
        <v>575</v>
      </c>
      <c r="I351" s="60" t="s">
        <v>1100</v>
      </c>
      <c r="J351" s="60" t="s">
        <v>1101</v>
      </c>
      <c r="K351" s="63" t="s">
        <v>1104</v>
      </c>
      <c r="L351" s="63" t="s">
        <v>1103</v>
      </c>
      <c r="M351" s="58" t="s">
        <v>355</v>
      </c>
      <c r="N351" s="57" t="s">
        <v>356</v>
      </c>
      <c r="O351" s="58" t="s">
        <v>357</v>
      </c>
      <c r="P351" s="61">
        <v>1</v>
      </c>
      <c r="Q351" s="61">
        <v>28528602.84</v>
      </c>
      <c r="R351" s="62">
        <f t="shared" si="15"/>
        <v>28528602.84</v>
      </c>
      <c r="S351" s="62">
        <f t="shared" si="17"/>
        <v>30525605.038800001</v>
      </c>
      <c r="T351" s="62">
        <f t="shared" si="17"/>
        <v>32662397.391516004</v>
      </c>
      <c r="U351" s="60" t="s">
        <v>363</v>
      </c>
      <c r="V351" s="58" t="s">
        <v>358</v>
      </c>
      <c r="W351" s="60" t="s">
        <v>397</v>
      </c>
      <c r="X351" s="58">
        <v>30</v>
      </c>
      <c r="AA351" s="4"/>
    </row>
    <row r="352" spans="1:27" s="3" customFormat="1" ht="393.75">
      <c r="A352" s="57">
        <v>341</v>
      </c>
      <c r="B352" s="58" t="s">
        <v>42</v>
      </c>
      <c r="C352" s="59" t="s">
        <v>43</v>
      </c>
      <c r="D352" s="59" t="s">
        <v>1099</v>
      </c>
      <c r="E352" s="59" t="s">
        <v>574</v>
      </c>
      <c r="F352" s="58" t="s">
        <v>401</v>
      </c>
      <c r="G352" s="57" t="s">
        <v>47</v>
      </c>
      <c r="H352" s="59" t="s">
        <v>575</v>
      </c>
      <c r="I352" s="60" t="s">
        <v>1105</v>
      </c>
      <c r="J352" s="60" t="s">
        <v>1106</v>
      </c>
      <c r="K352" s="63" t="s">
        <v>1107</v>
      </c>
      <c r="L352" s="63" t="s">
        <v>1108</v>
      </c>
      <c r="M352" s="58" t="s">
        <v>355</v>
      </c>
      <c r="N352" s="57" t="s">
        <v>356</v>
      </c>
      <c r="O352" s="58" t="s">
        <v>357</v>
      </c>
      <c r="P352" s="61">
        <v>1</v>
      </c>
      <c r="Q352" s="61">
        <v>4061505.09</v>
      </c>
      <c r="R352" s="62">
        <f t="shared" si="15"/>
        <v>4061505.09</v>
      </c>
      <c r="S352" s="62">
        <f t="shared" si="17"/>
        <v>4345810.4463</v>
      </c>
      <c r="T352" s="62">
        <f t="shared" si="17"/>
        <v>4650017.1775409998</v>
      </c>
      <c r="U352" s="60" t="s">
        <v>363</v>
      </c>
      <c r="V352" s="58" t="s">
        <v>358</v>
      </c>
      <c r="W352" s="60" t="s">
        <v>397</v>
      </c>
      <c r="X352" s="58">
        <v>30</v>
      </c>
      <c r="AA352" s="4"/>
    </row>
    <row r="353" spans="1:27" s="3" customFormat="1" ht="393.75">
      <c r="A353" s="57">
        <v>342</v>
      </c>
      <c r="B353" s="58" t="s">
        <v>42</v>
      </c>
      <c r="C353" s="59" t="s">
        <v>43</v>
      </c>
      <c r="D353" s="59" t="s">
        <v>1099</v>
      </c>
      <c r="E353" s="59" t="s">
        <v>574</v>
      </c>
      <c r="F353" s="58" t="s">
        <v>401</v>
      </c>
      <c r="G353" s="57" t="s">
        <v>47</v>
      </c>
      <c r="H353" s="59" t="s">
        <v>575</v>
      </c>
      <c r="I353" s="60" t="s">
        <v>1109</v>
      </c>
      <c r="J353" s="60" t="s">
        <v>1106</v>
      </c>
      <c r="K353" s="63" t="s">
        <v>1110</v>
      </c>
      <c r="L353" s="63" t="s">
        <v>1108</v>
      </c>
      <c r="M353" s="58" t="s">
        <v>355</v>
      </c>
      <c r="N353" s="57" t="s">
        <v>356</v>
      </c>
      <c r="O353" s="58" t="s">
        <v>357</v>
      </c>
      <c r="P353" s="61">
        <v>1</v>
      </c>
      <c r="Q353" s="61">
        <v>20042739.370000001</v>
      </c>
      <c r="R353" s="62">
        <f t="shared" si="15"/>
        <v>20042739.370000001</v>
      </c>
      <c r="S353" s="62">
        <f t="shared" si="17"/>
        <v>21445731.125900004</v>
      </c>
      <c r="T353" s="62">
        <f t="shared" si="17"/>
        <v>22946932.304713007</v>
      </c>
      <c r="U353" s="60" t="s">
        <v>363</v>
      </c>
      <c r="V353" s="58" t="s">
        <v>358</v>
      </c>
      <c r="W353" s="60" t="s">
        <v>397</v>
      </c>
      <c r="X353" s="58">
        <v>30</v>
      </c>
      <c r="AA353" s="4"/>
    </row>
    <row r="354" spans="1:27" s="3" customFormat="1" ht="348.75">
      <c r="A354" s="57">
        <v>343</v>
      </c>
      <c r="B354" s="58" t="s">
        <v>42</v>
      </c>
      <c r="C354" s="59" t="s">
        <v>43</v>
      </c>
      <c r="D354" s="59" t="s">
        <v>1099</v>
      </c>
      <c r="E354" s="59" t="s">
        <v>574</v>
      </c>
      <c r="F354" s="58" t="s">
        <v>401</v>
      </c>
      <c r="G354" s="57" t="s">
        <v>47</v>
      </c>
      <c r="H354" s="59" t="s">
        <v>575</v>
      </c>
      <c r="I354" s="60" t="s">
        <v>1111</v>
      </c>
      <c r="J354" s="60" t="s">
        <v>1112</v>
      </c>
      <c r="K354" s="63" t="s">
        <v>1113</v>
      </c>
      <c r="L354" s="63" t="s">
        <v>1114</v>
      </c>
      <c r="M354" s="58" t="s">
        <v>355</v>
      </c>
      <c r="N354" s="57" t="s">
        <v>356</v>
      </c>
      <c r="O354" s="58" t="s">
        <v>357</v>
      </c>
      <c r="P354" s="61">
        <v>1</v>
      </c>
      <c r="Q354" s="61">
        <v>174613.22</v>
      </c>
      <c r="R354" s="62">
        <f t="shared" si="15"/>
        <v>174613.22</v>
      </c>
      <c r="S354" s="62">
        <f t="shared" si="17"/>
        <v>186836.14540000001</v>
      </c>
      <c r="T354" s="62">
        <f t="shared" si="17"/>
        <v>199914.67557800002</v>
      </c>
      <c r="U354" s="60" t="s">
        <v>363</v>
      </c>
      <c r="V354" s="58" t="s">
        <v>358</v>
      </c>
      <c r="W354" s="60" t="s">
        <v>397</v>
      </c>
      <c r="X354" s="58">
        <v>30</v>
      </c>
      <c r="AA354" s="4"/>
    </row>
    <row r="355" spans="1:27" s="3" customFormat="1" ht="348.75">
      <c r="A355" s="57">
        <v>344</v>
      </c>
      <c r="B355" s="58" t="s">
        <v>42</v>
      </c>
      <c r="C355" s="59" t="s">
        <v>43</v>
      </c>
      <c r="D355" s="59" t="s">
        <v>1099</v>
      </c>
      <c r="E355" s="59" t="s">
        <v>574</v>
      </c>
      <c r="F355" s="58" t="s">
        <v>401</v>
      </c>
      <c r="G355" s="57" t="s">
        <v>47</v>
      </c>
      <c r="H355" s="59" t="s">
        <v>575</v>
      </c>
      <c r="I355" s="60" t="s">
        <v>1115</v>
      </c>
      <c r="J355" s="60" t="s">
        <v>1112</v>
      </c>
      <c r="K355" s="63" t="s">
        <v>1116</v>
      </c>
      <c r="L355" s="63" t="s">
        <v>1114</v>
      </c>
      <c r="M355" s="58" t="s">
        <v>355</v>
      </c>
      <c r="N355" s="57" t="s">
        <v>356</v>
      </c>
      <c r="O355" s="58" t="s">
        <v>357</v>
      </c>
      <c r="P355" s="61">
        <v>1</v>
      </c>
      <c r="Q355" s="61">
        <v>873066.12</v>
      </c>
      <c r="R355" s="62">
        <f t="shared" si="15"/>
        <v>873066.12</v>
      </c>
      <c r="S355" s="62">
        <f t="shared" si="17"/>
        <v>934180.74840000004</v>
      </c>
      <c r="T355" s="62">
        <f t="shared" si="17"/>
        <v>999573.40078800009</v>
      </c>
      <c r="U355" s="60" t="s">
        <v>363</v>
      </c>
      <c r="V355" s="58" t="s">
        <v>358</v>
      </c>
      <c r="W355" s="60" t="s">
        <v>397</v>
      </c>
      <c r="X355" s="58">
        <v>30</v>
      </c>
      <c r="AA355" s="4"/>
    </row>
    <row r="356" spans="1:27" s="3" customFormat="1" ht="393.75">
      <c r="A356" s="57">
        <v>345</v>
      </c>
      <c r="B356" s="58" t="s">
        <v>42</v>
      </c>
      <c r="C356" s="59" t="s">
        <v>43</v>
      </c>
      <c r="D356" s="59" t="s">
        <v>1099</v>
      </c>
      <c r="E356" s="59" t="s">
        <v>574</v>
      </c>
      <c r="F356" s="58" t="s">
        <v>401</v>
      </c>
      <c r="G356" s="57" t="s">
        <v>47</v>
      </c>
      <c r="H356" s="59" t="s">
        <v>575</v>
      </c>
      <c r="I356" s="60" t="s">
        <v>1117</v>
      </c>
      <c r="J356" s="60" t="s">
        <v>1118</v>
      </c>
      <c r="K356" s="63" t="s">
        <v>1119</v>
      </c>
      <c r="L356" s="63" t="s">
        <v>1120</v>
      </c>
      <c r="M356" s="58" t="s">
        <v>355</v>
      </c>
      <c r="N356" s="57" t="s">
        <v>356</v>
      </c>
      <c r="O356" s="58" t="s">
        <v>357</v>
      </c>
      <c r="P356" s="61">
        <v>1</v>
      </c>
      <c r="Q356" s="61">
        <v>47465.1</v>
      </c>
      <c r="R356" s="62">
        <f t="shared" si="15"/>
        <v>47465.1</v>
      </c>
      <c r="S356" s="62">
        <f t="shared" si="17"/>
        <v>50787.656999999999</v>
      </c>
      <c r="T356" s="62">
        <f t="shared" si="17"/>
        <v>54342.792990000002</v>
      </c>
      <c r="U356" s="60" t="s">
        <v>363</v>
      </c>
      <c r="V356" s="58" t="s">
        <v>358</v>
      </c>
      <c r="W356" s="60" t="s">
        <v>397</v>
      </c>
      <c r="X356" s="58">
        <v>30</v>
      </c>
      <c r="AA356" s="4"/>
    </row>
    <row r="357" spans="1:27" s="3" customFormat="1" ht="393.75">
      <c r="A357" s="57">
        <v>346</v>
      </c>
      <c r="B357" s="58" t="s">
        <v>42</v>
      </c>
      <c r="C357" s="59" t="s">
        <v>43</v>
      </c>
      <c r="D357" s="59" t="s">
        <v>1099</v>
      </c>
      <c r="E357" s="59" t="s">
        <v>574</v>
      </c>
      <c r="F357" s="58" t="s">
        <v>401</v>
      </c>
      <c r="G357" s="57" t="s">
        <v>47</v>
      </c>
      <c r="H357" s="59" t="s">
        <v>575</v>
      </c>
      <c r="I357" s="60" t="s">
        <v>1121</v>
      </c>
      <c r="J357" s="60" t="s">
        <v>1118</v>
      </c>
      <c r="K357" s="63" t="s">
        <v>1122</v>
      </c>
      <c r="L357" s="63" t="s">
        <v>1120</v>
      </c>
      <c r="M357" s="58" t="s">
        <v>355</v>
      </c>
      <c r="N357" s="57" t="s">
        <v>356</v>
      </c>
      <c r="O357" s="58" t="s">
        <v>357</v>
      </c>
      <c r="P357" s="61">
        <v>1</v>
      </c>
      <c r="Q357" s="61">
        <v>230811.76</v>
      </c>
      <c r="R357" s="62">
        <f t="shared" si="15"/>
        <v>230811.76</v>
      </c>
      <c r="S357" s="62">
        <f t="shared" si="17"/>
        <v>246968.58320000002</v>
      </c>
      <c r="T357" s="62">
        <f t="shared" si="17"/>
        <v>264256.38402400003</v>
      </c>
      <c r="U357" s="60" t="s">
        <v>363</v>
      </c>
      <c r="V357" s="58" t="s">
        <v>358</v>
      </c>
      <c r="W357" s="60" t="s">
        <v>397</v>
      </c>
      <c r="X357" s="58">
        <v>30</v>
      </c>
      <c r="AA357" s="4"/>
    </row>
    <row r="358" spans="1:27" s="3" customFormat="1" ht="180">
      <c r="A358" s="57">
        <v>347</v>
      </c>
      <c r="B358" s="58" t="s">
        <v>42</v>
      </c>
      <c r="C358" s="59" t="s">
        <v>43</v>
      </c>
      <c r="D358" s="59" t="s">
        <v>1099</v>
      </c>
      <c r="E358" s="59" t="s">
        <v>574</v>
      </c>
      <c r="F358" s="58" t="s">
        <v>401</v>
      </c>
      <c r="G358" s="57" t="s">
        <v>47</v>
      </c>
      <c r="H358" s="59" t="s">
        <v>575</v>
      </c>
      <c r="I358" s="60" t="s">
        <v>1123</v>
      </c>
      <c r="J358" s="60" t="s">
        <v>1124</v>
      </c>
      <c r="K358" s="63" t="s">
        <v>1125</v>
      </c>
      <c r="L358" s="63" t="s">
        <v>1126</v>
      </c>
      <c r="M358" s="58" t="s">
        <v>355</v>
      </c>
      <c r="N358" s="57" t="s">
        <v>356</v>
      </c>
      <c r="O358" s="58" t="s">
        <v>357</v>
      </c>
      <c r="P358" s="61">
        <v>1</v>
      </c>
      <c r="Q358" s="61">
        <v>174620.07</v>
      </c>
      <c r="R358" s="62">
        <f t="shared" si="15"/>
        <v>174620.07</v>
      </c>
      <c r="S358" s="62">
        <f t="shared" si="17"/>
        <v>186843.47490000003</v>
      </c>
      <c r="T358" s="62">
        <f t="shared" si="17"/>
        <v>199922.51814300005</v>
      </c>
      <c r="U358" s="60" t="s">
        <v>363</v>
      </c>
      <c r="V358" s="58" t="s">
        <v>358</v>
      </c>
      <c r="W358" s="60" t="s">
        <v>397</v>
      </c>
      <c r="X358" s="58">
        <v>30</v>
      </c>
      <c r="AA358" s="4"/>
    </row>
    <row r="359" spans="1:27" s="3" customFormat="1" ht="180">
      <c r="A359" s="57">
        <v>348</v>
      </c>
      <c r="B359" s="58" t="s">
        <v>42</v>
      </c>
      <c r="C359" s="59" t="s">
        <v>43</v>
      </c>
      <c r="D359" s="59" t="s">
        <v>1099</v>
      </c>
      <c r="E359" s="59" t="s">
        <v>574</v>
      </c>
      <c r="F359" s="58" t="s">
        <v>401</v>
      </c>
      <c r="G359" s="57" t="s">
        <v>47</v>
      </c>
      <c r="H359" s="59" t="s">
        <v>575</v>
      </c>
      <c r="I359" s="60" t="s">
        <v>1123</v>
      </c>
      <c r="J359" s="60" t="s">
        <v>1124</v>
      </c>
      <c r="K359" s="63" t="s">
        <v>1125</v>
      </c>
      <c r="L359" s="63" t="s">
        <v>1126</v>
      </c>
      <c r="M359" s="58" t="s">
        <v>355</v>
      </c>
      <c r="N359" s="57" t="s">
        <v>356</v>
      </c>
      <c r="O359" s="58" t="s">
        <v>357</v>
      </c>
      <c r="P359" s="61">
        <v>1</v>
      </c>
      <c r="Q359" s="61">
        <v>870971.37</v>
      </c>
      <c r="R359" s="62">
        <f t="shared" si="15"/>
        <v>870971.37</v>
      </c>
      <c r="S359" s="62">
        <f t="shared" si="17"/>
        <v>931939.36590000009</v>
      </c>
      <c r="T359" s="62">
        <f t="shared" si="17"/>
        <v>997175.12151300011</v>
      </c>
      <c r="U359" s="60" t="s">
        <v>363</v>
      </c>
      <c r="V359" s="58" t="s">
        <v>358</v>
      </c>
      <c r="W359" s="60" t="s">
        <v>397</v>
      </c>
      <c r="X359" s="58">
        <v>30</v>
      </c>
      <c r="AA359" s="4"/>
    </row>
    <row r="360" spans="1:27" s="3" customFormat="1" ht="348.75">
      <c r="A360" s="57">
        <v>349</v>
      </c>
      <c r="B360" s="58" t="s">
        <v>42</v>
      </c>
      <c r="C360" s="59" t="s">
        <v>43</v>
      </c>
      <c r="D360" s="59" t="s">
        <v>1099</v>
      </c>
      <c r="E360" s="59" t="s">
        <v>574</v>
      </c>
      <c r="F360" s="58" t="s">
        <v>401</v>
      </c>
      <c r="G360" s="57" t="s">
        <v>47</v>
      </c>
      <c r="H360" s="59" t="s">
        <v>575</v>
      </c>
      <c r="I360" s="60" t="s">
        <v>1127</v>
      </c>
      <c r="J360" s="60" t="s">
        <v>1128</v>
      </c>
      <c r="K360" s="63" t="s">
        <v>1129</v>
      </c>
      <c r="L360" s="63" t="s">
        <v>1130</v>
      </c>
      <c r="M360" s="58" t="s">
        <v>355</v>
      </c>
      <c r="N360" s="57" t="s">
        <v>356</v>
      </c>
      <c r="O360" s="58" t="s">
        <v>357</v>
      </c>
      <c r="P360" s="61">
        <v>1</v>
      </c>
      <c r="Q360" s="61">
        <v>1314749.69</v>
      </c>
      <c r="R360" s="62">
        <f t="shared" si="15"/>
        <v>1314749.69</v>
      </c>
      <c r="S360" s="62">
        <f t="shared" si="17"/>
        <v>1406782.1683</v>
      </c>
      <c r="T360" s="62">
        <f t="shared" si="17"/>
        <v>1505256.9200810001</v>
      </c>
      <c r="U360" s="60" t="s">
        <v>363</v>
      </c>
      <c r="V360" s="58" t="s">
        <v>358</v>
      </c>
      <c r="W360" s="60" t="s">
        <v>397</v>
      </c>
      <c r="X360" s="58">
        <v>30</v>
      </c>
      <c r="AA360" s="4"/>
    </row>
    <row r="361" spans="1:27" s="3" customFormat="1" ht="348.75">
      <c r="A361" s="57">
        <v>350</v>
      </c>
      <c r="B361" s="58" t="s">
        <v>42</v>
      </c>
      <c r="C361" s="59" t="s">
        <v>43</v>
      </c>
      <c r="D361" s="59" t="s">
        <v>1099</v>
      </c>
      <c r="E361" s="59" t="s">
        <v>574</v>
      </c>
      <c r="F361" s="58" t="s">
        <v>401</v>
      </c>
      <c r="G361" s="57" t="s">
        <v>47</v>
      </c>
      <c r="H361" s="59" t="s">
        <v>575</v>
      </c>
      <c r="I361" s="60" t="s">
        <v>1127</v>
      </c>
      <c r="J361" s="60" t="s">
        <v>1128</v>
      </c>
      <c r="K361" s="63" t="s">
        <v>1129</v>
      </c>
      <c r="L361" s="63" t="s">
        <v>1130</v>
      </c>
      <c r="M361" s="58" t="s">
        <v>355</v>
      </c>
      <c r="N361" s="57" t="s">
        <v>356</v>
      </c>
      <c r="O361" s="58" t="s">
        <v>357</v>
      </c>
      <c r="P361" s="61">
        <v>1</v>
      </c>
      <c r="Q361" s="61">
        <v>6565092.9800000004</v>
      </c>
      <c r="R361" s="62">
        <f t="shared" si="15"/>
        <v>6565092.9800000004</v>
      </c>
      <c r="S361" s="62">
        <f t="shared" si="17"/>
        <v>7024649.4886000007</v>
      </c>
      <c r="T361" s="62">
        <f t="shared" si="17"/>
        <v>7516374.9528020015</v>
      </c>
      <c r="U361" s="60" t="s">
        <v>363</v>
      </c>
      <c r="V361" s="58" t="s">
        <v>358</v>
      </c>
      <c r="W361" s="60" t="s">
        <v>397</v>
      </c>
      <c r="X361" s="58">
        <v>30</v>
      </c>
      <c r="AA361" s="4"/>
    </row>
    <row r="362" spans="1:27" s="3" customFormat="1" ht="157.5">
      <c r="A362" s="57">
        <v>351</v>
      </c>
      <c r="B362" s="58" t="s">
        <v>42</v>
      </c>
      <c r="C362" s="59" t="s">
        <v>43</v>
      </c>
      <c r="D362" s="59" t="s">
        <v>1099</v>
      </c>
      <c r="E362" s="59" t="s">
        <v>574</v>
      </c>
      <c r="F362" s="58" t="s">
        <v>401</v>
      </c>
      <c r="G362" s="57" t="s">
        <v>47</v>
      </c>
      <c r="H362" s="59" t="s">
        <v>575</v>
      </c>
      <c r="I362" s="60" t="s">
        <v>1131</v>
      </c>
      <c r="J362" s="60" t="s">
        <v>1132</v>
      </c>
      <c r="K362" s="63" t="s">
        <v>1133</v>
      </c>
      <c r="L362" s="63" t="s">
        <v>1134</v>
      </c>
      <c r="M362" s="58" t="s">
        <v>355</v>
      </c>
      <c r="N362" s="57" t="s">
        <v>356</v>
      </c>
      <c r="O362" s="58" t="s">
        <v>357</v>
      </c>
      <c r="P362" s="61">
        <v>1</v>
      </c>
      <c r="Q362" s="61">
        <v>95452.800000000003</v>
      </c>
      <c r="R362" s="62">
        <f t="shared" si="15"/>
        <v>95452.800000000003</v>
      </c>
      <c r="S362" s="62">
        <f t="shared" si="17"/>
        <v>102134.49600000001</v>
      </c>
      <c r="T362" s="62">
        <f t="shared" si="17"/>
        <v>109283.91072000001</v>
      </c>
      <c r="U362" s="60" t="s">
        <v>363</v>
      </c>
      <c r="V362" s="58" t="s">
        <v>358</v>
      </c>
      <c r="W362" s="60" t="s">
        <v>397</v>
      </c>
      <c r="X362" s="58">
        <v>30</v>
      </c>
      <c r="AA362" s="4"/>
    </row>
    <row r="363" spans="1:27" s="3" customFormat="1" ht="157.5">
      <c r="A363" s="57">
        <v>352</v>
      </c>
      <c r="B363" s="58" t="s">
        <v>42</v>
      </c>
      <c r="C363" s="59" t="s">
        <v>43</v>
      </c>
      <c r="D363" s="59" t="s">
        <v>1099</v>
      </c>
      <c r="E363" s="59" t="s">
        <v>574</v>
      </c>
      <c r="F363" s="58" t="s">
        <v>401</v>
      </c>
      <c r="G363" s="57" t="s">
        <v>47</v>
      </c>
      <c r="H363" s="59" t="s">
        <v>575</v>
      </c>
      <c r="I363" s="60" t="s">
        <v>1131</v>
      </c>
      <c r="J363" s="60" t="s">
        <v>1132</v>
      </c>
      <c r="K363" s="63" t="s">
        <v>1133</v>
      </c>
      <c r="L363" s="63" t="s">
        <v>1134</v>
      </c>
      <c r="M363" s="58" t="s">
        <v>355</v>
      </c>
      <c r="N363" s="57" t="s">
        <v>356</v>
      </c>
      <c r="O363" s="58" t="s">
        <v>357</v>
      </c>
      <c r="P363" s="61">
        <v>1</v>
      </c>
      <c r="Q363" s="61">
        <f>476072.74+16375.05</f>
        <v>492447.79</v>
      </c>
      <c r="R363" s="62">
        <f t="shared" si="15"/>
        <v>492447.79</v>
      </c>
      <c r="S363" s="62">
        <f t="shared" si="17"/>
        <v>526919.13529999997</v>
      </c>
      <c r="T363" s="62">
        <f t="shared" si="17"/>
        <v>563803.47477099998</v>
      </c>
      <c r="U363" s="60" t="s">
        <v>363</v>
      </c>
      <c r="V363" s="58" t="s">
        <v>358</v>
      </c>
      <c r="W363" s="60" t="s">
        <v>397</v>
      </c>
      <c r="X363" s="58">
        <v>30</v>
      </c>
      <c r="AA363" s="4"/>
    </row>
    <row r="364" spans="1:27" s="3" customFormat="1" ht="326.25">
      <c r="A364" s="57">
        <v>353</v>
      </c>
      <c r="B364" s="58" t="s">
        <v>42</v>
      </c>
      <c r="C364" s="59" t="s">
        <v>43</v>
      </c>
      <c r="D364" s="59" t="s">
        <v>1099</v>
      </c>
      <c r="E364" s="59" t="s">
        <v>578</v>
      </c>
      <c r="F364" s="58" t="s">
        <v>401</v>
      </c>
      <c r="G364" s="57" t="s">
        <v>47</v>
      </c>
      <c r="H364" s="59" t="s">
        <v>575</v>
      </c>
      <c r="I364" s="60" t="s">
        <v>1100</v>
      </c>
      <c r="J364" s="60" t="s">
        <v>1101</v>
      </c>
      <c r="K364" s="63" t="s">
        <v>1135</v>
      </c>
      <c r="L364" s="63" t="s">
        <v>1103</v>
      </c>
      <c r="M364" s="58" t="s">
        <v>355</v>
      </c>
      <c r="N364" s="57" t="s">
        <v>356</v>
      </c>
      <c r="O364" s="58" t="s">
        <v>357</v>
      </c>
      <c r="P364" s="61">
        <v>1</v>
      </c>
      <c r="Q364" s="61">
        <v>10672377.220000001</v>
      </c>
      <c r="R364" s="62">
        <f t="shared" si="15"/>
        <v>10672377.220000001</v>
      </c>
      <c r="S364" s="62">
        <f t="shared" si="17"/>
        <v>11419443.625400001</v>
      </c>
      <c r="T364" s="62">
        <f t="shared" si="17"/>
        <v>12218804.679178001</v>
      </c>
      <c r="U364" s="60" t="s">
        <v>363</v>
      </c>
      <c r="V364" s="58" t="s">
        <v>358</v>
      </c>
      <c r="W364" s="60" t="s">
        <v>397</v>
      </c>
      <c r="X364" s="58">
        <v>30</v>
      </c>
      <c r="AA364" s="4"/>
    </row>
    <row r="365" spans="1:27" s="3" customFormat="1" ht="326.25">
      <c r="A365" s="57">
        <v>354</v>
      </c>
      <c r="B365" s="58" t="s">
        <v>42</v>
      </c>
      <c r="C365" s="59" t="s">
        <v>43</v>
      </c>
      <c r="D365" s="59" t="s">
        <v>1099</v>
      </c>
      <c r="E365" s="59" t="s">
        <v>578</v>
      </c>
      <c r="F365" s="58" t="s">
        <v>401</v>
      </c>
      <c r="G365" s="57" t="s">
        <v>47</v>
      </c>
      <c r="H365" s="59" t="s">
        <v>575</v>
      </c>
      <c r="I365" s="60" t="s">
        <v>1100</v>
      </c>
      <c r="J365" s="60" t="s">
        <v>1101</v>
      </c>
      <c r="K365" s="63" t="s">
        <v>1135</v>
      </c>
      <c r="L365" s="63" t="s">
        <v>1103</v>
      </c>
      <c r="M365" s="58" t="s">
        <v>355</v>
      </c>
      <c r="N365" s="57" t="s">
        <v>356</v>
      </c>
      <c r="O365" s="58" t="s">
        <v>357</v>
      </c>
      <c r="P365" s="61">
        <v>1</v>
      </c>
      <c r="Q365" s="61">
        <v>53332524.390000001</v>
      </c>
      <c r="R365" s="62">
        <f t="shared" si="15"/>
        <v>53332524.390000001</v>
      </c>
      <c r="S365" s="62">
        <f t="shared" si="17"/>
        <v>57065801.0973</v>
      </c>
      <c r="T365" s="62">
        <f t="shared" si="17"/>
        <v>61060407.174111001</v>
      </c>
      <c r="U365" s="60" t="s">
        <v>363</v>
      </c>
      <c r="V365" s="58" t="s">
        <v>358</v>
      </c>
      <c r="W365" s="60" t="s">
        <v>397</v>
      </c>
      <c r="X365" s="58">
        <v>30</v>
      </c>
      <c r="AA365" s="4"/>
    </row>
    <row r="366" spans="1:27" s="3" customFormat="1" ht="393.75">
      <c r="A366" s="57">
        <v>355</v>
      </c>
      <c r="B366" s="58" t="s">
        <v>42</v>
      </c>
      <c r="C366" s="59" t="s">
        <v>43</v>
      </c>
      <c r="D366" s="59" t="s">
        <v>1099</v>
      </c>
      <c r="E366" s="59" t="s">
        <v>578</v>
      </c>
      <c r="F366" s="58" t="s">
        <v>401</v>
      </c>
      <c r="G366" s="57" t="s">
        <v>47</v>
      </c>
      <c r="H366" s="59" t="s">
        <v>575</v>
      </c>
      <c r="I366" s="64" t="s">
        <v>1109</v>
      </c>
      <c r="J366" s="60" t="s">
        <v>1106</v>
      </c>
      <c r="K366" s="63" t="s">
        <v>1136</v>
      </c>
      <c r="L366" s="63" t="s">
        <v>1108</v>
      </c>
      <c r="M366" s="58" t="s">
        <v>355</v>
      </c>
      <c r="N366" s="57" t="s">
        <v>356</v>
      </c>
      <c r="O366" s="58" t="s">
        <v>357</v>
      </c>
      <c r="P366" s="61">
        <v>1</v>
      </c>
      <c r="Q366" s="61">
        <v>7592741.9299999997</v>
      </c>
      <c r="R366" s="62">
        <f t="shared" si="15"/>
        <v>7592741.9299999997</v>
      </c>
      <c r="S366" s="62">
        <f t="shared" si="17"/>
        <v>8124233.8651000001</v>
      </c>
      <c r="T366" s="62">
        <f t="shared" si="17"/>
        <v>8692930.2356570009</v>
      </c>
      <c r="U366" s="60" t="s">
        <v>363</v>
      </c>
      <c r="V366" s="58" t="s">
        <v>358</v>
      </c>
      <c r="W366" s="60" t="s">
        <v>397</v>
      </c>
      <c r="X366" s="58">
        <v>30</v>
      </c>
      <c r="AA366" s="4"/>
    </row>
    <row r="367" spans="1:27" s="3" customFormat="1" ht="393.75">
      <c r="A367" s="57">
        <v>356</v>
      </c>
      <c r="B367" s="58" t="s">
        <v>42</v>
      </c>
      <c r="C367" s="59" t="s">
        <v>43</v>
      </c>
      <c r="D367" s="59" t="s">
        <v>1099</v>
      </c>
      <c r="E367" s="59" t="s">
        <v>578</v>
      </c>
      <c r="F367" s="58" t="s">
        <v>401</v>
      </c>
      <c r="G367" s="57" t="s">
        <v>47</v>
      </c>
      <c r="H367" s="59" t="s">
        <v>575</v>
      </c>
      <c r="I367" s="60" t="s">
        <v>1109</v>
      </c>
      <c r="J367" s="60" t="s">
        <v>1106</v>
      </c>
      <c r="K367" s="63" t="s">
        <v>1136</v>
      </c>
      <c r="L367" s="63" t="s">
        <v>1108</v>
      </c>
      <c r="M367" s="58" t="s">
        <v>355</v>
      </c>
      <c r="N367" s="57" t="s">
        <v>356</v>
      </c>
      <c r="O367" s="58" t="s">
        <v>357</v>
      </c>
      <c r="P367" s="61">
        <v>1</v>
      </c>
      <c r="Q367" s="61">
        <v>37468707.880000003</v>
      </c>
      <c r="R367" s="62">
        <f t="shared" si="15"/>
        <v>37468707.880000003</v>
      </c>
      <c r="S367" s="62">
        <f t="shared" si="17"/>
        <v>40091517.431600004</v>
      </c>
      <c r="T367" s="62">
        <f t="shared" si="17"/>
        <v>42897923.65181201</v>
      </c>
      <c r="U367" s="60" t="s">
        <v>363</v>
      </c>
      <c r="V367" s="58" t="s">
        <v>358</v>
      </c>
      <c r="W367" s="60" t="s">
        <v>397</v>
      </c>
      <c r="X367" s="58">
        <v>30</v>
      </c>
      <c r="AA367" s="4"/>
    </row>
    <row r="368" spans="1:27" s="3" customFormat="1" ht="348.75">
      <c r="A368" s="57">
        <v>357</v>
      </c>
      <c r="B368" s="58" t="s">
        <v>42</v>
      </c>
      <c r="C368" s="59" t="s">
        <v>43</v>
      </c>
      <c r="D368" s="59" t="s">
        <v>1099</v>
      </c>
      <c r="E368" s="59" t="s">
        <v>578</v>
      </c>
      <c r="F368" s="58" t="s">
        <v>401</v>
      </c>
      <c r="G368" s="57" t="s">
        <v>47</v>
      </c>
      <c r="H368" s="59" t="s">
        <v>575</v>
      </c>
      <c r="I368" s="60" t="s">
        <v>1112</v>
      </c>
      <c r="J368" s="60" t="s">
        <v>1112</v>
      </c>
      <c r="K368" s="63" t="s">
        <v>1137</v>
      </c>
      <c r="L368" s="63" t="s">
        <v>1114</v>
      </c>
      <c r="M368" s="58" t="s">
        <v>355</v>
      </c>
      <c r="N368" s="57" t="s">
        <v>356</v>
      </c>
      <c r="O368" s="58" t="s">
        <v>357</v>
      </c>
      <c r="P368" s="61">
        <v>1</v>
      </c>
      <c r="Q368" s="61">
        <v>326429.03000000003</v>
      </c>
      <c r="R368" s="62">
        <f t="shared" si="15"/>
        <v>326429.03000000003</v>
      </c>
      <c r="S368" s="62">
        <f t="shared" si="17"/>
        <v>349279.06210000004</v>
      </c>
      <c r="T368" s="62">
        <f t="shared" si="17"/>
        <v>373728.59644700005</v>
      </c>
      <c r="U368" s="60" t="s">
        <v>363</v>
      </c>
      <c r="V368" s="58" t="s">
        <v>358</v>
      </c>
      <c r="W368" s="60" t="s">
        <v>397</v>
      </c>
      <c r="X368" s="58">
        <v>30</v>
      </c>
      <c r="AA368" s="4"/>
    </row>
    <row r="369" spans="1:27" s="3" customFormat="1" ht="348.75">
      <c r="A369" s="57">
        <v>358</v>
      </c>
      <c r="B369" s="58" t="s">
        <v>42</v>
      </c>
      <c r="C369" s="59" t="s">
        <v>43</v>
      </c>
      <c r="D369" s="59" t="s">
        <v>1099</v>
      </c>
      <c r="E369" s="59" t="s">
        <v>578</v>
      </c>
      <c r="F369" s="58" t="s">
        <v>401</v>
      </c>
      <c r="G369" s="57" t="s">
        <v>47</v>
      </c>
      <c r="H369" s="59" t="s">
        <v>575</v>
      </c>
      <c r="I369" s="60" t="s">
        <v>1112</v>
      </c>
      <c r="J369" s="60" t="s">
        <v>1112</v>
      </c>
      <c r="K369" s="63" t="s">
        <v>1137</v>
      </c>
      <c r="L369" s="63" t="s">
        <v>1114</v>
      </c>
      <c r="M369" s="58" t="s">
        <v>355</v>
      </c>
      <c r="N369" s="57" t="s">
        <v>356</v>
      </c>
      <c r="O369" s="58" t="s">
        <v>357</v>
      </c>
      <c r="P369" s="61">
        <v>1</v>
      </c>
      <c r="Q369" s="61">
        <v>1632145.13</v>
      </c>
      <c r="R369" s="62">
        <f t="shared" si="15"/>
        <v>1632145.13</v>
      </c>
      <c r="S369" s="62">
        <f t="shared" si="17"/>
        <v>1746395.2890999999</v>
      </c>
      <c r="T369" s="62">
        <f t="shared" si="17"/>
        <v>1868642.959337</v>
      </c>
      <c r="U369" s="60" t="s">
        <v>363</v>
      </c>
      <c r="V369" s="58" t="s">
        <v>358</v>
      </c>
      <c r="W369" s="60" t="s">
        <v>397</v>
      </c>
      <c r="X369" s="58">
        <v>30</v>
      </c>
      <c r="AA369" s="4"/>
    </row>
    <row r="370" spans="1:27" s="3" customFormat="1" ht="393.75">
      <c r="A370" s="57">
        <v>359</v>
      </c>
      <c r="B370" s="58" t="s">
        <v>42</v>
      </c>
      <c r="C370" s="59" t="s">
        <v>43</v>
      </c>
      <c r="D370" s="59" t="s">
        <v>1099</v>
      </c>
      <c r="E370" s="59" t="s">
        <v>578</v>
      </c>
      <c r="F370" s="58" t="s">
        <v>401</v>
      </c>
      <c r="G370" s="57" t="s">
        <v>47</v>
      </c>
      <c r="H370" s="59" t="s">
        <v>575</v>
      </c>
      <c r="I370" s="60" t="s">
        <v>1138</v>
      </c>
      <c r="J370" s="60" t="s">
        <v>1118</v>
      </c>
      <c r="K370" s="63" t="s">
        <v>1139</v>
      </c>
      <c r="L370" s="63" t="s">
        <v>1120</v>
      </c>
      <c r="M370" s="58" t="s">
        <v>355</v>
      </c>
      <c r="N370" s="57" t="s">
        <v>356</v>
      </c>
      <c r="O370" s="58" t="s">
        <v>357</v>
      </c>
      <c r="P370" s="61">
        <v>1</v>
      </c>
      <c r="Q370" s="61">
        <v>88733.19</v>
      </c>
      <c r="R370" s="62">
        <f t="shared" si="15"/>
        <v>88733.19</v>
      </c>
      <c r="S370" s="62">
        <f t="shared" si="17"/>
        <v>94944.513300000006</v>
      </c>
      <c r="T370" s="62">
        <f t="shared" si="17"/>
        <v>101590.62923100001</v>
      </c>
      <c r="U370" s="60" t="s">
        <v>363</v>
      </c>
      <c r="V370" s="58" t="s">
        <v>358</v>
      </c>
      <c r="W370" s="60" t="s">
        <v>397</v>
      </c>
      <c r="X370" s="58">
        <v>30</v>
      </c>
      <c r="AA370" s="4"/>
    </row>
    <row r="371" spans="1:27" s="3" customFormat="1" ht="393.75">
      <c r="A371" s="57">
        <v>360</v>
      </c>
      <c r="B371" s="58" t="s">
        <v>42</v>
      </c>
      <c r="C371" s="59" t="s">
        <v>43</v>
      </c>
      <c r="D371" s="59" t="s">
        <v>1099</v>
      </c>
      <c r="E371" s="59" t="s">
        <v>578</v>
      </c>
      <c r="F371" s="58" t="s">
        <v>401</v>
      </c>
      <c r="G371" s="57" t="s">
        <v>47</v>
      </c>
      <c r="H371" s="59" t="s">
        <v>575</v>
      </c>
      <c r="I371" s="60" t="s">
        <v>1138</v>
      </c>
      <c r="J371" s="60" t="s">
        <v>1118</v>
      </c>
      <c r="K371" s="63" t="s">
        <v>1139</v>
      </c>
      <c r="L371" s="63" t="s">
        <v>1120</v>
      </c>
      <c r="M371" s="58" t="s">
        <v>355</v>
      </c>
      <c r="N371" s="57" t="s">
        <v>356</v>
      </c>
      <c r="O371" s="58" t="s">
        <v>357</v>
      </c>
      <c r="P371" s="61">
        <v>1</v>
      </c>
      <c r="Q371" s="61">
        <v>431488.83</v>
      </c>
      <c r="R371" s="62">
        <f t="shared" si="15"/>
        <v>431488.83</v>
      </c>
      <c r="S371" s="62">
        <f t="shared" ref="S371:T377" si="18">R371*1.07</f>
        <v>461693.04810000007</v>
      </c>
      <c r="T371" s="62">
        <f t="shared" si="18"/>
        <v>494011.56146700011</v>
      </c>
      <c r="U371" s="60" t="s">
        <v>363</v>
      </c>
      <c r="V371" s="58" t="s">
        <v>358</v>
      </c>
      <c r="W371" s="60" t="s">
        <v>397</v>
      </c>
      <c r="X371" s="58">
        <v>30</v>
      </c>
      <c r="AA371" s="4"/>
    </row>
    <row r="372" spans="1:27" s="3" customFormat="1" ht="168.75">
      <c r="A372" s="57">
        <v>361</v>
      </c>
      <c r="B372" s="58" t="s">
        <v>42</v>
      </c>
      <c r="C372" s="59" t="s">
        <v>43</v>
      </c>
      <c r="D372" s="59" t="s">
        <v>1099</v>
      </c>
      <c r="E372" s="59" t="s">
        <v>578</v>
      </c>
      <c r="F372" s="58" t="s">
        <v>401</v>
      </c>
      <c r="G372" s="57" t="s">
        <v>47</v>
      </c>
      <c r="H372" s="59" t="s">
        <v>575</v>
      </c>
      <c r="I372" s="60" t="s">
        <v>1140</v>
      </c>
      <c r="J372" s="60" t="s">
        <v>1124</v>
      </c>
      <c r="K372" s="63" t="s">
        <v>1126</v>
      </c>
      <c r="L372" s="63" t="s">
        <v>1126</v>
      </c>
      <c r="M372" s="58" t="s">
        <v>355</v>
      </c>
      <c r="N372" s="57" t="s">
        <v>356</v>
      </c>
      <c r="O372" s="58" t="s">
        <v>357</v>
      </c>
      <c r="P372" s="61">
        <v>1</v>
      </c>
      <c r="Q372" s="61">
        <v>326441.83</v>
      </c>
      <c r="R372" s="62">
        <f t="shared" si="15"/>
        <v>326441.83</v>
      </c>
      <c r="S372" s="62">
        <f t="shared" si="18"/>
        <v>349292.75810000004</v>
      </c>
      <c r="T372" s="62">
        <f t="shared" si="18"/>
        <v>373743.25116700004</v>
      </c>
      <c r="U372" s="60" t="s">
        <v>363</v>
      </c>
      <c r="V372" s="58" t="s">
        <v>358</v>
      </c>
      <c r="W372" s="60" t="s">
        <v>397</v>
      </c>
      <c r="X372" s="58">
        <v>30</v>
      </c>
      <c r="AA372" s="4"/>
    </row>
    <row r="373" spans="1:27" s="3" customFormat="1" ht="168.75">
      <c r="A373" s="57">
        <v>362</v>
      </c>
      <c r="B373" s="58" t="s">
        <v>42</v>
      </c>
      <c r="C373" s="59" t="s">
        <v>43</v>
      </c>
      <c r="D373" s="59" t="s">
        <v>1099</v>
      </c>
      <c r="E373" s="59" t="s">
        <v>578</v>
      </c>
      <c r="F373" s="58" t="s">
        <v>401</v>
      </c>
      <c r="G373" s="57" t="s">
        <v>47</v>
      </c>
      <c r="H373" s="59" t="s">
        <v>575</v>
      </c>
      <c r="I373" s="60" t="s">
        <v>1140</v>
      </c>
      <c r="J373" s="60" t="s">
        <v>1124</v>
      </c>
      <c r="K373" s="63" t="s">
        <v>1126</v>
      </c>
      <c r="L373" s="63" t="s">
        <v>1126</v>
      </c>
      <c r="M373" s="58" t="s">
        <v>355</v>
      </c>
      <c r="N373" s="57" t="s">
        <v>356</v>
      </c>
      <c r="O373" s="58" t="s">
        <v>357</v>
      </c>
      <c r="P373" s="61">
        <v>1</v>
      </c>
      <c r="Q373" s="61">
        <v>1628229.13</v>
      </c>
      <c r="R373" s="62">
        <f t="shared" si="15"/>
        <v>1628229.13</v>
      </c>
      <c r="S373" s="62">
        <f t="shared" si="18"/>
        <v>1742205.1691000001</v>
      </c>
      <c r="T373" s="62">
        <f t="shared" si="18"/>
        <v>1864159.5309370002</v>
      </c>
      <c r="U373" s="60" t="s">
        <v>363</v>
      </c>
      <c r="V373" s="58" t="s">
        <v>358</v>
      </c>
      <c r="W373" s="60" t="s">
        <v>397</v>
      </c>
      <c r="X373" s="58">
        <v>30</v>
      </c>
      <c r="AA373" s="4"/>
    </row>
    <row r="374" spans="1:27" s="3" customFormat="1" ht="337.5">
      <c r="A374" s="57">
        <v>363</v>
      </c>
      <c r="B374" s="58" t="s">
        <v>42</v>
      </c>
      <c r="C374" s="59" t="s">
        <v>43</v>
      </c>
      <c r="D374" s="59" t="s">
        <v>1099</v>
      </c>
      <c r="E374" s="59" t="s">
        <v>578</v>
      </c>
      <c r="F374" s="58" t="s">
        <v>401</v>
      </c>
      <c r="G374" s="57" t="s">
        <v>47</v>
      </c>
      <c r="H374" s="59" t="s">
        <v>575</v>
      </c>
      <c r="I374" s="60" t="s">
        <v>1141</v>
      </c>
      <c r="J374" s="60" t="s">
        <v>1128</v>
      </c>
      <c r="K374" s="63" t="s">
        <v>1135</v>
      </c>
      <c r="L374" s="63" t="s">
        <v>1130</v>
      </c>
      <c r="M374" s="58" t="s">
        <v>355</v>
      </c>
      <c r="N374" s="57" t="s">
        <v>356</v>
      </c>
      <c r="O374" s="58" t="s">
        <v>357</v>
      </c>
      <c r="P374" s="61">
        <v>1</v>
      </c>
      <c r="Q374" s="61">
        <v>2457844.31</v>
      </c>
      <c r="R374" s="62">
        <f t="shared" si="15"/>
        <v>2457844.31</v>
      </c>
      <c r="S374" s="62">
        <f t="shared" si="18"/>
        <v>2629893.4117000001</v>
      </c>
      <c r="T374" s="62">
        <f t="shared" si="18"/>
        <v>2813985.9505190002</v>
      </c>
      <c r="U374" s="60" t="s">
        <v>363</v>
      </c>
      <c r="V374" s="58" t="s">
        <v>358</v>
      </c>
      <c r="W374" s="60" t="s">
        <v>397</v>
      </c>
      <c r="X374" s="58">
        <v>30</v>
      </c>
      <c r="AA374" s="4"/>
    </row>
    <row r="375" spans="1:27" s="3" customFormat="1" ht="337.5">
      <c r="A375" s="57">
        <v>364</v>
      </c>
      <c r="B375" s="58" t="s">
        <v>42</v>
      </c>
      <c r="C375" s="59" t="s">
        <v>43</v>
      </c>
      <c r="D375" s="59" t="s">
        <v>1099</v>
      </c>
      <c r="E375" s="59" t="s">
        <v>578</v>
      </c>
      <c r="F375" s="58" t="s">
        <v>401</v>
      </c>
      <c r="G375" s="57" t="s">
        <v>47</v>
      </c>
      <c r="H375" s="59" t="s">
        <v>575</v>
      </c>
      <c r="I375" s="60" t="s">
        <v>1141</v>
      </c>
      <c r="J375" s="60" t="s">
        <v>1128</v>
      </c>
      <c r="K375" s="63" t="s">
        <v>1135</v>
      </c>
      <c r="L375" s="63" t="s">
        <v>1130</v>
      </c>
      <c r="M375" s="58" t="s">
        <v>355</v>
      </c>
      <c r="N375" s="57" t="s">
        <v>356</v>
      </c>
      <c r="O375" s="58" t="s">
        <v>357</v>
      </c>
      <c r="P375" s="61">
        <v>1</v>
      </c>
      <c r="Q375" s="61">
        <v>12273050.43</v>
      </c>
      <c r="R375" s="62">
        <f t="shared" si="15"/>
        <v>12273050.43</v>
      </c>
      <c r="S375" s="62">
        <f t="shared" si="18"/>
        <v>13132163.960100001</v>
      </c>
      <c r="T375" s="62">
        <f t="shared" si="18"/>
        <v>14051415.437307002</v>
      </c>
      <c r="U375" s="60" t="s">
        <v>363</v>
      </c>
      <c r="V375" s="58" t="s">
        <v>358</v>
      </c>
      <c r="W375" s="60" t="s">
        <v>397</v>
      </c>
      <c r="X375" s="58">
        <v>30</v>
      </c>
      <c r="AA375" s="4"/>
    </row>
    <row r="376" spans="1:27" s="3" customFormat="1" ht="157.5">
      <c r="A376" s="57">
        <v>365</v>
      </c>
      <c r="B376" s="58" t="s">
        <v>42</v>
      </c>
      <c r="C376" s="59" t="s">
        <v>43</v>
      </c>
      <c r="D376" s="59" t="s">
        <v>1099</v>
      </c>
      <c r="E376" s="59" t="s">
        <v>578</v>
      </c>
      <c r="F376" s="58" t="s">
        <v>401</v>
      </c>
      <c r="G376" s="57" t="s">
        <v>47</v>
      </c>
      <c r="H376" s="59" t="s">
        <v>575</v>
      </c>
      <c r="I376" s="60" t="s">
        <v>1131</v>
      </c>
      <c r="J376" s="60" t="s">
        <v>1132</v>
      </c>
      <c r="K376" s="63" t="s">
        <v>1142</v>
      </c>
      <c r="L376" s="63" t="s">
        <v>1134</v>
      </c>
      <c r="M376" s="58" t="s">
        <v>355</v>
      </c>
      <c r="N376" s="57" t="s">
        <v>356</v>
      </c>
      <c r="O376" s="58" t="s">
        <v>357</v>
      </c>
      <c r="P376" s="61">
        <v>1</v>
      </c>
      <c r="Q376" s="61">
        <v>178443.33</v>
      </c>
      <c r="R376" s="62">
        <f t="shared" si="15"/>
        <v>178443.33</v>
      </c>
      <c r="S376" s="62">
        <f t="shared" si="18"/>
        <v>190934.36309999999</v>
      </c>
      <c r="T376" s="62">
        <f t="shared" si="18"/>
        <v>204299.76851699999</v>
      </c>
      <c r="U376" s="60" t="s">
        <v>363</v>
      </c>
      <c r="V376" s="58" t="s">
        <v>358</v>
      </c>
      <c r="W376" s="60" t="s">
        <v>397</v>
      </c>
      <c r="X376" s="58">
        <v>30</v>
      </c>
      <c r="AA376" s="4"/>
    </row>
    <row r="377" spans="1:27" s="3" customFormat="1" ht="157.5">
      <c r="A377" s="57">
        <v>366</v>
      </c>
      <c r="B377" s="58" t="s">
        <v>42</v>
      </c>
      <c r="C377" s="59" t="s">
        <v>43</v>
      </c>
      <c r="D377" s="59" t="s">
        <v>1099</v>
      </c>
      <c r="E377" s="59" t="s">
        <v>578</v>
      </c>
      <c r="F377" s="58" t="s">
        <v>401</v>
      </c>
      <c r="G377" s="57" t="s">
        <v>47</v>
      </c>
      <c r="H377" s="59" t="s">
        <v>575</v>
      </c>
      <c r="I377" s="60" t="s">
        <v>1131</v>
      </c>
      <c r="J377" s="60" t="s">
        <v>1132</v>
      </c>
      <c r="K377" s="63" t="s">
        <v>1142</v>
      </c>
      <c r="L377" s="63" t="s">
        <v>1134</v>
      </c>
      <c r="M377" s="58" t="s">
        <v>355</v>
      </c>
      <c r="N377" s="57" t="s">
        <v>356</v>
      </c>
      <c r="O377" s="58" t="s">
        <v>357</v>
      </c>
      <c r="P377" s="61">
        <v>1</v>
      </c>
      <c r="Q377" s="61">
        <f>889989.65+11853.72</f>
        <v>901843.37</v>
      </c>
      <c r="R377" s="62">
        <f t="shared" si="15"/>
        <v>901843.37</v>
      </c>
      <c r="S377" s="62">
        <f t="shared" si="18"/>
        <v>964972.40590000001</v>
      </c>
      <c r="T377" s="62">
        <f t="shared" si="18"/>
        <v>1032520.4743130001</v>
      </c>
      <c r="U377" s="60" t="s">
        <v>363</v>
      </c>
      <c r="V377" s="58" t="s">
        <v>358</v>
      </c>
      <c r="W377" s="60" t="s">
        <v>397</v>
      </c>
      <c r="X377" s="58">
        <v>30</v>
      </c>
      <c r="AA377" s="4"/>
    </row>
    <row r="378" spans="1:27" s="3" customFormat="1">
      <c r="A378" s="65" t="s">
        <v>1143</v>
      </c>
      <c r="B378" s="65"/>
      <c r="C378" s="57"/>
      <c r="D378" s="57"/>
      <c r="E378" s="57"/>
      <c r="F378" s="58"/>
      <c r="G378" s="57"/>
      <c r="H378" s="57"/>
      <c r="I378" s="58"/>
      <c r="J378" s="58"/>
      <c r="K378" s="58"/>
      <c r="L378" s="58"/>
      <c r="M378" s="58"/>
      <c r="N378" s="57"/>
      <c r="O378" s="58"/>
      <c r="P378" s="57"/>
      <c r="Q378" s="57"/>
      <c r="R378" s="66">
        <f>SUM(R12:R377)</f>
        <v>12814060730.863419</v>
      </c>
      <c r="S378" s="67"/>
      <c r="T378" s="67"/>
      <c r="U378" s="60"/>
      <c r="V378" s="58"/>
      <c r="W378" s="60"/>
      <c r="X378" s="58"/>
      <c r="AA378" s="4"/>
    </row>
    <row r="379" spans="1:27" s="3" customFormat="1">
      <c r="A379" s="56"/>
      <c r="B379" s="64"/>
      <c r="C379" s="56"/>
      <c r="D379" s="56"/>
      <c r="E379" s="56"/>
      <c r="F379" s="64"/>
      <c r="G379" s="56"/>
      <c r="H379" s="56"/>
      <c r="I379" s="64"/>
      <c r="J379" s="64"/>
      <c r="K379" s="64"/>
      <c r="L379" s="64"/>
      <c r="M379" s="64"/>
      <c r="N379" s="56"/>
      <c r="O379" s="64"/>
      <c r="P379" s="56"/>
      <c r="Q379" s="56"/>
      <c r="R379" s="68"/>
      <c r="S379" s="68"/>
      <c r="T379" s="68"/>
      <c r="U379" s="69"/>
      <c r="V379" s="64"/>
      <c r="W379" s="69"/>
      <c r="X379" s="64"/>
      <c r="AA379" s="4"/>
    </row>
    <row r="380" spans="1:27" s="3" customFormat="1">
      <c r="A380" s="56"/>
      <c r="B380" s="64"/>
      <c r="C380" s="56"/>
      <c r="D380" s="56"/>
      <c r="E380" s="56"/>
      <c r="F380" s="64"/>
      <c r="G380" s="56"/>
      <c r="H380" s="56"/>
      <c r="I380" s="64"/>
      <c r="J380" s="64"/>
      <c r="K380" s="64"/>
      <c r="L380" s="64"/>
      <c r="M380" s="64"/>
      <c r="N380" s="56"/>
      <c r="O380" s="64"/>
      <c r="P380" s="56"/>
      <c r="Q380" s="56"/>
      <c r="R380" s="68"/>
      <c r="S380" s="68"/>
      <c r="T380" s="68"/>
      <c r="U380" s="69"/>
      <c r="V380" s="64"/>
      <c r="W380" s="69"/>
      <c r="X380" s="64"/>
      <c r="AA380" s="4"/>
    </row>
    <row r="381" spans="1:27" s="73" customFormat="1" ht="26.25" customHeight="1">
      <c r="A381" s="70"/>
      <c r="B381" s="71" t="s">
        <v>1144</v>
      </c>
      <c r="C381" s="71"/>
      <c r="D381" s="71"/>
      <c r="E381" s="71"/>
      <c r="F381" s="71"/>
      <c r="G381" s="72"/>
      <c r="H381" s="72"/>
      <c r="I381" s="72"/>
      <c r="K381" s="74"/>
      <c r="L381" s="75"/>
      <c r="M381" s="76"/>
      <c r="N381" s="70"/>
      <c r="O381" s="75"/>
      <c r="P381" s="77"/>
      <c r="Q381" s="78" t="s">
        <v>1145</v>
      </c>
      <c r="R381" s="78"/>
      <c r="S381" s="78"/>
      <c r="T381" s="79"/>
      <c r="V381" s="80"/>
    </row>
    <row r="382" spans="1:27" s="85" customFormat="1" ht="18.75">
      <c r="A382" s="81"/>
      <c r="B382" s="82"/>
      <c r="C382" s="81"/>
      <c r="D382" s="83"/>
      <c r="E382" s="83"/>
      <c r="F382" s="83"/>
      <c r="G382" s="83"/>
      <c r="H382" s="83"/>
      <c r="I382" s="84"/>
      <c r="K382" s="83"/>
      <c r="L382" s="86"/>
      <c r="M382" s="86"/>
      <c r="N382" s="81"/>
      <c r="O382" s="86"/>
      <c r="P382" s="87"/>
      <c r="Q382" s="88"/>
      <c r="R382" s="88"/>
      <c r="S382" s="89"/>
      <c r="T382" s="88"/>
    </row>
    <row r="383" spans="1:27" s="85" customFormat="1" ht="22.5">
      <c r="A383" s="81"/>
      <c r="B383" s="90" t="s">
        <v>1146</v>
      </c>
      <c r="C383" s="81"/>
      <c r="D383" s="83"/>
      <c r="E383" s="83"/>
      <c r="F383" s="83"/>
      <c r="G383" s="83"/>
      <c r="H383" s="83"/>
      <c r="I383" s="84"/>
      <c r="K383" s="83"/>
      <c r="L383" s="86"/>
      <c r="M383" s="86"/>
      <c r="N383" s="81"/>
      <c r="O383" s="86"/>
      <c r="P383" s="87"/>
      <c r="Q383" s="88"/>
      <c r="R383" s="88"/>
      <c r="S383" s="87"/>
      <c r="T383" s="88"/>
    </row>
    <row r="384" spans="1:27" s="3" customFormat="1">
      <c r="A384" s="56"/>
      <c r="B384" s="64"/>
      <c r="C384" s="56"/>
      <c r="D384" s="56"/>
      <c r="E384" s="56"/>
      <c r="F384" s="64"/>
      <c r="G384" s="56"/>
      <c r="H384" s="56"/>
      <c r="I384" s="64"/>
      <c r="J384" s="64"/>
      <c r="K384" s="64"/>
      <c r="L384" s="64"/>
      <c r="M384" s="64"/>
      <c r="N384" s="56"/>
      <c r="O384" s="64"/>
      <c r="P384" s="56"/>
      <c r="Q384" s="56"/>
      <c r="R384" s="68"/>
      <c r="S384" s="68"/>
      <c r="T384" s="68"/>
      <c r="U384" s="69"/>
      <c r="V384" s="64"/>
      <c r="W384" s="69"/>
      <c r="X384" s="64"/>
      <c r="AA384" s="4"/>
    </row>
    <row r="385" spans="1:27" s="3" customFormat="1">
      <c r="A385" s="56"/>
      <c r="B385" s="64"/>
      <c r="C385" s="56"/>
      <c r="D385" s="56"/>
      <c r="E385" s="56"/>
      <c r="F385" s="64"/>
      <c r="G385" s="56"/>
      <c r="H385" s="56"/>
      <c r="I385" s="64"/>
      <c r="J385" s="64"/>
      <c r="K385" s="64"/>
      <c r="L385" s="64"/>
      <c r="M385" s="64"/>
      <c r="N385" s="56"/>
      <c r="O385" s="64"/>
      <c r="P385" s="56"/>
      <c r="Q385" s="56"/>
      <c r="R385" s="68"/>
      <c r="S385" s="68"/>
      <c r="T385" s="68"/>
      <c r="U385" s="69"/>
      <c r="V385" s="64"/>
      <c r="W385" s="69"/>
      <c r="X385" s="64"/>
      <c r="AA385" s="4"/>
    </row>
    <row r="386" spans="1:27" s="3" customFormat="1">
      <c r="A386" s="56"/>
      <c r="B386" s="64"/>
      <c r="C386" s="56"/>
      <c r="D386" s="56"/>
      <c r="E386" s="56"/>
      <c r="F386" s="64"/>
      <c r="G386" s="56"/>
      <c r="H386" s="56"/>
      <c r="I386" s="64"/>
      <c r="J386" s="64"/>
      <c r="K386" s="64"/>
      <c r="L386" s="64"/>
      <c r="M386" s="64"/>
      <c r="N386" s="56"/>
      <c r="O386" s="64"/>
      <c r="P386" s="56"/>
      <c r="Q386" s="56"/>
      <c r="R386" s="68"/>
      <c r="S386" s="68"/>
      <c r="T386" s="68"/>
      <c r="U386" s="69"/>
      <c r="V386" s="64"/>
      <c r="W386" s="69"/>
      <c r="X386" s="64"/>
      <c r="AA386" s="4"/>
    </row>
    <row r="387" spans="1:27" s="3" customFormat="1">
      <c r="B387" s="7"/>
      <c r="F387" s="7"/>
      <c r="I387" s="7"/>
      <c r="J387" s="7"/>
      <c r="K387" s="7"/>
      <c r="L387" s="7"/>
      <c r="M387" s="7"/>
      <c r="O387" s="7"/>
      <c r="R387" s="91"/>
      <c r="S387" s="91"/>
      <c r="T387" s="91"/>
      <c r="U387" s="8"/>
      <c r="V387" s="7"/>
      <c r="W387" s="8"/>
      <c r="X387" s="7"/>
      <c r="AA387" s="4"/>
    </row>
    <row r="388" spans="1:27" s="3" customFormat="1">
      <c r="B388" s="7"/>
      <c r="F388" s="7"/>
      <c r="I388" s="7"/>
      <c r="J388" s="7"/>
      <c r="K388" s="7"/>
      <c r="L388" s="7"/>
      <c r="M388" s="7"/>
      <c r="O388" s="7"/>
      <c r="R388" s="91"/>
      <c r="S388" s="91"/>
      <c r="T388" s="91"/>
      <c r="U388" s="8"/>
      <c r="V388" s="7"/>
      <c r="W388" s="8"/>
      <c r="X388" s="7"/>
      <c r="AA388" s="4"/>
    </row>
    <row r="389" spans="1:27" s="3" customFormat="1">
      <c r="B389" s="7"/>
      <c r="F389" s="7"/>
      <c r="I389" s="7"/>
      <c r="J389" s="7"/>
      <c r="K389" s="7"/>
      <c r="L389" s="7"/>
      <c r="M389" s="7"/>
      <c r="O389" s="7"/>
      <c r="R389" s="91"/>
      <c r="S389" s="91"/>
      <c r="T389" s="91"/>
      <c r="U389" s="8"/>
      <c r="V389" s="7"/>
      <c r="W389" s="8"/>
      <c r="X389" s="7"/>
      <c r="AA389" s="4"/>
    </row>
    <row r="390" spans="1:27" s="3" customFormat="1">
      <c r="B390" s="7"/>
      <c r="F390" s="7"/>
      <c r="I390" s="7"/>
      <c r="J390" s="7"/>
      <c r="K390" s="7"/>
      <c r="L390" s="7"/>
      <c r="M390" s="7"/>
      <c r="O390" s="7"/>
      <c r="R390" s="91"/>
      <c r="S390" s="91"/>
      <c r="T390" s="91"/>
      <c r="U390" s="8"/>
      <c r="V390" s="7"/>
      <c r="W390" s="8"/>
      <c r="X390" s="7"/>
      <c r="AA390" s="4"/>
    </row>
  </sheetData>
  <autoFilter ref="A11:AA378"/>
  <dataConsolidate/>
  <mergeCells count="32">
    <mergeCell ref="Q381:S381"/>
    <mergeCell ref="T9:T10"/>
    <mergeCell ref="U9:U10"/>
    <mergeCell ref="V9:V10"/>
    <mergeCell ref="W9:W10"/>
    <mergeCell ref="X9:X10"/>
    <mergeCell ref="A378:B378"/>
    <mergeCell ref="N9:N10"/>
    <mergeCell ref="O9:O10"/>
    <mergeCell ref="P9:P10"/>
    <mergeCell ref="Q9:Q10"/>
    <mergeCell ref="R9:R10"/>
    <mergeCell ref="S9:S10"/>
    <mergeCell ref="H9:H10"/>
    <mergeCell ref="I9:I10"/>
    <mergeCell ref="J9:J10"/>
    <mergeCell ref="K9:K10"/>
    <mergeCell ref="L9:L10"/>
    <mergeCell ref="M9:M10"/>
    <mergeCell ref="A5:B5"/>
    <mergeCell ref="A6:B6"/>
    <mergeCell ref="A7:D7"/>
    <mergeCell ref="A9:A10"/>
    <mergeCell ref="B9:B10"/>
    <mergeCell ref="C9:G9"/>
    <mergeCell ref="A1:X1"/>
    <mergeCell ref="A3:B4"/>
    <mergeCell ref="C3:C4"/>
    <mergeCell ref="D3:E3"/>
    <mergeCell ref="F3:F4"/>
    <mergeCell ref="G3:G4"/>
    <mergeCell ref="H3:H4"/>
  </mergeCells>
  <dataValidations count="26">
    <dataValidation type="list" allowBlank="1" showInputMessage="1" showErrorMessage="1" sqref="W12:W377">
      <formula1>КАТО</formula1>
    </dataValidation>
    <dataValidation type="list" allowBlank="1" showInputMessage="1" showErrorMessage="1" sqref="N12:N377">
      <formula1>ВидПредмета</formula1>
    </dataValidation>
    <dataValidation type="list" allowBlank="1" showInputMessage="1" showErrorMessage="1" sqref="U12:U377">
      <formula1>[1]Месяцы!A$1:A$13</formula1>
    </dataValidation>
    <dataValidation type="whole" allowBlank="1" showInputMessage="1" showErrorMessage="1" error="Значение поля может быть от 0 до 100" prompt="Укажите значение размера авансового платежа, знак % не вводить" sqref="X12:X377">
      <formula1>0</formula1>
      <formula2>100</formula2>
    </dataValidation>
    <dataValidation type="list" allowBlank="1" showInputMessage="1" showErrorMessage="1" error="Необходимо выбрать год согласно выпадающего списка" sqref="H6">
      <formula1>Год</formula1>
    </dataValidation>
    <dataValidation type="list" allowBlank="1" showInputMessage="1" showErrorMessage="1" error="Укажите код подпрограммы из справочника функциональной классификации расходов бюджета (ФКРБ). Если подпрограма отсутсвует укажите 000" sqref="E12:E377">
      <formula1>Подпрограмма</formula1>
    </dataValidation>
    <dataValidation type="list" allowBlank="1" showInputMessage="1" showErrorMessage="1" error="Укажите код программы из справочника функциональной классификации расходов бюджета (ФКРБ)." sqref="D12:D377">
      <formula1>Программа</formula1>
    </dataValidation>
    <dataValidation type="list" allowBlank="1" showInputMessage="1" showErrorMessage="1" error="Укажите код администратора бюджетной программы из справочника функциональной классификации расходов бюджета (ФКРБ)." sqref="C12:C377">
      <formula1>АБП</formula1>
    </dataValidation>
    <dataValidation type="list" allowBlank="1" showInputMessage="1" showErrorMessage="1" sqref="B12:B377">
      <formula1>Тип_пункта</formula1>
    </dataValidation>
    <dataValidation type="textLength" operator="equal" allowBlank="1" showInputMessage="1" showErrorMessage="1" error="Количество цифр должно быть 12" sqref="C6 A6">
      <formula1>12</formula1>
    </dataValidation>
    <dataValidation type="list" allowBlank="1" showInputMessage="1" showErrorMessage="1" prompt="Выберите способ закупки" sqref="M12:M377">
      <formula1>Способ</formula1>
    </dataValidation>
    <dataValidation type="list" allowBlank="1" showInputMessage="1" showErrorMessage="1" prompt="Выберите источник финансирования" sqref="G12:G377">
      <formula1>Источник</formula1>
    </dataValidation>
    <dataValidation type="whole" allowBlank="1" showInputMessage="1" showErrorMessage="1" sqref="H7:H8">
      <formula1>2009</formula1>
      <formula2>2030</formula2>
    </dataValidation>
    <dataValidation type="list" allowBlank="1" showInputMessage="1" showErrorMessage="1" prompt="Введите вид бюджета" sqref="E7:E8">
      <formula1>Фонд</formula1>
    </dataValidation>
    <dataValidation type="textLength" operator="equal" allowBlank="1" showInputMessage="1" showErrorMessage="1" error="Количество символов должно быть 7" sqref="D6">
      <formula1>7</formula1>
    </dataValidation>
    <dataValidation type="list" allowBlank="1" showInputMessage="1" showErrorMessage="1" sqref="E6">
      <formula1>Фонды</formula1>
    </dataValidation>
    <dataValidation type="decimal" operator="greaterThan" allowBlank="1" showInputMessage="1" showErrorMessage="1" prompt="Введите прогнозируемую сумму на третий год" sqref="T12:T377">
      <formula1>0</formula1>
    </dataValidation>
    <dataValidation type="decimal" operator="greaterThan" allowBlank="1" showInputMessage="1" showErrorMessage="1" prompt="Введите прогнозируемую сумму на второй год" sqref="S12:S377">
      <formula1>0</formula1>
    </dataValidation>
    <dataValidation allowBlank="1" showInputMessage="1" showErrorMessage="1" prompt="Введите срок поставки" sqref="V12:V377"/>
    <dataValidation type="list" allowBlank="1" showInputMessage="1" showErrorMessage="1" sqref="O12:O377">
      <formula1>INDIRECT($N12)</formula1>
    </dataValidation>
    <dataValidation type="list" allowBlank="1" showInputMessage="1" showErrorMessage="1" error="Укажите код КПВЭД из справочника КПВЭД" sqref="H12:H121 H123:H377">
      <formula1>КПВЭД</formula1>
    </dataValidation>
    <dataValidation allowBlank="1" showInputMessage="1" showErrorMessage="1" prompt="Введите краткую хар-ку на рус.языке" sqref="K248 K179:K188 K177 K71 L12:L89 L92:L105 L107:L114 L116:L131 L134:L377"/>
    <dataValidation allowBlank="1" showInputMessage="1" showErrorMessage="1" prompt="Введите краткую хар-ку на гос.языке" sqref="K189:K247 K178 K116:K121 K249:K377 K12:K70 K72:K114 K123:K131 K134:K176"/>
    <dataValidation allowBlank="1" showInputMessage="1" showErrorMessage="1" prompt="Введите наименование на рус.языке" sqref="I348 I274:I283 I263:I272 I259:I261 I241 I238 I234:I235 I232 I212:I229 I309:I313 I368:I369 L90:L91 L106 J12:J377 L115 L132:L133"/>
    <dataValidation allowBlank="1" showInputMessage="1" showErrorMessage="1" prompt="Введите наименование на гос.языке" sqref="I12:I121 I370:I377 I349:I365 I273 I262 I242:I258 I239:I240 I236:I237 I233 I230:I231 I284:I308 I314:I347 I367 I123:I211 K115 K132:K133"/>
    <dataValidation type="list" allowBlank="1" showInputMessage="1" showErrorMessage="1" prompt="Выберите специфику" sqref="F384:F29835 F12:F380">
      <formula1>Специфика</formula1>
    </dataValidation>
  </dataValidations>
  <pageMargins left="0.23622047244094491" right="0.19685039370078741" top="0.23622047244094491" bottom="0.19685039370078741" header="0.19685039370078741" footer="0.19685039370078741"/>
  <pageSetup paperSize="9" scale="43" fitToHeight="54" orientation="landscape"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измен4</vt:lpstr>
      <vt:lpstr>измен4!Заголовки_для_печати</vt:lpstr>
      <vt:lpstr>измен4!Область_печати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dcterms:created xsi:type="dcterms:W3CDTF">2012-04-16T09:56:42Z</dcterms:created>
  <dcterms:modified xsi:type="dcterms:W3CDTF">2012-04-16T09:57:33Z</dcterms:modified>
</cp:coreProperties>
</file>