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tabRatio="906" activeTab="0"/>
  </bookViews>
  <sheets>
    <sheet name="О сборе урожая РУС " sheetId="1" r:id="rId1"/>
    <sheet name="О сборе урожая  КАЗ" sheetId="2" r:id="rId2"/>
  </sheets>
  <definedNames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8_1">#REF!</definedName>
    <definedName name="Excel_BuiltIn_Print_Area_19_1" localSheetId="1">#REF!</definedName>
    <definedName name="Excel_BuiltIn_Print_Area_19_1" localSheetId="0">#REF!</definedName>
    <definedName name="Excel_BuiltIn_Print_Area_19_1">#REF!</definedName>
    <definedName name="Excel_BuiltIn_Print_Area_20_1">"$#ССЫЛ!.$A$1:$U$1097"</definedName>
    <definedName name="Excel_BuiltIn_Print_Area_21_1">#REF!</definedName>
    <definedName name="Excel_BuiltIn_Print_Area_22_1">#REF!</definedName>
    <definedName name="Excel_BuiltIn_Print_Area_22_1_1">"$#ССЫЛ!.$A$1:$S$1097"</definedName>
    <definedName name="Excel_BuiltIn_Print_Area_23_1">"$#ССЫЛ!.$A$1:$S$1097"</definedName>
    <definedName name="Excel_BuiltIn_Print_Area_25_1">#REF!</definedName>
    <definedName name="Excel_BuiltIn_Print_Area_3_1" localSheetId="1">#REF!</definedName>
    <definedName name="Excel_BuiltIn_Print_Area_3_1" localSheetId="0">#REF!</definedName>
    <definedName name="Excel_BuiltIn_Print_Area_3_1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9_1">"$#ССЫЛ!.$A$1:$X$1097"</definedName>
    <definedName name="ал" localSheetId="1">#REF!</definedName>
    <definedName name="ал" localSheetId="0">#REF!</definedName>
    <definedName name="ал">#REF!</definedName>
    <definedName name="_xlnm.Print_Area" localSheetId="1">'О сборе урожая  КАЗ'!$A$1:$L$28</definedName>
    <definedName name="_xlnm.Print_Area" localSheetId="0">'О сборе урожая РУС '!$A$1:$P$33</definedName>
  </definedNames>
  <calcPr fullCalcOnLoad="1"/>
</workbook>
</file>

<file path=xl/sharedStrings.xml><?xml version="1.0" encoding="utf-8"?>
<sst xmlns="http://schemas.openxmlformats.org/spreadsheetml/2006/main" count="58" uniqueCount="51">
  <si>
    <t>%</t>
  </si>
  <si>
    <t xml:space="preserve">                          </t>
  </si>
  <si>
    <t xml:space="preserve">  </t>
  </si>
  <si>
    <t>№ п/п</t>
  </si>
  <si>
    <t xml:space="preserve">Оперативная информация о сборе урожая зерновых и зернобобовых культур </t>
  </si>
  <si>
    <t xml:space="preserve">По  данным  областных управлений  сельского  хозяйства:  </t>
  </si>
  <si>
    <t>Область</t>
  </si>
  <si>
    <t xml:space="preserve">Уборочная площадь, тыс. га </t>
  </si>
  <si>
    <t xml:space="preserve">Убрано, тыс. га </t>
  </si>
  <si>
    <t>Намолочено, тыс. тонн</t>
  </si>
  <si>
    <t xml:space="preserve"> Урожайность, ц/га </t>
  </si>
  <si>
    <t>тыс. га</t>
  </si>
  <si>
    <t xml:space="preserve"> тыс. га</t>
  </si>
  <si>
    <t>Итого</t>
  </si>
  <si>
    <t xml:space="preserve">Алматинская </t>
  </si>
  <si>
    <t>Жамбылская</t>
  </si>
  <si>
    <t>Кызылординская</t>
  </si>
  <si>
    <t>Туркестанская</t>
  </si>
  <si>
    <t>Алматы</t>
  </si>
  <si>
    <t>Жамбыл</t>
  </si>
  <si>
    <t>Қызылорда</t>
  </si>
  <si>
    <t>Түркістан</t>
  </si>
  <si>
    <t xml:space="preserve">Егін жинау алқабы, мың га </t>
  </si>
  <si>
    <t xml:space="preserve">Жиналды, мың га </t>
  </si>
  <si>
    <t>Бастырылды, мың тонна</t>
  </si>
  <si>
    <t xml:space="preserve">Өнімділігі, ц/га </t>
  </si>
  <si>
    <t>Барлығы</t>
  </si>
  <si>
    <t>мың га</t>
  </si>
  <si>
    <t xml:space="preserve">Дәнді және дәнді бұршақты дақылдардың өнімін жинау барысы туралы жедел ақпарат </t>
  </si>
  <si>
    <t>Западно-Казахстанская</t>
  </si>
  <si>
    <t>Батыс Казақстан</t>
  </si>
  <si>
    <t>Облыс</t>
  </si>
  <si>
    <t>Восточно-Казахстанская</t>
  </si>
  <si>
    <t>Шығыс Қазақстан</t>
  </si>
  <si>
    <t>Ақтөбе</t>
  </si>
  <si>
    <t>Актюбинская</t>
  </si>
  <si>
    <t>Костанайская</t>
  </si>
  <si>
    <t>Қостанай</t>
  </si>
  <si>
    <t>Акмолинская</t>
  </si>
  <si>
    <t>Ақмола</t>
  </si>
  <si>
    <t>Павлодарская</t>
  </si>
  <si>
    <t>Павлодар</t>
  </si>
  <si>
    <t>Северо-Казахстанская</t>
  </si>
  <si>
    <t>Солтүстік  Қазақстан</t>
  </si>
  <si>
    <t>Караганда</t>
  </si>
  <si>
    <t>Карагандинская</t>
  </si>
  <si>
    <t xml:space="preserve">       - средняя урожайность составила 12,6ц/га</t>
  </si>
  <si>
    <t>По состоянию на 2 октября 2020 года</t>
  </si>
  <si>
    <t xml:space="preserve">       - убрано 15530,9тыс. га (98,4%)</t>
  </si>
  <si>
    <t xml:space="preserve">       - намолочено 19570,8тыс. тонн</t>
  </si>
  <si>
    <t xml:space="preserve"> 2020 жылғы 2 қазандағы жағдай бойынша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</si>
</sst>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  <numFmt numFmtId="191" formatCode="\ #,##0.00&quot;    &quot;;\-#,##0.00&quot;    &quot;;&quot; -&quot;#&quot;    &quot;;@\ "/>
    <numFmt numFmtId="192" formatCode="\ #,##0&quot;    &quot;;\-#,##0&quot;    &quot;;&quot; -&quot;#&quot;    &quot;;@\ "/>
    <numFmt numFmtId="193" formatCode="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00000"/>
    <numFmt numFmtId="202" formatCode="0.0000000"/>
    <numFmt numFmtId="203" formatCode="0.000000000"/>
    <numFmt numFmtId="204" formatCode="0.00000000"/>
  </numFmts>
  <fonts count="6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1" fontId="0" fillId="0" borderId="0" applyFill="0" applyBorder="0" applyAlignment="0" applyProtection="0"/>
    <xf numFmtId="17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90" fontId="7" fillId="3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90" fontId="12" fillId="34" borderId="15" xfId="0" applyNumberFormat="1" applyFont="1" applyFill="1" applyBorder="1" applyAlignment="1">
      <alignment horizontal="center" vertical="center" wrapText="1"/>
    </xf>
    <xf numFmtId="190" fontId="12" fillId="34" borderId="16" xfId="0" applyNumberFormat="1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190" fontId="12" fillId="34" borderId="17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0" fontId="7" fillId="0" borderId="19" xfId="0" applyNumberFormat="1" applyFont="1" applyFill="1" applyBorder="1" applyAlignment="1">
      <alignment horizontal="center" vertical="center"/>
    </xf>
    <xf numFmtId="190" fontId="7" fillId="34" borderId="20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90" fontId="12" fillId="34" borderId="2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190" fontId="63" fillId="34" borderId="17" xfId="0" applyNumberFormat="1" applyFont="1" applyFill="1" applyBorder="1" applyAlignment="1">
      <alignment horizontal="center" vertical="center" wrapText="1"/>
    </xf>
    <xf numFmtId="190" fontId="63" fillId="0" borderId="17" xfId="0" applyNumberFormat="1" applyFont="1" applyFill="1" applyBorder="1" applyAlignment="1">
      <alignment horizontal="center" vertical="center" wrapText="1"/>
    </xf>
    <xf numFmtId="190" fontId="63" fillId="34" borderId="16" xfId="0" applyNumberFormat="1" applyFont="1" applyFill="1" applyBorder="1" applyAlignment="1">
      <alignment horizontal="center" vertical="center" wrapText="1"/>
    </xf>
    <xf numFmtId="190" fontId="63" fillId="0" borderId="17" xfId="0" applyNumberFormat="1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left" vertical="center" wrapText="1"/>
    </xf>
    <xf numFmtId="190" fontId="63" fillId="0" borderId="29" xfId="0" applyNumberFormat="1" applyFont="1" applyFill="1" applyBorder="1" applyAlignment="1">
      <alignment horizontal="center" vertical="center"/>
    </xf>
    <xf numFmtId="190" fontId="63" fillId="34" borderId="29" xfId="0" applyNumberFormat="1" applyFont="1" applyFill="1" applyBorder="1" applyAlignment="1">
      <alignment horizontal="center" vertical="center" wrapText="1"/>
    </xf>
    <xf numFmtId="190" fontId="63" fillId="0" borderId="29" xfId="0" applyNumberFormat="1" applyFont="1" applyFill="1" applyBorder="1" applyAlignment="1">
      <alignment horizontal="center" vertical="center" wrapText="1"/>
    </xf>
    <xf numFmtId="190" fontId="63" fillId="34" borderId="3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34" borderId="2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tabSelected="1" view="pageBreakPreview" zoomScale="60" zoomScaleNormal="70" workbookViewId="0" topLeftCell="A9">
      <selection activeCell="H28" sqref="H28:K28"/>
    </sheetView>
  </sheetViews>
  <sheetFormatPr defaultColWidth="9.00390625" defaultRowHeight="12.75" customHeight="1"/>
  <cols>
    <col min="1" max="1" width="5.875" style="1" customWidth="1"/>
    <col min="2" max="2" width="36.253906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122" t="s">
        <v>47</v>
      </c>
      <c r="K1" s="122"/>
      <c r="L1" s="122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127" t="s">
        <v>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"/>
      <c r="O4" s="12"/>
    </row>
    <row r="5" spans="2:13" ht="27.75" customHeight="1" thickBot="1">
      <c r="B5" s="25"/>
      <c r="C5" s="20"/>
      <c r="D5" s="20"/>
      <c r="E5" s="54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89" t="s">
        <v>3</v>
      </c>
      <c r="B6" s="106" t="s">
        <v>6</v>
      </c>
      <c r="C6" s="92" t="s">
        <v>7</v>
      </c>
      <c r="D6" s="123"/>
      <c r="E6" s="96" t="s">
        <v>8</v>
      </c>
      <c r="F6" s="111"/>
      <c r="G6" s="111"/>
      <c r="H6" s="97"/>
      <c r="I6" s="120" t="s">
        <v>9</v>
      </c>
      <c r="J6" s="116"/>
      <c r="K6" s="115" t="s">
        <v>10</v>
      </c>
      <c r="L6" s="116"/>
      <c r="M6" s="20"/>
    </row>
    <row r="7" spans="1:13" ht="38.25" customHeight="1" thickBot="1">
      <c r="A7" s="90"/>
      <c r="B7" s="107"/>
      <c r="C7" s="124"/>
      <c r="D7" s="125"/>
      <c r="E7" s="112"/>
      <c r="F7" s="113"/>
      <c r="G7" s="113"/>
      <c r="H7" s="114"/>
      <c r="I7" s="121"/>
      <c r="J7" s="118"/>
      <c r="K7" s="117"/>
      <c r="L7" s="118"/>
      <c r="M7" s="20"/>
    </row>
    <row r="8" spans="1:13" ht="31.5" customHeight="1">
      <c r="A8" s="90"/>
      <c r="B8" s="107"/>
      <c r="C8" s="92">
        <v>2019</v>
      </c>
      <c r="D8" s="94">
        <v>2020</v>
      </c>
      <c r="E8" s="96">
        <v>2019</v>
      </c>
      <c r="F8" s="97"/>
      <c r="G8" s="105">
        <v>2020</v>
      </c>
      <c r="H8" s="94"/>
      <c r="I8" s="103">
        <v>2019</v>
      </c>
      <c r="J8" s="101">
        <v>2020</v>
      </c>
      <c r="K8" s="109">
        <v>2019</v>
      </c>
      <c r="L8" s="101">
        <v>2020</v>
      </c>
      <c r="M8" s="20"/>
    </row>
    <row r="9" spans="1:13" ht="32.25" customHeight="1" thickBot="1">
      <c r="A9" s="91"/>
      <c r="B9" s="108"/>
      <c r="C9" s="93"/>
      <c r="D9" s="95"/>
      <c r="E9" s="35" t="s">
        <v>11</v>
      </c>
      <c r="F9" s="70" t="s">
        <v>0</v>
      </c>
      <c r="G9" s="71" t="s">
        <v>12</v>
      </c>
      <c r="H9" s="69" t="s">
        <v>0</v>
      </c>
      <c r="I9" s="104"/>
      <c r="J9" s="102"/>
      <c r="K9" s="110"/>
      <c r="L9" s="102"/>
      <c r="M9" s="20"/>
    </row>
    <row r="10" spans="1:13" ht="32.25" customHeight="1">
      <c r="A10" s="62">
        <v>1</v>
      </c>
      <c r="B10" s="65" t="s">
        <v>38</v>
      </c>
      <c r="C10" s="52">
        <v>4384.4</v>
      </c>
      <c r="D10" s="53">
        <v>4446.7</v>
      </c>
      <c r="E10" s="52">
        <v>3678.6</v>
      </c>
      <c r="F10" s="41">
        <f aca="true" t="shared" si="0" ref="F10:F22">E10/C10*100</f>
        <v>83.90201623939421</v>
      </c>
      <c r="G10" s="39">
        <v>4420</v>
      </c>
      <c r="H10" s="39">
        <f aca="true" t="shared" si="1" ref="H10:H22">G10/D10*100</f>
        <v>99.39955472597657</v>
      </c>
      <c r="I10" s="52">
        <v>3788.9</v>
      </c>
      <c r="J10" s="39">
        <v>5215.6</v>
      </c>
      <c r="K10" s="41">
        <f aca="true" t="shared" si="2" ref="K10:K22">I10/E10*10</f>
        <v>10.299842331321699</v>
      </c>
      <c r="L10" s="64">
        <f aca="true" t="shared" si="3" ref="L10:L22">J10/G10*10</f>
        <v>11.8</v>
      </c>
      <c r="M10" s="20"/>
    </row>
    <row r="11" spans="1:13" ht="32.25" customHeight="1">
      <c r="A11" s="51">
        <v>2</v>
      </c>
      <c r="B11" s="74" t="s">
        <v>35</v>
      </c>
      <c r="C11" s="73">
        <v>457.3</v>
      </c>
      <c r="D11" s="75">
        <v>447.8</v>
      </c>
      <c r="E11" s="41">
        <v>457.3</v>
      </c>
      <c r="F11" s="41">
        <f t="shared" si="0"/>
        <v>100</v>
      </c>
      <c r="G11" s="48">
        <v>447.8</v>
      </c>
      <c r="H11" s="39">
        <f t="shared" si="1"/>
        <v>100</v>
      </c>
      <c r="I11" s="41">
        <v>379.4</v>
      </c>
      <c r="J11" s="48">
        <v>508.9</v>
      </c>
      <c r="K11" s="41">
        <f t="shared" si="2"/>
        <v>8.29652307019462</v>
      </c>
      <c r="L11" s="40">
        <f t="shared" si="3"/>
        <v>11.364448414470745</v>
      </c>
      <c r="M11" s="72"/>
    </row>
    <row r="12" spans="1:13" s="55" customFormat="1" ht="32.25" customHeight="1">
      <c r="A12" s="51">
        <v>3</v>
      </c>
      <c r="B12" s="76" t="s">
        <v>14</v>
      </c>
      <c r="C12" s="77">
        <v>456.4</v>
      </c>
      <c r="D12" s="78">
        <v>469.824</v>
      </c>
      <c r="E12" s="79">
        <v>389</v>
      </c>
      <c r="F12" s="79">
        <f t="shared" si="0"/>
        <v>85.23225241016652</v>
      </c>
      <c r="G12" s="78">
        <v>406.8</v>
      </c>
      <c r="H12" s="78">
        <f t="shared" si="1"/>
        <v>86.58561503882305</v>
      </c>
      <c r="I12" s="79">
        <v>833.5</v>
      </c>
      <c r="J12" s="78">
        <v>821.7</v>
      </c>
      <c r="K12" s="79">
        <f t="shared" si="2"/>
        <v>21.426735218508995</v>
      </c>
      <c r="L12" s="80">
        <f t="shared" si="3"/>
        <v>20.19911504424779</v>
      </c>
      <c r="M12" s="54"/>
    </row>
    <row r="13" spans="1:13" s="55" customFormat="1" ht="32.25" customHeight="1">
      <c r="A13" s="51">
        <v>4</v>
      </c>
      <c r="B13" s="76" t="s">
        <v>32</v>
      </c>
      <c r="C13" s="77">
        <v>549.8</v>
      </c>
      <c r="D13" s="78">
        <v>602.6</v>
      </c>
      <c r="E13" s="79">
        <v>536.46</v>
      </c>
      <c r="F13" s="79">
        <f t="shared" si="0"/>
        <v>97.57366315023647</v>
      </c>
      <c r="G13" s="78">
        <v>594.52</v>
      </c>
      <c r="H13" s="78">
        <f t="shared" si="1"/>
        <v>98.65914371058744</v>
      </c>
      <c r="I13" s="79">
        <v>914.77</v>
      </c>
      <c r="J13" s="78">
        <v>724.32</v>
      </c>
      <c r="K13" s="79">
        <f t="shared" si="2"/>
        <v>17.05197032397569</v>
      </c>
      <c r="L13" s="80">
        <f t="shared" si="3"/>
        <v>12.183273901634934</v>
      </c>
      <c r="M13" s="54"/>
    </row>
    <row r="14" spans="1:13" s="14" customFormat="1" ht="36.75" customHeight="1">
      <c r="A14" s="51">
        <v>5</v>
      </c>
      <c r="B14" s="76" t="s">
        <v>15</v>
      </c>
      <c r="C14" s="77">
        <v>333.5</v>
      </c>
      <c r="D14" s="78">
        <v>359.278</v>
      </c>
      <c r="E14" s="79">
        <v>333.5</v>
      </c>
      <c r="F14" s="79">
        <f t="shared" si="0"/>
        <v>100</v>
      </c>
      <c r="G14" s="78">
        <v>359.3</v>
      </c>
      <c r="H14" s="78">
        <f t="shared" si="1"/>
        <v>100.00612339191377</v>
      </c>
      <c r="I14" s="79">
        <v>680.4</v>
      </c>
      <c r="J14" s="78">
        <v>816.6</v>
      </c>
      <c r="K14" s="79">
        <f t="shared" si="2"/>
        <v>20.40179910044977</v>
      </c>
      <c r="L14" s="80">
        <f t="shared" si="3"/>
        <v>22.727525744503197</v>
      </c>
      <c r="M14" s="44"/>
    </row>
    <row r="15" spans="1:13" s="14" customFormat="1" ht="36" customHeight="1">
      <c r="A15" s="51">
        <v>6</v>
      </c>
      <c r="B15" s="76" t="s">
        <v>29</v>
      </c>
      <c r="C15" s="79">
        <v>245.1</v>
      </c>
      <c r="D15" s="78">
        <v>228</v>
      </c>
      <c r="E15" s="79">
        <v>245.1</v>
      </c>
      <c r="F15" s="79">
        <f t="shared" si="0"/>
        <v>100</v>
      </c>
      <c r="G15" s="78">
        <v>228</v>
      </c>
      <c r="H15" s="78">
        <f t="shared" si="1"/>
        <v>100</v>
      </c>
      <c r="I15" s="79">
        <v>242.2</v>
      </c>
      <c r="J15" s="78">
        <v>260</v>
      </c>
      <c r="K15" s="79">
        <f t="shared" si="2"/>
        <v>9.881680946552427</v>
      </c>
      <c r="L15" s="80">
        <f t="shared" si="3"/>
        <v>11.403508771929825</v>
      </c>
      <c r="M15" s="44"/>
    </row>
    <row r="16" spans="1:13" s="14" customFormat="1" ht="36" customHeight="1">
      <c r="A16" s="51">
        <v>7</v>
      </c>
      <c r="B16" s="76" t="s">
        <v>45</v>
      </c>
      <c r="C16" s="79">
        <v>834.5</v>
      </c>
      <c r="D16" s="78">
        <v>893.6</v>
      </c>
      <c r="E16" s="79">
        <v>802.8</v>
      </c>
      <c r="F16" s="79">
        <f t="shared" si="0"/>
        <v>96.20131815458357</v>
      </c>
      <c r="G16" s="78">
        <v>875.6</v>
      </c>
      <c r="H16" s="78">
        <f t="shared" si="1"/>
        <v>97.98567591763653</v>
      </c>
      <c r="I16" s="79">
        <v>828</v>
      </c>
      <c r="J16" s="78">
        <v>946.9</v>
      </c>
      <c r="K16" s="79">
        <f t="shared" si="2"/>
        <v>10.31390134529148</v>
      </c>
      <c r="L16" s="80">
        <f t="shared" si="3"/>
        <v>10.814298766560073</v>
      </c>
      <c r="M16" s="44"/>
    </row>
    <row r="17" spans="1:13" s="14" customFormat="1" ht="36" customHeight="1">
      <c r="A17" s="51">
        <v>8</v>
      </c>
      <c r="B17" s="76" t="s">
        <v>36</v>
      </c>
      <c r="C17" s="79">
        <v>3968.4</v>
      </c>
      <c r="D17" s="78">
        <v>4051</v>
      </c>
      <c r="E17" s="79">
        <v>3187.7</v>
      </c>
      <c r="F17" s="79">
        <f t="shared" si="0"/>
        <v>80.32708396331014</v>
      </c>
      <c r="G17" s="78">
        <v>4030.7</v>
      </c>
      <c r="H17" s="78">
        <f t="shared" si="1"/>
        <v>99.49888916316958</v>
      </c>
      <c r="I17" s="79">
        <v>2026.7</v>
      </c>
      <c r="J17" s="78">
        <v>4030.7</v>
      </c>
      <c r="K17" s="79">
        <f t="shared" si="2"/>
        <v>6.357875584277065</v>
      </c>
      <c r="L17" s="80">
        <f t="shared" si="3"/>
        <v>10</v>
      </c>
      <c r="M17" s="44"/>
    </row>
    <row r="18" spans="1:13" s="14" customFormat="1" ht="34.5" customHeight="1">
      <c r="A18" s="51">
        <v>9</v>
      </c>
      <c r="B18" s="76" t="s">
        <v>16</v>
      </c>
      <c r="C18" s="79">
        <v>97.4</v>
      </c>
      <c r="D18" s="78">
        <v>99.9</v>
      </c>
      <c r="E18" s="79">
        <v>69.2</v>
      </c>
      <c r="F18" s="79">
        <f t="shared" si="0"/>
        <v>71.04722792607802</v>
      </c>
      <c r="G18" s="78">
        <v>73</v>
      </c>
      <c r="H18" s="78">
        <f>G18/D18*100</f>
        <v>73.07307307307308</v>
      </c>
      <c r="I18" s="79">
        <v>324.6</v>
      </c>
      <c r="J18" s="78">
        <v>361.4</v>
      </c>
      <c r="K18" s="79">
        <f>I18/E18*10</f>
        <v>46.90751445086705</v>
      </c>
      <c r="L18" s="80">
        <f t="shared" si="3"/>
        <v>49.50684931506849</v>
      </c>
      <c r="M18" s="44"/>
    </row>
    <row r="19" spans="1:13" s="14" customFormat="1" ht="36" customHeight="1">
      <c r="A19" s="51">
        <v>10</v>
      </c>
      <c r="B19" s="76" t="s">
        <v>40</v>
      </c>
      <c r="C19" s="79">
        <v>785.8</v>
      </c>
      <c r="D19" s="78">
        <v>899.9</v>
      </c>
      <c r="E19" s="79">
        <v>737.5</v>
      </c>
      <c r="F19" s="79">
        <f t="shared" si="0"/>
        <v>93.85339781114787</v>
      </c>
      <c r="G19" s="78">
        <v>857</v>
      </c>
      <c r="H19" s="78">
        <f>G19/D19*100</f>
        <v>95.23280364484943</v>
      </c>
      <c r="I19" s="79">
        <v>701.9</v>
      </c>
      <c r="J19" s="78">
        <v>790.4</v>
      </c>
      <c r="K19" s="79">
        <f>I19/E19*10</f>
        <v>9.51728813559322</v>
      </c>
      <c r="L19" s="80">
        <f>J19/G19*10</f>
        <v>9.22287047841307</v>
      </c>
      <c r="M19" s="44"/>
    </row>
    <row r="20" spans="1:13" s="45" customFormat="1" ht="36" customHeight="1">
      <c r="A20" s="51">
        <v>11</v>
      </c>
      <c r="B20" s="76" t="s">
        <v>17</v>
      </c>
      <c r="C20" s="81">
        <v>284.5</v>
      </c>
      <c r="D20" s="78">
        <v>302.9</v>
      </c>
      <c r="E20" s="81">
        <v>242</v>
      </c>
      <c r="F20" s="79">
        <f t="shared" si="0"/>
        <v>85.06151142355009</v>
      </c>
      <c r="G20" s="78">
        <v>302.9</v>
      </c>
      <c r="H20" s="78">
        <f t="shared" si="1"/>
        <v>100</v>
      </c>
      <c r="I20" s="79">
        <v>511</v>
      </c>
      <c r="J20" s="78">
        <v>750.1</v>
      </c>
      <c r="K20" s="79">
        <f t="shared" si="2"/>
        <v>21.115702479338843</v>
      </c>
      <c r="L20" s="80">
        <f t="shared" si="3"/>
        <v>24.763948497854077</v>
      </c>
      <c r="M20" s="44"/>
    </row>
    <row r="21" spans="1:13" s="45" customFormat="1" ht="36" customHeight="1" thickBot="1">
      <c r="A21" s="68">
        <v>12</v>
      </c>
      <c r="B21" s="82" t="s">
        <v>42</v>
      </c>
      <c r="C21" s="83">
        <v>2861.5</v>
      </c>
      <c r="D21" s="84">
        <v>2988.5</v>
      </c>
      <c r="E21" s="83">
        <v>2121.5</v>
      </c>
      <c r="F21" s="85">
        <f t="shared" si="0"/>
        <v>74.139437358029</v>
      </c>
      <c r="G21" s="84">
        <v>2935.3</v>
      </c>
      <c r="H21" s="84">
        <f t="shared" si="1"/>
        <v>98.2198427304668</v>
      </c>
      <c r="I21" s="85">
        <v>3184.6</v>
      </c>
      <c r="J21" s="84">
        <v>4344.2</v>
      </c>
      <c r="K21" s="85">
        <f t="shared" si="2"/>
        <v>15.011077068112185</v>
      </c>
      <c r="L21" s="86">
        <f t="shared" si="3"/>
        <v>14.7998501005008</v>
      </c>
      <c r="M21" s="44"/>
    </row>
    <row r="22" spans="1:15" ht="37.5" customHeight="1" thickBot="1">
      <c r="A22" s="99" t="s">
        <v>13</v>
      </c>
      <c r="B22" s="100"/>
      <c r="C22" s="49">
        <f>SUM(C10:C21)</f>
        <v>15258.599999999999</v>
      </c>
      <c r="D22" s="30">
        <f>SUM(D10:D21)</f>
        <v>15790.001999999999</v>
      </c>
      <c r="E22" s="49">
        <f>SUM(E10:E21)</f>
        <v>12800.66</v>
      </c>
      <c r="F22" s="31">
        <f t="shared" si="0"/>
        <v>83.89144482455796</v>
      </c>
      <c r="G22" s="30">
        <f>SUM(G10:G21)</f>
        <v>15530.920000000002</v>
      </c>
      <c r="H22" s="50">
        <f t="shared" si="1"/>
        <v>98.35920223442659</v>
      </c>
      <c r="I22" s="49">
        <f>SUM(I10:I21)</f>
        <v>14415.97</v>
      </c>
      <c r="J22" s="30">
        <f>SUM(J10:J21)</f>
        <v>19570.819999999996</v>
      </c>
      <c r="K22" s="31">
        <f t="shared" si="2"/>
        <v>11.261895870994152</v>
      </c>
      <c r="L22" s="32">
        <f t="shared" si="3"/>
        <v>12.601198126060783</v>
      </c>
      <c r="M22" s="20"/>
      <c r="N22" s="6"/>
      <c r="O22" s="6"/>
    </row>
    <row r="23" spans="1:15" ht="17.2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6"/>
      <c r="O23" s="6"/>
    </row>
    <row r="24" spans="2:15" ht="23.25" customHeight="1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N24" s="6"/>
      <c r="O24" s="6"/>
    </row>
    <row r="25" spans="2:12" ht="18" customHeight="1">
      <c r="B25" s="27"/>
      <c r="C25" s="21"/>
      <c r="D25" s="21"/>
      <c r="E25" s="21"/>
      <c r="F25" s="119"/>
      <c r="G25" s="119"/>
      <c r="H25" s="119"/>
      <c r="I25" s="119"/>
      <c r="J25" s="21"/>
      <c r="K25" s="21"/>
      <c r="L25" s="16"/>
    </row>
    <row r="26" spans="2:12" ht="21.75" customHeight="1">
      <c r="B26" s="130" t="s">
        <v>5</v>
      </c>
      <c r="C26" s="130"/>
      <c r="D26" s="130"/>
      <c r="E26" s="130"/>
      <c r="F26" s="130"/>
      <c r="G26" s="130"/>
      <c r="H26" s="88" t="s">
        <v>48</v>
      </c>
      <c r="I26" s="88"/>
      <c r="J26" s="88"/>
      <c r="K26" s="29"/>
      <c r="L26" s="16"/>
    </row>
    <row r="27" spans="2:12" ht="21.75" customHeight="1">
      <c r="B27" s="21"/>
      <c r="C27" s="21"/>
      <c r="D27" s="21"/>
      <c r="E27" s="21"/>
      <c r="F27" s="21"/>
      <c r="G27" s="21"/>
      <c r="H27" s="88" t="s">
        <v>49</v>
      </c>
      <c r="I27" s="88"/>
      <c r="J27" s="88"/>
      <c r="K27" s="88"/>
      <c r="L27" s="16"/>
    </row>
    <row r="28" spans="2:12" ht="21.75" customHeight="1">
      <c r="B28" s="22"/>
      <c r="C28" s="22"/>
      <c r="D28" s="22"/>
      <c r="E28" s="22"/>
      <c r="F28" s="22"/>
      <c r="G28" s="22"/>
      <c r="H28" s="88" t="s">
        <v>46</v>
      </c>
      <c r="I28" s="88"/>
      <c r="J28" s="88"/>
      <c r="K28" s="88"/>
      <c r="L28" s="15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87"/>
      <c r="D30" s="87"/>
      <c r="E30" s="13"/>
      <c r="F30" s="13" t="s">
        <v>2</v>
      </c>
      <c r="G30" s="13"/>
      <c r="H30" s="13"/>
      <c r="I30" s="13"/>
      <c r="J30" s="13"/>
      <c r="K30" s="9"/>
      <c r="L30" s="5"/>
      <c r="M30" s="5"/>
    </row>
    <row r="31" spans="2:13" ht="21.7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5"/>
    </row>
    <row r="32" spans="2:13" ht="21.75" customHeight="1">
      <c r="B32" s="87" t="s">
        <v>1</v>
      </c>
      <c r="C32" s="87"/>
      <c r="D32" s="87"/>
      <c r="E32" s="87"/>
      <c r="F32" s="8"/>
      <c r="G32" s="8"/>
      <c r="H32" s="8"/>
      <c r="I32" s="87"/>
      <c r="J32" s="8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1" ht="12.75" customHeight="1">
      <c r="P41" s="15"/>
    </row>
  </sheetData>
  <sheetProtection selectLockedCells="1" selectUnlockedCells="1"/>
  <mergeCells count="28">
    <mergeCell ref="H28:K28"/>
    <mergeCell ref="F25:I25"/>
    <mergeCell ref="I6:J7"/>
    <mergeCell ref="J1:L1"/>
    <mergeCell ref="C6:D7"/>
    <mergeCell ref="B3:M3"/>
    <mergeCell ref="B4:M4"/>
    <mergeCell ref="H26:J26"/>
    <mergeCell ref="B24:L24"/>
    <mergeCell ref="B26:G26"/>
    <mergeCell ref="L8:L9"/>
    <mergeCell ref="I8:I9"/>
    <mergeCell ref="G8:H8"/>
    <mergeCell ref="J8:J9"/>
    <mergeCell ref="B6:B9"/>
    <mergeCell ref="K8:K9"/>
    <mergeCell ref="E6:H7"/>
    <mergeCell ref="K6:L7"/>
    <mergeCell ref="C30:D30"/>
    <mergeCell ref="H27:K27"/>
    <mergeCell ref="A6:A9"/>
    <mergeCell ref="I32:J32"/>
    <mergeCell ref="B32:E32"/>
    <mergeCell ref="C8:C9"/>
    <mergeCell ref="D8:D9"/>
    <mergeCell ref="E8:F8"/>
    <mergeCell ref="B31:L31"/>
    <mergeCell ref="A22:B2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showGridLines="0" view="pageBreakPreview" zoomScale="60" zoomScaleNormal="70" workbookViewId="0" topLeftCell="A5">
      <selection activeCell="J1" sqref="J1:L1"/>
    </sheetView>
  </sheetViews>
  <sheetFormatPr defaultColWidth="9.00390625" defaultRowHeight="12.75" customHeight="1"/>
  <cols>
    <col min="1" max="1" width="5.875" style="1" customWidth="1"/>
    <col min="2" max="2" width="31.1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122" t="s">
        <v>50</v>
      </c>
      <c r="K1" s="122"/>
      <c r="L1" s="122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127" t="s">
        <v>28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"/>
      <c r="O4" s="12"/>
    </row>
    <row r="5" spans="2:13" ht="27.75" customHeight="1" thickBot="1"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89" t="s">
        <v>3</v>
      </c>
      <c r="B6" s="138" t="s">
        <v>31</v>
      </c>
      <c r="C6" s="92" t="s">
        <v>22</v>
      </c>
      <c r="D6" s="123"/>
      <c r="E6" s="96" t="s">
        <v>23</v>
      </c>
      <c r="F6" s="111"/>
      <c r="G6" s="111"/>
      <c r="H6" s="97"/>
      <c r="I6" s="120" t="s">
        <v>24</v>
      </c>
      <c r="J6" s="116"/>
      <c r="K6" s="115" t="s">
        <v>25</v>
      </c>
      <c r="L6" s="116"/>
      <c r="M6" s="20"/>
    </row>
    <row r="7" spans="1:13" ht="38.25" customHeight="1">
      <c r="A7" s="90"/>
      <c r="B7" s="139"/>
      <c r="C7" s="136"/>
      <c r="D7" s="141"/>
      <c r="E7" s="133"/>
      <c r="F7" s="142"/>
      <c r="G7" s="142"/>
      <c r="H7" s="143"/>
      <c r="I7" s="121"/>
      <c r="J7" s="118"/>
      <c r="K7" s="117"/>
      <c r="L7" s="118"/>
      <c r="M7" s="20"/>
    </row>
    <row r="8" spans="1:13" ht="31.5" customHeight="1">
      <c r="A8" s="90"/>
      <c r="B8" s="139"/>
      <c r="C8" s="137">
        <v>2019</v>
      </c>
      <c r="D8" s="131">
        <v>2020</v>
      </c>
      <c r="E8" s="132">
        <v>2019</v>
      </c>
      <c r="F8" s="133"/>
      <c r="G8" s="134">
        <v>2020</v>
      </c>
      <c r="H8" s="135"/>
      <c r="I8" s="136">
        <v>2019</v>
      </c>
      <c r="J8" s="144">
        <v>2020</v>
      </c>
      <c r="K8" s="133">
        <v>2019</v>
      </c>
      <c r="L8" s="144">
        <v>2020</v>
      </c>
      <c r="M8" s="20"/>
    </row>
    <row r="9" spans="1:13" ht="32.25" customHeight="1" thickBot="1">
      <c r="A9" s="91"/>
      <c r="B9" s="140"/>
      <c r="C9" s="93"/>
      <c r="D9" s="95"/>
      <c r="E9" s="35" t="s">
        <v>27</v>
      </c>
      <c r="F9" s="33" t="s">
        <v>0</v>
      </c>
      <c r="G9" s="34" t="s">
        <v>27</v>
      </c>
      <c r="H9" s="36" t="s">
        <v>0</v>
      </c>
      <c r="I9" s="93"/>
      <c r="J9" s="95"/>
      <c r="K9" s="146"/>
      <c r="L9" s="95"/>
      <c r="M9" s="20"/>
    </row>
    <row r="10" spans="1:13" ht="32.25" customHeight="1">
      <c r="A10" s="62">
        <v>1</v>
      </c>
      <c r="B10" s="65" t="s">
        <v>39</v>
      </c>
      <c r="C10" s="52">
        <f>'О сборе урожая РУС '!C10</f>
        <v>4384.4</v>
      </c>
      <c r="D10" s="53">
        <f>'О сборе урожая РУС '!D10</f>
        <v>4446.7</v>
      </c>
      <c r="E10" s="43">
        <f>'О сборе урожая РУС '!E10</f>
        <v>3678.6</v>
      </c>
      <c r="F10" s="43">
        <f aca="true" t="shared" si="0" ref="F10:F22">E10/C10*100</f>
        <v>83.90201623939421</v>
      </c>
      <c r="G10" s="39">
        <f>'О сборе урожая РУС '!G10</f>
        <v>4420</v>
      </c>
      <c r="H10" s="39">
        <f aca="true" t="shared" si="1" ref="H10:H22">G10/D10*100</f>
        <v>99.39955472597657</v>
      </c>
      <c r="I10" s="43">
        <f>'О сборе урожая РУС '!I10</f>
        <v>3788.9</v>
      </c>
      <c r="J10" s="39">
        <f>'О сборе урожая РУС '!J10</f>
        <v>5215.6</v>
      </c>
      <c r="K10" s="43">
        <f>I10/E10*10</f>
        <v>10.299842331321699</v>
      </c>
      <c r="L10" s="64">
        <f>J10/G10*10</f>
        <v>11.8</v>
      </c>
      <c r="M10" s="20"/>
    </row>
    <row r="11" spans="1:13" ht="32.25" customHeight="1">
      <c r="A11" s="62">
        <v>2</v>
      </c>
      <c r="B11" s="65" t="s">
        <v>34</v>
      </c>
      <c r="C11" s="52">
        <f>'О сборе урожая РУС '!C11</f>
        <v>457.3</v>
      </c>
      <c r="D11" s="53">
        <f>'О сборе урожая РУС '!D11</f>
        <v>447.8</v>
      </c>
      <c r="E11" s="43">
        <f>'О сборе урожая РУС '!E11</f>
        <v>457.3</v>
      </c>
      <c r="F11" s="43">
        <f t="shared" si="0"/>
        <v>100</v>
      </c>
      <c r="G11" s="39">
        <f>'О сборе урожая РУС '!G11</f>
        <v>447.8</v>
      </c>
      <c r="H11" s="39">
        <f t="shared" si="1"/>
        <v>100</v>
      </c>
      <c r="I11" s="43">
        <f>'О сборе урожая РУС '!I11</f>
        <v>379.4</v>
      </c>
      <c r="J11" s="39">
        <f>'О сборе урожая РУС '!J11</f>
        <v>508.9</v>
      </c>
      <c r="K11" s="43">
        <f>I11/E11*10</f>
        <v>8.29652307019462</v>
      </c>
      <c r="L11" s="64">
        <f>J11/G11*10</f>
        <v>11.364448414470745</v>
      </c>
      <c r="M11" s="20"/>
    </row>
    <row r="12" spans="1:13" ht="36" customHeight="1">
      <c r="A12" s="62">
        <v>3</v>
      </c>
      <c r="B12" s="63" t="s">
        <v>18</v>
      </c>
      <c r="C12" s="52">
        <f>'О сборе урожая РУС '!C12</f>
        <v>456.4</v>
      </c>
      <c r="D12" s="39">
        <f>'О сборе урожая РУС '!D12</f>
        <v>469.824</v>
      </c>
      <c r="E12" s="43">
        <f>'О сборе урожая РУС '!E12</f>
        <v>389</v>
      </c>
      <c r="F12" s="43">
        <f t="shared" si="0"/>
        <v>85.23225241016652</v>
      </c>
      <c r="G12" s="39">
        <f>'О сборе урожая РУС '!G12</f>
        <v>406.8</v>
      </c>
      <c r="H12" s="39">
        <f t="shared" si="1"/>
        <v>86.58561503882305</v>
      </c>
      <c r="I12" s="43">
        <f>'О сборе урожая РУС '!I12</f>
        <v>833.5</v>
      </c>
      <c r="J12" s="39">
        <f>'О сборе урожая РУС '!J12</f>
        <v>821.7</v>
      </c>
      <c r="K12" s="43">
        <f aca="true" t="shared" si="2" ref="K12:K22">I12/E12*10</f>
        <v>21.426735218508995</v>
      </c>
      <c r="L12" s="64">
        <f aca="true" t="shared" si="3" ref="L12:L22">J12/G12*10</f>
        <v>20.19911504424779</v>
      </c>
      <c r="M12" s="20"/>
    </row>
    <row r="13" spans="1:13" ht="36" customHeight="1">
      <c r="A13" s="51">
        <v>4</v>
      </c>
      <c r="B13" s="47" t="s">
        <v>33</v>
      </c>
      <c r="C13" s="52">
        <f>'О сборе урожая РУС '!C13</f>
        <v>549.8</v>
      </c>
      <c r="D13" s="53">
        <f>'О сборе урожая РУС '!D13</f>
        <v>602.6</v>
      </c>
      <c r="E13" s="43">
        <f>'О сборе урожая РУС '!E13</f>
        <v>536.46</v>
      </c>
      <c r="F13" s="43">
        <f t="shared" si="0"/>
        <v>97.57366315023647</v>
      </c>
      <c r="G13" s="39">
        <f>'О сборе урожая РУС '!G13</f>
        <v>594.52</v>
      </c>
      <c r="H13" s="48">
        <f t="shared" si="1"/>
        <v>98.65914371058744</v>
      </c>
      <c r="I13" s="43">
        <f>'О сборе урожая РУС '!I13</f>
        <v>914.77</v>
      </c>
      <c r="J13" s="39">
        <f>'О сборе урожая РУС '!J13</f>
        <v>724.32</v>
      </c>
      <c r="K13" s="43">
        <f t="shared" si="2"/>
        <v>17.05197032397569</v>
      </c>
      <c r="L13" s="40">
        <f t="shared" si="3"/>
        <v>12.183273901634934</v>
      </c>
      <c r="M13" s="20"/>
    </row>
    <row r="14" spans="1:13" ht="36" customHeight="1">
      <c r="A14" s="51">
        <v>5</v>
      </c>
      <c r="B14" s="47" t="s">
        <v>19</v>
      </c>
      <c r="C14" s="52">
        <f>'О сборе урожая РУС '!C14</f>
        <v>333.5</v>
      </c>
      <c r="D14" s="39">
        <f>'О сборе урожая РУС '!D14</f>
        <v>359.278</v>
      </c>
      <c r="E14" s="43">
        <f>'О сборе урожая РУС '!E14</f>
        <v>333.5</v>
      </c>
      <c r="F14" s="41">
        <f t="shared" si="0"/>
        <v>100</v>
      </c>
      <c r="G14" s="39">
        <f>'О сборе урожая РУС '!G14</f>
        <v>359.3</v>
      </c>
      <c r="H14" s="48">
        <f t="shared" si="1"/>
        <v>100.00612339191377</v>
      </c>
      <c r="I14" s="43">
        <f>'О сборе урожая РУС '!I14</f>
        <v>680.4</v>
      </c>
      <c r="J14" s="53">
        <f>'О сборе урожая РУС '!J14</f>
        <v>816.6</v>
      </c>
      <c r="K14" s="41">
        <f t="shared" si="2"/>
        <v>20.40179910044977</v>
      </c>
      <c r="L14" s="40">
        <f t="shared" si="3"/>
        <v>22.727525744503197</v>
      </c>
      <c r="M14" s="20"/>
    </row>
    <row r="15" spans="1:13" s="14" customFormat="1" ht="36.75" customHeight="1">
      <c r="A15" s="51">
        <v>6</v>
      </c>
      <c r="B15" s="47" t="s">
        <v>30</v>
      </c>
      <c r="C15" s="43">
        <f>'О сборе урожая РУС '!C15</f>
        <v>245.1</v>
      </c>
      <c r="D15" s="39">
        <f>'О сборе урожая РУС '!D15</f>
        <v>228</v>
      </c>
      <c r="E15" s="43">
        <f>'О сборе урожая РУС '!E15</f>
        <v>245.1</v>
      </c>
      <c r="F15" s="41">
        <f t="shared" si="0"/>
        <v>100</v>
      </c>
      <c r="G15" s="39">
        <f>'О сборе урожая РУС '!G15</f>
        <v>228</v>
      </c>
      <c r="H15" s="48">
        <f t="shared" si="1"/>
        <v>100</v>
      </c>
      <c r="I15" s="43">
        <f>'О сборе урожая РУС '!I15</f>
        <v>242.2</v>
      </c>
      <c r="J15" s="39">
        <f>'О сборе урожая РУС '!J15</f>
        <v>260</v>
      </c>
      <c r="K15" s="41">
        <f t="shared" si="2"/>
        <v>9.881680946552427</v>
      </c>
      <c r="L15" s="40">
        <f t="shared" si="3"/>
        <v>11.403508771929825</v>
      </c>
      <c r="M15" s="42"/>
    </row>
    <row r="16" spans="1:13" s="14" customFormat="1" ht="36.75" customHeight="1">
      <c r="A16" s="51">
        <v>7</v>
      </c>
      <c r="B16" s="47" t="s">
        <v>44</v>
      </c>
      <c r="C16" s="52">
        <f>'О сборе урожая РУС '!C16</f>
        <v>834.5</v>
      </c>
      <c r="D16" s="53">
        <f>'О сборе урожая РУС '!D16</f>
        <v>893.6</v>
      </c>
      <c r="E16" s="43">
        <f>'О сборе урожая РУС '!E16</f>
        <v>802.8</v>
      </c>
      <c r="F16" s="41">
        <f t="shared" si="0"/>
        <v>96.20131815458357</v>
      </c>
      <c r="G16" s="39">
        <f>'О сборе урожая РУС '!G16</f>
        <v>875.6</v>
      </c>
      <c r="H16" s="48">
        <f t="shared" si="1"/>
        <v>97.98567591763653</v>
      </c>
      <c r="I16" s="43">
        <f>'О сборе урожая РУС '!I16</f>
        <v>828</v>
      </c>
      <c r="J16" s="39">
        <f>'О сборе урожая РУС '!J16</f>
        <v>946.9</v>
      </c>
      <c r="K16" s="41">
        <f t="shared" si="2"/>
        <v>10.31390134529148</v>
      </c>
      <c r="L16" s="40">
        <f t="shared" si="3"/>
        <v>10.814298766560073</v>
      </c>
      <c r="M16" s="42"/>
    </row>
    <row r="17" spans="1:13" s="14" customFormat="1" ht="36.75" customHeight="1">
      <c r="A17" s="51">
        <v>8</v>
      </c>
      <c r="B17" s="47" t="s">
        <v>37</v>
      </c>
      <c r="C17" s="52">
        <f>'О сборе урожая РУС '!C17</f>
        <v>3968.4</v>
      </c>
      <c r="D17" s="53">
        <f>'О сборе урожая РУС '!D17</f>
        <v>4051</v>
      </c>
      <c r="E17" s="43">
        <f>'О сборе урожая РУС '!E17</f>
        <v>3187.7</v>
      </c>
      <c r="F17" s="41">
        <f t="shared" si="0"/>
        <v>80.32708396331014</v>
      </c>
      <c r="G17" s="39">
        <f>'О сборе урожая РУС '!G17</f>
        <v>4030.7</v>
      </c>
      <c r="H17" s="48">
        <f t="shared" si="1"/>
        <v>99.49888916316958</v>
      </c>
      <c r="I17" s="43">
        <f>'О сборе урожая РУС '!I17</f>
        <v>2026.7</v>
      </c>
      <c r="J17" s="53">
        <f>'О сборе урожая РУС '!J17</f>
        <v>4030.7</v>
      </c>
      <c r="K17" s="41">
        <f t="shared" si="2"/>
        <v>6.357875584277065</v>
      </c>
      <c r="L17" s="40">
        <f t="shared" si="3"/>
        <v>10</v>
      </c>
      <c r="M17" s="42"/>
    </row>
    <row r="18" spans="1:13" s="14" customFormat="1" ht="36.75" customHeight="1">
      <c r="A18" s="51">
        <v>9</v>
      </c>
      <c r="B18" s="47" t="s">
        <v>20</v>
      </c>
      <c r="C18" s="52">
        <f>'О сборе урожая РУС '!C18</f>
        <v>97.4</v>
      </c>
      <c r="D18" s="53">
        <f>'О сборе урожая РУС '!D18</f>
        <v>99.9</v>
      </c>
      <c r="E18" s="43">
        <f>'О сборе урожая РУС '!E18</f>
        <v>69.2</v>
      </c>
      <c r="F18" s="41">
        <f t="shared" si="0"/>
        <v>71.04722792607802</v>
      </c>
      <c r="G18" s="39">
        <f>'О сборе урожая РУС '!G18</f>
        <v>73</v>
      </c>
      <c r="H18" s="48">
        <f>G18/D18*100</f>
        <v>73.07307307307308</v>
      </c>
      <c r="I18" s="43">
        <f>'О сборе урожая РУС '!I18</f>
        <v>324.6</v>
      </c>
      <c r="J18" s="39">
        <f>'О сборе урожая РУС '!J18</f>
        <v>361.4</v>
      </c>
      <c r="K18" s="41">
        <f>I18/E18*10</f>
        <v>46.90751445086705</v>
      </c>
      <c r="L18" s="40">
        <f t="shared" si="3"/>
        <v>49.50684931506849</v>
      </c>
      <c r="M18" s="42"/>
    </row>
    <row r="19" spans="1:13" s="14" customFormat="1" ht="36.75" customHeight="1">
      <c r="A19" s="51">
        <v>10</v>
      </c>
      <c r="B19" s="47" t="s">
        <v>41</v>
      </c>
      <c r="C19" s="52">
        <f>'О сборе урожая РУС '!C19</f>
        <v>785.8</v>
      </c>
      <c r="D19" s="53">
        <f>'О сборе урожая РУС '!D19</f>
        <v>899.9</v>
      </c>
      <c r="E19" s="43">
        <f>'О сборе урожая РУС '!E19</f>
        <v>737.5</v>
      </c>
      <c r="F19" s="41">
        <f t="shared" si="0"/>
        <v>93.85339781114787</v>
      </c>
      <c r="G19" s="39">
        <f>'О сборе урожая РУС '!G19</f>
        <v>857</v>
      </c>
      <c r="H19" s="48">
        <f>G19/D19*100</f>
        <v>95.23280364484943</v>
      </c>
      <c r="I19" s="43">
        <f>'О сборе урожая РУС '!I19</f>
        <v>701.9</v>
      </c>
      <c r="J19" s="39">
        <f>'О сборе урожая РУС '!J19</f>
        <v>790.4</v>
      </c>
      <c r="K19" s="41">
        <f>I19/E19*10</f>
        <v>9.51728813559322</v>
      </c>
      <c r="L19" s="40">
        <f>J19/G19*10</f>
        <v>9.22287047841307</v>
      </c>
      <c r="M19" s="42"/>
    </row>
    <row r="20" spans="1:13" s="45" customFormat="1" ht="36.75" customHeight="1">
      <c r="A20" s="51">
        <v>11</v>
      </c>
      <c r="B20" s="47" t="s">
        <v>21</v>
      </c>
      <c r="C20" s="52">
        <f>'О сборе урожая РУС '!C20</f>
        <v>284.5</v>
      </c>
      <c r="D20" s="53">
        <f>'О сборе урожая РУС '!D20</f>
        <v>302.9</v>
      </c>
      <c r="E20" s="43">
        <f>'О сборе урожая РУС '!E20</f>
        <v>242</v>
      </c>
      <c r="F20" s="41">
        <f t="shared" si="0"/>
        <v>85.06151142355009</v>
      </c>
      <c r="G20" s="39">
        <f>'О сборе урожая РУС '!G20</f>
        <v>302.9</v>
      </c>
      <c r="H20" s="48">
        <f t="shared" si="1"/>
        <v>100</v>
      </c>
      <c r="I20" s="43">
        <f>'О сборе урожая РУС '!I20</f>
        <v>511</v>
      </c>
      <c r="J20" s="39">
        <f>'О сборе урожая РУС '!J20</f>
        <v>750.1</v>
      </c>
      <c r="K20" s="41">
        <f t="shared" si="2"/>
        <v>21.115702479338843</v>
      </c>
      <c r="L20" s="40">
        <f t="shared" si="3"/>
        <v>24.763948497854077</v>
      </c>
      <c r="M20" s="44"/>
    </row>
    <row r="21" spans="1:13" s="45" customFormat="1" ht="36.75" customHeight="1" thickBot="1">
      <c r="A21" s="66">
        <v>12</v>
      </c>
      <c r="B21" s="67" t="s">
        <v>43</v>
      </c>
      <c r="C21" s="52">
        <f>'О сборе урожая РУС '!C21</f>
        <v>2861.5</v>
      </c>
      <c r="D21" s="53">
        <f>'О сборе урожая РУС '!D21</f>
        <v>2988.5</v>
      </c>
      <c r="E21" s="43">
        <f>'О сборе урожая РУС '!E21</f>
        <v>2121.5</v>
      </c>
      <c r="F21" s="41">
        <f t="shared" si="0"/>
        <v>74.139437358029</v>
      </c>
      <c r="G21" s="39">
        <f>'О сборе урожая РУС '!G21</f>
        <v>2935.3</v>
      </c>
      <c r="H21" s="48">
        <f t="shared" si="1"/>
        <v>98.2198427304668</v>
      </c>
      <c r="I21" s="43">
        <f>'О сборе урожая РУС '!I21</f>
        <v>3184.6</v>
      </c>
      <c r="J21" s="39">
        <f>'О сборе урожая РУС '!J21</f>
        <v>4344.2</v>
      </c>
      <c r="K21" s="41">
        <f t="shared" si="2"/>
        <v>15.011077068112185</v>
      </c>
      <c r="L21" s="40">
        <f t="shared" si="3"/>
        <v>14.7998501005008</v>
      </c>
      <c r="M21" s="44"/>
    </row>
    <row r="22" spans="1:20" ht="37.5" customHeight="1" thickBot="1">
      <c r="A22" s="99" t="s">
        <v>26</v>
      </c>
      <c r="B22" s="100"/>
      <c r="C22" s="49">
        <f>SUM(C10:C21)</f>
        <v>15258.599999999999</v>
      </c>
      <c r="D22" s="30">
        <f>SUM(D10:D21)</f>
        <v>15790.001999999999</v>
      </c>
      <c r="E22" s="56">
        <f>SUM(E10:E21)</f>
        <v>12800.66</v>
      </c>
      <c r="F22" s="58">
        <f t="shared" si="0"/>
        <v>83.89144482455796</v>
      </c>
      <c r="G22" s="57">
        <f>SUM(G10:G21)</f>
        <v>15530.920000000002</v>
      </c>
      <c r="H22" s="50">
        <f t="shared" si="1"/>
        <v>98.35920223442659</v>
      </c>
      <c r="I22" s="49">
        <f>SUM(I10:I21)</f>
        <v>14415.97</v>
      </c>
      <c r="J22" s="30">
        <f>SUM(J10:J21)</f>
        <v>19570.819999999996</v>
      </c>
      <c r="K22" s="31">
        <f t="shared" si="2"/>
        <v>11.261895870994152</v>
      </c>
      <c r="L22" s="32">
        <f t="shared" si="3"/>
        <v>12.601198126060783</v>
      </c>
      <c r="M22" s="20"/>
      <c r="N22" s="6"/>
      <c r="O22" s="6"/>
      <c r="R22" s="14"/>
      <c r="S22" s="14"/>
      <c r="T22" s="14"/>
    </row>
    <row r="23" spans="3:15" ht="17.2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N23" s="6"/>
      <c r="O23" s="6"/>
    </row>
    <row r="24" spans="2:15" ht="23.25" customHeight="1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N24" s="6"/>
      <c r="O24" s="6"/>
    </row>
    <row r="25" spans="2:12" ht="18" customHeight="1">
      <c r="B25" s="27"/>
      <c r="C25" s="21"/>
      <c r="D25" s="21"/>
      <c r="E25" s="21"/>
      <c r="F25" s="119"/>
      <c r="G25" s="119"/>
      <c r="H25" s="119"/>
      <c r="I25" s="119"/>
      <c r="J25" s="21"/>
      <c r="K25" s="21"/>
      <c r="L25" s="16"/>
    </row>
    <row r="26" spans="2:13" ht="21.75" customHeight="1">
      <c r="B26" s="130"/>
      <c r="C26" s="130"/>
      <c r="D26" s="130"/>
      <c r="E26" s="130"/>
      <c r="F26" s="130"/>
      <c r="G26" s="130"/>
      <c r="H26" s="130"/>
      <c r="I26" s="130"/>
      <c r="J26" s="145"/>
      <c r="K26" s="145"/>
      <c r="L26" s="145"/>
      <c r="M26" s="46"/>
    </row>
    <row r="27" spans="2:13" ht="21.75" customHeight="1">
      <c r="B27" s="27"/>
      <c r="C27" s="21"/>
      <c r="D27" s="21"/>
      <c r="E27" s="21"/>
      <c r="F27" s="21"/>
      <c r="G27" s="21"/>
      <c r="H27" s="21"/>
      <c r="I27" s="21"/>
      <c r="J27" s="145"/>
      <c r="K27" s="145"/>
      <c r="L27" s="145"/>
      <c r="M27" s="145"/>
    </row>
    <row r="28" spans="2:13" ht="21.75" customHeight="1">
      <c r="B28" s="38"/>
      <c r="C28" s="22"/>
      <c r="D28" s="22"/>
      <c r="E28" s="22"/>
      <c r="F28" s="22"/>
      <c r="G28" s="22"/>
      <c r="H28" s="22"/>
      <c r="I28" s="22"/>
      <c r="J28" s="145"/>
      <c r="K28" s="145"/>
      <c r="L28" s="145"/>
      <c r="M28" s="145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87"/>
      <c r="D30" s="87"/>
      <c r="E30" s="37"/>
      <c r="F30" s="37" t="s">
        <v>2</v>
      </c>
      <c r="G30" s="37"/>
      <c r="H30" s="37"/>
      <c r="I30" s="37"/>
      <c r="J30" s="37"/>
      <c r="K30" s="9"/>
      <c r="L30" s="5"/>
      <c r="M30" s="5"/>
    </row>
    <row r="31" spans="2:13" ht="21.7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5"/>
    </row>
    <row r="32" spans="2:13" ht="21.75" customHeight="1">
      <c r="B32" s="87" t="s">
        <v>1</v>
      </c>
      <c r="C32" s="87"/>
      <c r="D32" s="87"/>
      <c r="E32" s="87"/>
      <c r="F32" s="37"/>
      <c r="G32" s="37"/>
      <c r="H32" s="37"/>
      <c r="I32" s="87"/>
      <c r="J32" s="8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4" ht="12.75" customHeight="1">
      <c r="E44" s="15"/>
    </row>
  </sheetData>
  <sheetProtection selectLockedCells="1" selectUnlockedCells="1"/>
  <mergeCells count="28">
    <mergeCell ref="B26:I26"/>
    <mergeCell ref="J26:L26"/>
    <mergeCell ref="J27:M27"/>
    <mergeCell ref="J28:M28"/>
    <mergeCell ref="J8:J9"/>
    <mergeCell ref="K8:K9"/>
    <mergeCell ref="A22:B22"/>
    <mergeCell ref="B24:L24"/>
    <mergeCell ref="J1:L1"/>
    <mergeCell ref="B3:M3"/>
    <mergeCell ref="B4:M4"/>
    <mergeCell ref="A6:A9"/>
    <mergeCell ref="B6:B9"/>
    <mergeCell ref="C6:D7"/>
    <mergeCell ref="E6:H7"/>
    <mergeCell ref="I6:J7"/>
    <mergeCell ref="L8:L9"/>
    <mergeCell ref="K6:L7"/>
    <mergeCell ref="B31:L31"/>
    <mergeCell ref="B32:E32"/>
    <mergeCell ref="I32:J32"/>
    <mergeCell ref="F25:I25"/>
    <mergeCell ref="D8:D9"/>
    <mergeCell ref="E8:F8"/>
    <mergeCell ref="G8:H8"/>
    <mergeCell ref="I8:I9"/>
    <mergeCell ref="C30:D30"/>
    <mergeCell ref="C8:C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</dc:creator>
  <cp:keywords/>
  <dc:description/>
  <cp:lastModifiedBy>us-1</cp:lastModifiedBy>
  <cp:lastPrinted>2020-07-28T11:36:55Z</cp:lastPrinted>
  <dcterms:created xsi:type="dcterms:W3CDTF">2012-11-21T11:18:00Z</dcterms:created>
  <dcterms:modified xsi:type="dcterms:W3CDTF">2020-10-01T12:06:10Z</dcterms:modified>
  <cp:category/>
  <cp:version/>
  <cp:contentType/>
  <cp:contentStatus/>
</cp:coreProperties>
</file>