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КВОТА\Заявки МАЙ\"/>
    </mc:Choice>
  </mc:AlternateContent>
  <bookViews>
    <workbookView xWindow="0" yWindow="0" windowWidth="24000" windowHeight="9135"/>
  </bookViews>
  <sheets>
    <sheet name="Май 2020 " sheetId="1" r:id="rId1"/>
  </sheets>
  <definedNames>
    <definedName name="_xlnm.Print_Area" localSheetId="0">'Май 2020 '!$A$1:$G$22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G22" i="1"/>
  <c r="J22" i="1"/>
  <c r="K22" i="1"/>
  <c r="M22" i="1"/>
  <c r="N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22" i="1" l="1"/>
  <c r="H9" i="1" s="1"/>
  <c r="H17" i="1"/>
  <c r="H21" i="1"/>
  <c r="H14" i="1"/>
  <c r="H11" i="1"/>
  <c r="H19" i="1"/>
  <c r="H20" i="1"/>
  <c r="H12" i="1"/>
  <c r="H16" i="1"/>
  <c r="H18" i="1"/>
  <c r="H15" i="1"/>
  <c r="H8" i="1"/>
  <c r="H10" i="1"/>
  <c r="H13" i="1" l="1"/>
  <c r="H22" i="1"/>
  <c r="L21" i="1" l="1"/>
  <c r="I21" i="1"/>
  <c r="L20" i="1"/>
  <c r="I20" i="1"/>
  <c r="L19" i="1"/>
  <c r="I19" i="1"/>
  <c r="L18" i="1"/>
  <c r="I18" i="1"/>
  <c r="L17" i="1"/>
  <c r="I17" i="1"/>
  <c r="L16" i="1"/>
  <c r="I16" i="1"/>
  <c r="L15" i="1"/>
  <c r="I15" i="1"/>
  <c r="L14" i="1"/>
  <c r="I14" i="1"/>
  <c r="L13" i="1"/>
  <c r="I13" i="1"/>
  <c r="L12" i="1"/>
  <c r="I12" i="1"/>
  <c r="L11" i="1"/>
  <c r="I11" i="1"/>
  <c r="L10" i="1"/>
  <c r="I10" i="1"/>
  <c r="L9" i="1"/>
  <c r="I9" i="1"/>
  <c r="L8" i="1"/>
  <c r="L22" i="1" s="1"/>
  <c r="I8" i="1"/>
  <c r="I22" i="1" s="1"/>
</calcChain>
</file>

<file path=xl/sharedStrings.xml><?xml version="1.0" encoding="utf-8"?>
<sst xmlns="http://schemas.openxmlformats.org/spreadsheetml/2006/main" count="80" uniqueCount="72">
  <si>
    <t>Перечень заявителей, претендующих на получение права на экспорт нерафинированного подсолнечного масла на май месяц 2020 года</t>
  </si>
  <si>
    <t>№ п/п</t>
  </si>
  <si>
    <t xml:space="preserve">Объем квоты на экспорт по заявленному обьему экспортера
</t>
  </si>
  <si>
    <t>Место отгрузки</t>
  </si>
  <si>
    <t>Общий объем 
(тонн)</t>
  </si>
  <si>
    <t>в том числе:</t>
  </si>
  <si>
    <t>Удельный 
вес (%)</t>
  </si>
  <si>
    <t>масло подсолнечное нерафинированное
ТН ВЭД 1512 11 910 1</t>
  </si>
  <si>
    <t>масло подсолнечное нерафинированное
ТН ВЭД 1512 11 910 9</t>
  </si>
  <si>
    <t>ТОО Агрофирма Деметра</t>
  </si>
  <si>
    <t>ЗКО, ст.Уральск</t>
  </si>
  <si>
    <t>ТОО ВОСТОКСЕЛЬХОЗПРОДУКТ/ТОО Первомайское</t>
  </si>
  <si>
    <t>ВКО, Глубоковский район, ст. Предгорная, 721606 КЗХ</t>
  </si>
  <si>
    <t>АО Шымкентмай</t>
  </si>
  <si>
    <t>г.Шымкент</t>
  </si>
  <si>
    <t>ТОО K-Oil</t>
  </si>
  <si>
    <t>г.Костанай, ул. Карбышева 36; ст. Костанай</t>
  </si>
  <si>
    <t>ТОО Ақ Береке</t>
  </si>
  <si>
    <t>ВКО, г. Семей, ул. Северный Промузел, 6</t>
  </si>
  <si>
    <t>ТОО ImExKz</t>
  </si>
  <si>
    <t>ВКО, г. Усть-Каменогорск, ул. Примыкание, 26</t>
  </si>
  <si>
    <t>ТОО Пойма Май Комбинаты/ТОО Теректі Май Комбинаты</t>
  </si>
  <si>
    <t>ЗКО, Теректинский район, с. Пойма</t>
  </si>
  <si>
    <t>ТОО Uly Dala Onimderi/ТОО Uly Dala export</t>
  </si>
  <si>
    <t>г. Шымкент, 292 квартал, строение 172</t>
  </si>
  <si>
    <t>ТОО ВостокЭкоЛайн</t>
  </si>
  <si>
    <t>ВКО, г. Усть-Каменогорск, ул. Путевая ,15</t>
  </si>
  <si>
    <t>ТОО Таг-Тин</t>
  </si>
  <si>
    <t>Новоустькаменогорск код станции 713806</t>
  </si>
  <si>
    <t>ТОО Grain Pool</t>
  </si>
  <si>
    <t>ВКО, г. Усть-Каменогорск, Самарское шоссе 17, ст. Новоустькаменогорск</t>
  </si>
  <si>
    <t>ТОО Пройзводственный комплекс Сей-Нар</t>
  </si>
  <si>
    <t>ТОО Кустанайская мукомольная компания/ТОО Хлебный Дом LTD</t>
  </si>
  <si>
    <t>г. Костанай, ул.Складская 1, ст.Костанай КАЗ ЖД</t>
  </si>
  <si>
    <t>ТОО Гринланд Инвест</t>
  </si>
  <si>
    <t>г.Павлодар, Промышленная зона, Восточное строение 359/1</t>
  </si>
  <si>
    <t>ИТОГО :</t>
  </si>
  <si>
    <t>КВОТА НА МАЙ 2020г</t>
  </si>
  <si>
    <t xml:space="preserve">Заявленный объем экспорта </t>
  </si>
  <si>
    <t>Общий объем (тонн)</t>
  </si>
  <si>
    <t>масло подсолнечное нерафинированное ТН ВЭД 1512 11 910 1</t>
  </si>
  <si>
    <t xml:space="preserve">Адрес </t>
  </si>
  <si>
    <t xml:space="preserve">Телефон </t>
  </si>
  <si>
    <t>г. Кокшетау, ул. Сабатаева 82/87</t>
  </si>
  <si>
    <t>+7 775 845 16 68</t>
  </si>
  <si>
    <t>ВКО, Шемонаихинский район, п. Первомайский, ул. Полевая 1/4</t>
  </si>
  <si>
    <t>+7 777 316 05 12</t>
  </si>
  <si>
    <t>г.Шымкент, ул. Есил, строение 1</t>
  </si>
  <si>
    <t>+7 775 529 45 33</t>
  </si>
  <si>
    <t>Костанайская область, г. Костанай, ул. Карбышева, 36</t>
  </si>
  <si>
    <t>ВКО, г. Семей, ул. Северный Промузел, № 6</t>
  </si>
  <si>
    <t>г. Усть-Каменогорск, ул. Примыкание, 26</t>
  </si>
  <si>
    <t>ЗКО, Теректинский район, с. Пойма, ул. А. Молдагуловой д 1А</t>
  </si>
  <si>
    <t>+7 777 242 72 64</t>
  </si>
  <si>
    <t>г. Шымкент, Аль-Фарабийский район, ул. Рыскулова, здание 8/1</t>
  </si>
  <si>
    <t>+7 701 555 15 76</t>
  </si>
  <si>
    <t>г. Усть-Каменогорск, ул.Путевая,15</t>
  </si>
  <si>
    <t>+7 7232 23 10 54
+7 777 255 50 82</t>
  </si>
  <si>
    <t>г. Усть-Каменогорск, ул. 5-е Декабря 1/1</t>
  </si>
  <si>
    <t>+7 7172 62 53 21
+7 777 282 84 00</t>
  </si>
  <si>
    <t>г. Усть-Каменогорск, Самарское шоссе 17</t>
  </si>
  <si>
    <t>+7 701 422 77 72</t>
  </si>
  <si>
    <t>+7 701 874 36 50</t>
  </si>
  <si>
    <t>г. Костанай, ул. К. Доненбаевой, 63</t>
  </si>
  <si>
    <t>+7 7142 53 62 02</t>
  </si>
  <si>
    <t>г. Павлодар, промышленная зона Восточная строение 359/1</t>
  </si>
  <si>
    <t>+7 702 272 35 08</t>
  </si>
  <si>
    <t>+7 705 101 32 00,            23 11 43</t>
  </si>
  <si>
    <t>+7 7142 255 078,         255 813</t>
  </si>
  <si>
    <t>+7 7222 51 69 03
+7 705 765 27 67</t>
  </si>
  <si>
    <t xml:space="preserve">Объем гарантированных поставок на внутренний рынок </t>
  </si>
  <si>
    <t>Наименование заявителя/экспортера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</si>
</sst>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4" borderId="12" xfId="0" applyNumberFormat="1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2" fillId="3" borderId="0" xfId="0" applyFont="1" applyFill="1"/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4" fillId="3" borderId="16" xfId="0" applyNumberFormat="1" applyFont="1" applyFill="1" applyBorder="1" applyAlignment="1">
      <alignment horizontal="center" vertical="center"/>
    </xf>
    <xf numFmtId="164" fontId="4" fillId="3" borderId="1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S24"/>
  <sheetViews>
    <sheetView tabSelected="1" zoomScale="70" zoomScaleNormal="70" workbookViewId="0">
      <selection activeCell="A2" sqref="A2:O2"/>
    </sheetView>
  </sheetViews>
  <sheetFormatPr defaultRowHeight="15" x14ac:dyDescent="0.25"/>
  <cols>
    <col min="1" max="1" width="5" style="1" customWidth="1"/>
    <col min="2" max="3" width="22.42578125" style="1" customWidth="1"/>
    <col min="4" max="4" width="21.85546875" style="1" customWidth="1"/>
    <col min="5" max="5" width="14.140625" style="1" customWidth="1"/>
    <col min="6" max="6" width="25" style="1" customWidth="1"/>
    <col min="7" max="7" width="24.85546875" style="1" customWidth="1"/>
    <col min="8" max="8" width="14.28515625" style="1" customWidth="1"/>
    <col min="9" max="9" width="12.140625" style="1" customWidth="1"/>
    <col min="10" max="11" width="25.85546875" style="1" customWidth="1"/>
    <col min="12" max="12" width="12.5703125" style="1" customWidth="1"/>
    <col min="13" max="14" width="23.7109375" style="1" customWidth="1"/>
    <col min="15" max="15" width="22.85546875" style="1" customWidth="1"/>
    <col min="16" max="89" width="9.140625" style="1"/>
    <col min="90" max="16384" width="9.140625" style="2"/>
  </cols>
  <sheetData>
    <row r="2" spans="1:97" ht="44.25" customHeight="1" x14ac:dyDescent="0.25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97" x14ac:dyDescent="0.25">
      <c r="A3" s="11"/>
      <c r="B3" s="11"/>
      <c r="C3" s="11"/>
      <c r="D3" s="11"/>
      <c r="E3" s="11"/>
      <c r="F3" s="11"/>
      <c r="G3" s="11"/>
      <c r="H3" s="11"/>
    </row>
    <row r="4" spans="1:97" ht="42.75" customHeight="1" x14ac:dyDescent="0.25">
      <c r="A4" s="32" t="s">
        <v>1</v>
      </c>
      <c r="B4" s="32" t="s">
        <v>71</v>
      </c>
      <c r="C4" s="43" t="s">
        <v>41</v>
      </c>
      <c r="D4" s="43" t="s">
        <v>42</v>
      </c>
      <c r="E4" s="42" t="s">
        <v>38</v>
      </c>
      <c r="F4" s="42"/>
      <c r="G4" s="42"/>
      <c r="H4" s="29" t="s">
        <v>6</v>
      </c>
      <c r="I4" s="33" t="s">
        <v>2</v>
      </c>
      <c r="J4" s="34"/>
      <c r="K4" s="34"/>
      <c r="L4" s="35" t="s">
        <v>70</v>
      </c>
      <c r="M4" s="36"/>
      <c r="N4" s="37"/>
      <c r="O4" s="38" t="s">
        <v>3</v>
      </c>
      <c r="CL4" s="1"/>
      <c r="CM4" s="1"/>
      <c r="CN4" s="1"/>
      <c r="CO4" s="1"/>
      <c r="CP4" s="1"/>
      <c r="CQ4" s="1"/>
      <c r="CR4" s="1"/>
      <c r="CS4" s="1"/>
    </row>
    <row r="5" spans="1:97" ht="30" customHeight="1" x14ac:dyDescent="0.25">
      <c r="A5" s="32"/>
      <c r="B5" s="32"/>
      <c r="C5" s="43"/>
      <c r="D5" s="43"/>
      <c r="E5" s="43" t="s">
        <v>39</v>
      </c>
      <c r="F5" s="44" t="s">
        <v>5</v>
      </c>
      <c r="G5" s="45"/>
      <c r="H5" s="30"/>
      <c r="I5" s="32" t="s">
        <v>4</v>
      </c>
      <c r="J5" s="41" t="s">
        <v>5</v>
      </c>
      <c r="K5" s="41"/>
      <c r="L5" s="32" t="s">
        <v>4</v>
      </c>
      <c r="M5" s="41" t="s">
        <v>5</v>
      </c>
      <c r="N5" s="41"/>
      <c r="O5" s="39"/>
      <c r="CL5" s="1"/>
      <c r="CM5" s="1"/>
      <c r="CN5" s="1"/>
      <c r="CO5" s="1"/>
      <c r="CP5" s="1"/>
      <c r="CQ5" s="1"/>
      <c r="CR5" s="1"/>
      <c r="CS5" s="1"/>
    </row>
    <row r="6" spans="1:97" s="4" customFormat="1" ht="15" customHeight="1" x14ac:dyDescent="0.25">
      <c r="A6" s="32"/>
      <c r="B6" s="32"/>
      <c r="C6" s="43"/>
      <c r="D6" s="43"/>
      <c r="E6" s="43"/>
      <c r="F6" s="43" t="s">
        <v>40</v>
      </c>
      <c r="G6" s="29" t="s">
        <v>8</v>
      </c>
      <c r="H6" s="30"/>
      <c r="I6" s="32"/>
      <c r="J6" s="32" t="s">
        <v>7</v>
      </c>
      <c r="K6" s="48" t="s">
        <v>8</v>
      </c>
      <c r="L6" s="32"/>
      <c r="M6" s="32" t="s">
        <v>7</v>
      </c>
      <c r="N6" s="32" t="s">
        <v>8</v>
      </c>
      <c r="O6" s="39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</row>
    <row r="7" spans="1:97" s="4" customFormat="1" ht="45.75" customHeight="1" x14ac:dyDescent="0.25">
      <c r="A7" s="32"/>
      <c r="B7" s="32"/>
      <c r="C7" s="43"/>
      <c r="D7" s="43"/>
      <c r="E7" s="43"/>
      <c r="F7" s="43"/>
      <c r="G7" s="31"/>
      <c r="H7" s="31"/>
      <c r="I7" s="32"/>
      <c r="J7" s="32"/>
      <c r="K7" s="49"/>
      <c r="L7" s="32"/>
      <c r="M7" s="32"/>
      <c r="N7" s="32"/>
      <c r="O7" s="40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</row>
    <row r="8" spans="1:97" s="6" customFormat="1" ht="75.75" customHeight="1" x14ac:dyDescent="0.25">
      <c r="A8" s="12">
        <v>1</v>
      </c>
      <c r="B8" s="5" t="s">
        <v>9</v>
      </c>
      <c r="C8" s="22" t="s">
        <v>43</v>
      </c>
      <c r="D8" s="23" t="s">
        <v>44</v>
      </c>
      <c r="E8" s="19">
        <f>F8+G8</f>
        <v>700</v>
      </c>
      <c r="F8" s="19">
        <v>700</v>
      </c>
      <c r="G8" s="19"/>
      <c r="H8" s="19">
        <f t="shared" ref="H8:H21" si="0">E8/$E$22*100</f>
        <v>4.8510048510048511</v>
      </c>
      <c r="I8" s="13">
        <f>J8+K8</f>
        <v>485.10048510048512</v>
      </c>
      <c r="J8" s="13">
        <v>485.10048510048512</v>
      </c>
      <c r="K8" s="13"/>
      <c r="L8" s="13">
        <f>M8+N8</f>
        <v>145.53014553014552</v>
      </c>
      <c r="M8" s="14"/>
      <c r="N8" s="13">
        <v>145.53014553014552</v>
      </c>
      <c r="O8" s="5" t="s">
        <v>10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</row>
    <row r="9" spans="1:97" s="6" customFormat="1" ht="91.5" customHeight="1" x14ac:dyDescent="0.25">
      <c r="A9" s="12">
        <v>2</v>
      </c>
      <c r="B9" s="5" t="s">
        <v>11</v>
      </c>
      <c r="C9" s="22" t="s">
        <v>45</v>
      </c>
      <c r="D9" s="23" t="s">
        <v>46</v>
      </c>
      <c r="E9" s="19">
        <f t="shared" ref="E9:E21" si="1">F9+G9</f>
        <v>600</v>
      </c>
      <c r="F9" s="19"/>
      <c r="G9" s="19">
        <v>600</v>
      </c>
      <c r="H9" s="19">
        <f t="shared" si="0"/>
        <v>4.1580041580041582</v>
      </c>
      <c r="I9" s="13">
        <f t="shared" ref="I9:I21" si="2">J9+K9</f>
        <v>415.80041580041581</v>
      </c>
      <c r="J9" s="14"/>
      <c r="K9" s="13">
        <v>415.80041580041581</v>
      </c>
      <c r="L9" s="13">
        <f t="shared" ref="L9:L21" si="3">M9+N9</f>
        <v>124.74012474012474</v>
      </c>
      <c r="M9" s="14"/>
      <c r="N9" s="13">
        <v>124.74012474012474</v>
      </c>
      <c r="O9" s="5" t="s">
        <v>12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</row>
    <row r="10" spans="1:97" s="6" customFormat="1" ht="75.75" customHeight="1" x14ac:dyDescent="0.25">
      <c r="A10" s="12">
        <v>3</v>
      </c>
      <c r="B10" s="5" t="s">
        <v>13</v>
      </c>
      <c r="C10" s="22" t="s">
        <v>47</v>
      </c>
      <c r="D10" s="23" t="s">
        <v>48</v>
      </c>
      <c r="E10" s="19">
        <f t="shared" si="1"/>
        <v>2160</v>
      </c>
      <c r="F10" s="19"/>
      <c r="G10" s="19">
        <v>2160</v>
      </c>
      <c r="H10" s="19">
        <f t="shared" si="0"/>
        <v>14.96881496881497</v>
      </c>
      <c r="I10" s="13">
        <f t="shared" si="2"/>
        <v>1496.8814968814968</v>
      </c>
      <c r="J10" s="14"/>
      <c r="K10" s="13">
        <v>1496.8814968814968</v>
      </c>
      <c r="L10" s="13">
        <f t="shared" si="3"/>
        <v>449.06444906444909</v>
      </c>
      <c r="M10" s="14"/>
      <c r="N10" s="13">
        <v>449.06444906444909</v>
      </c>
      <c r="O10" s="5" t="s">
        <v>14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</row>
    <row r="11" spans="1:97" s="6" customFormat="1" ht="75.75" customHeight="1" x14ac:dyDescent="0.25">
      <c r="A11" s="12">
        <v>4</v>
      </c>
      <c r="B11" s="5" t="s">
        <v>15</v>
      </c>
      <c r="C11" s="22" t="s">
        <v>49</v>
      </c>
      <c r="D11" s="23" t="s">
        <v>68</v>
      </c>
      <c r="E11" s="19">
        <f t="shared" si="1"/>
        <v>1150</v>
      </c>
      <c r="F11" s="19"/>
      <c r="G11" s="19">
        <v>1150</v>
      </c>
      <c r="H11" s="19">
        <f t="shared" si="0"/>
        <v>7.9695079695079691</v>
      </c>
      <c r="I11" s="13">
        <f t="shared" si="2"/>
        <v>796.95079695079698</v>
      </c>
      <c r="J11" s="14"/>
      <c r="K11" s="13">
        <v>796.95079695079698</v>
      </c>
      <c r="L11" s="13">
        <f t="shared" si="3"/>
        <v>239.0852390852391</v>
      </c>
      <c r="M11" s="14"/>
      <c r="N11" s="13">
        <v>239.0852390852391</v>
      </c>
      <c r="O11" s="5" t="s">
        <v>16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</row>
    <row r="12" spans="1:97" s="6" customFormat="1" ht="75.75" customHeight="1" x14ac:dyDescent="0.25">
      <c r="A12" s="12">
        <v>5</v>
      </c>
      <c r="B12" s="5" t="s">
        <v>17</v>
      </c>
      <c r="C12" s="22" t="s">
        <v>50</v>
      </c>
      <c r="D12" s="23" t="s">
        <v>69</v>
      </c>
      <c r="E12" s="19">
        <f t="shared" si="1"/>
        <v>480</v>
      </c>
      <c r="F12" s="19"/>
      <c r="G12" s="19">
        <v>480</v>
      </c>
      <c r="H12" s="19">
        <f t="shared" si="0"/>
        <v>3.3264033264033266</v>
      </c>
      <c r="I12" s="13">
        <f t="shared" si="2"/>
        <v>332.64033264033264</v>
      </c>
      <c r="J12" s="14"/>
      <c r="K12" s="13">
        <v>332.64033264033264</v>
      </c>
      <c r="L12" s="13">
        <f t="shared" si="3"/>
        <v>99.792099792099805</v>
      </c>
      <c r="M12" s="14"/>
      <c r="N12" s="13">
        <v>99.792099792099805</v>
      </c>
      <c r="O12" s="5" t="s">
        <v>18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</row>
    <row r="13" spans="1:97" s="6" customFormat="1" ht="75.75" customHeight="1" x14ac:dyDescent="0.25">
      <c r="A13" s="12">
        <v>6</v>
      </c>
      <c r="B13" s="5" t="s">
        <v>19</v>
      </c>
      <c r="C13" s="22" t="s">
        <v>51</v>
      </c>
      <c r="D13" s="23" t="s">
        <v>67</v>
      </c>
      <c r="E13" s="19">
        <f t="shared" si="1"/>
        <v>2000</v>
      </c>
      <c r="F13" s="19"/>
      <c r="G13" s="19">
        <v>2000</v>
      </c>
      <c r="H13" s="19">
        <f t="shared" si="0"/>
        <v>13.86001386001386</v>
      </c>
      <c r="I13" s="13">
        <f t="shared" si="2"/>
        <v>1386.001386001386</v>
      </c>
      <c r="J13" s="14"/>
      <c r="K13" s="13">
        <v>1386.001386001386</v>
      </c>
      <c r="L13" s="13">
        <f t="shared" si="3"/>
        <v>415.80041580041581</v>
      </c>
      <c r="M13" s="14"/>
      <c r="N13" s="13">
        <v>415.80041580041581</v>
      </c>
      <c r="O13" s="5" t="s">
        <v>20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</row>
    <row r="14" spans="1:97" s="6" customFormat="1" ht="96.75" customHeight="1" x14ac:dyDescent="0.25">
      <c r="A14" s="12">
        <v>7</v>
      </c>
      <c r="B14" s="5" t="s">
        <v>21</v>
      </c>
      <c r="C14" s="22" t="s">
        <v>52</v>
      </c>
      <c r="D14" s="23" t="s">
        <v>53</v>
      </c>
      <c r="E14" s="19">
        <f t="shared" si="1"/>
        <v>1000</v>
      </c>
      <c r="F14" s="19"/>
      <c r="G14" s="19">
        <v>1000</v>
      </c>
      <c r="H14" s="19">
        <f t="shared" si="0"/>
        <v>6.9300069300069298</v>
      </c>
      <c r="I14" s="13">
        <f t="shared" si="2"/>
        <v>693.00069300069299</v>
      </c>
      <c r="J14" s="14"/>
      <c r="K14" s="13">
        <v>693.00069300069299</v>
      </c>
      <c r="L14" s="13">
        <f t="shared" si="3"/>
        <v>207.9002079002079</v>
      </c>
      <c r="M14" s="14"/>
      <c r="N14" s="13">
        <v>207.9002079002079</v>
      </c>
      <c r="O14" s="5" t="s">
        <v>22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</row>
    <row r="15" spans="1:97" s="6" customFormat="1" ht="96.75" customHeight="1" x14ac:dyDescent="0.25">
      <c r="A15" s="12">
        <v>8</v>
      </c>
      <c r="B15" s="5" t="s">
        <v>23</v>
      </c>
      <c r="C15" s="22" t="s">
        <v>54</v>
      </c>
      <c r="D15" s="23" t="s">
        <v>55</v>
      </c>
      <c r="E15" s="19">
        <f t="shared" si="1"/>
        <v>600</v>
      </c>
      <c r="F15" s="19"/>
      <c r="G15" s="19">
        <v>600</v>
      </c>
      <c r="H15" s="19">
        <f t="shared" si="0"/>
        <v>4.1580041580041582</v>
      </c>
      <c r="I15" s="13">
        <f t="shared" si="2"/>
        <v>415.80041580041581</v>
      </c>
      <c r="J15" s="14"/>
      <c r="K15" s="13">
        <v>415.80041580041581</v>
      </c>
      <c r="L15" s="13">
        <f t="shared" si="3"/>
        <v>124.74012474012474</v>
      </c>
      <c r="M15" s="14"/>
      <c r="N15" s="13">
        <v>124.74012474012474</v>
      </c>
      <c r="O15" s="5" t="s">
        <v>24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</row>
    <row r="16" spans="1:97" s="6" customFormat="1" ht="96.75" customHeight="1" x14ac:dyDescent="0.25">
      <c r="A16" s="12">
        <v>9</v>
      </c>
      <c r="B16" s="5" t="s">
        <v>25</v>
      </c>
      <c r="C16" s="22" t="s">
        <v>56</v>
      </c>
      <c r="D16" s="23" t="s">
        <v>57</v>
      </c>
      <c r="E16" s="19">
        <f t="shared" si="1"/>
        <v>120</v>
      </c>
      <c r="F16" s="19"/>
      <c r="G16" s="19">
        <v>120</v>
      </c>
      <c r="H16" s="19">
        <f t="shared" si="0"/>
        <v>0.83160083160083165</v>
      </c>
      <c r="I16" s="13">
        <f t="shared" si="2"/>
        <v>83.160083160083161</v>
      </c>
      <c r="J16" s="13">
        <v>83.160083160083161</v>
      </c>
      <c r="K16" s="13"/>
      <c r="L16" s="13">
        <f t="shared" si="3"/>
        <v>24.948024948024951</v>
      </c>
      <c r="M16" s="14"/>
      <c r="N16" s="13">
        <v>24.948024948024951</v>
      </c>
      <c r="O16" s="5" t="s">
        <v>26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</row>
    <row r="17" spans="1:97" s="6" customFormat="1" ht="96.75" customHeight="1" x14ac:dyDescent="0.25">
      <c r="A17" s="12">
        <v>10</v>
      </c>
      <c r="B17" s="5" t="s">
        <v>27</v>
      </c>
      <c r="C17" s="22" t="s">
        <v>58</v>
      </c>
      <c r="D17" s="23" t="s">
        <v>59</v>
      </c>
      <c r="E17" s="19">
        <f t="shared" si="1"/>
        <v>500</v>
      </c>
      <c r="F17" s="19"/>
      <c r="G17" s="19">
        <v>500</v>
      </c>
      <c r="H17" s="19">
        <f t="shared" si="0"/>
        <v>3.4650034650034649</v>
      </c>
      <c r="I17" s="13">
        <f t="shared" si="2"/>
        <v>346.5003465003465</v>
      </c>
      <c r="J17" s="14"/>
      <c r="K17" s="13">
        <v>346.5003465003465</v>
      </c>
      <c r="L17" s="13">
        <f t="shared" si="3"/>
        <v>103.95010395010395</v>
      </c>
      <c r="M17" s="14"/>
      <c r="N17" s="13">
        <v>103.95010395010395</v>
      </c>
      <c r="O17" s="5" t="s">
        <v>28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</row>
    <row r="18" spans="1:97" s="6" customFormat="1" ht="96.75" customHeight="1" x14ac:dyDescent="0.25">
      <c r="A18" s="12">
        <v>11</v>
      </c>
      <c r="B18" s="5" t="s">
        <v>29</v>
      </c>
      <c r="C18" s="22" t="s">
        <v>60</v>
      </c>
      <c r="D18" s="23" t="s">
        <v>61</v>
      </c>
      <c r="E18" s="19">
        <f t="shared" si="1"/>
        <v>1000</v>
      </c>
      <c r="F18" s="19"/>
      <c r="G18" s="19">
        <v>1000</v>
      </c>
      <c r="H18" s="19">
        <f t="shared" si="0"/>
        <v>6.9300069300069298</v>
      </c>
      <c r="I18" s="13">
        <f t="shared" si="2"/>
        <v>693.00069300069299</v>
      </c>
      <c r="J18" s="14"/>
      <c r="K18" s="13">
        <v>693.00069300069299</v>
      </c>
      <c r="L18" s="13">
        <f t="shared" si="3"/>
        <v>207.9002079002079</v>
      </c>
      <c r="M18" s="14"/>
      <c r="N18" s="13">
        <v>207.9002079002079</v>
      </c>
      <c r="O18" s="5" t="s">
        <v>30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</row>
    <row r="19" spans="1:97" s="6" customFormat="1" ht="96.75" customHeight="1" x14ac:dyDescent="0.25">
      <c r="A19" s="12">
        <v>12</v>
      </c>
      <c r="B19" s="5" t="s">
        <v>31</v>
      </c>
      <c r="C19" s="22" t="s">
        <v>60</v>
      </c>
      <c r="D19" s="23" t="s">
        <v>62</v>
      </c>
      <c r="E19" s="19">
        <f t="shared" si="1"/>
        <v>3000</v>
      </c>
      <c r="F19" s="19"/>
      <c r="G19" s="19">
        <v>3000</v>
      </c>
      <c r="H19" s="19">
        <f t="shared" si="0"/>
        <v>20.79002079002079</v>
      </c>
      <c r="I19" s="13">
        <f t="shared" si="2"/>
        <v>2079.002079002079</v>
      </c>
      <c r="J19" s="14"/>
      <c r="K19" s="13">
        <v>2079.002079002079</v>
      </c>
      <c r="L19" s="13">
        <f t="shared" si="3"/>
        <v>623.70062370062374</v>
      </c>
      <c r="M19" s="14"/>
      <c r="N19" s="13">
        <v>623.70062370062374</v>
      </c>
      <c r="O19" s="5" t="s">
        <v>30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</row>
    <row r="20" spans="1:97" s="6" customFormat="1" ht="96.75" customHeight="1" x14ac:dyDescent="0.25">
      <c r="A20" s="12">
        <v>13</v>
      </c>
      <c r="B20" s="5" t="s">
        <v>32</v>
      </c>
      <c r="C20" s="22" t="s">
        <v>63</v>
      </c>
      <c r="D20" s="23" t="s">
        <v>64</v>
      </c>
      <c r="E20" s="19">
        <f t="shared" si="1"/>
        <v>120</v>
      </c>
      <c r="F20" s="19"/>
      <c r="G20" s="19">
        <v>120</v>
      </c>
      <c r="H20" s="19">
        <f t="shared" si="0"/>
        <v>0.83160083160083165</v>
      </c>
      <c r="I20" s="13">
        <f t="shared" si="2"/>
        <v>83.160083160083161</v>
      </c>
      <c r="J20" s="13">
        <v>83.160083160083161</v>
      </c>
      <c r="K20" s="13"/>
      <c r="L20" s="13">
        <f t="shared" si="3"/>
        <v>24.948024948024951</v>
      </c>
      <c r="M20" s="14"/>
      <c r="N20" s="13">
        <v>24.948024948024951</v>
      </c>
      <c r="O20" s="5" t="s">
        <v>33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</row>
    <row r="21" spans="1:97" s="6" customFormat="1" ht="96.75" customHeight="1" thickBot="1" x14ac:dyDescent="0.3">
      <c r="A21" s="12">
        <v>14</v>
      </c>
      <c r="B21" s="5" t="s">
        <v>34</v>
      </c>
      <c r="C21" s="22" t="s">
        <v>65</v>
      </c>
      <c r="D21" s="23" t="s">
        <v>66</v>
      </c>
      <c r="E21" s="19">
        <f t="shared" si="1"/>
        <v>1000</v>
      </c>
      <c r="F21" s="19"/>
      <c r="G21" s="19">
        <v>1000</v>
      </c>
      <c r="H21" s="19">
        <f t="shared" si="0"/>
        <v>6.9300069300069298</v>
      </c>
      <c r="I21" s="13">
        <f t="shared" si="2"/>
        <v>693.00069300069299</v>
      </c>
      <c r="J21" s="14"/>
      <c r="K21" s="13">
        <v>693.00069300069299</v>
      </c>
      <c r="L21" s="24">
        <f t="shared" si="3"/>
        <v>207.9002079002079</v>
      </c>
      <c r="M21" s="25"/>
      <c r="N21" s="24">
        <v>207.9002079002079</v>
      </c>
      <c r="O21" s="26" t="s">
        <v>35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</row>
    <row r="22" spans="1:97" s="8" customFormat="1" ht="37.5" customHeight="1" thickBot="1" x14ac:dyDescent="0.3">
      <c r="A22" s="50" t="s">
        <v>36</v>
      </c>
      <c r="B22" s="51"/>
      <c r="C22" s="20"/>
      <c r="D22" s="17"/>
      <c r="E22" s="18">
        <f>SUM(E8:E21)</f>
        <v>14430</v>
      </c>
      <c r="F22" s="18">
        <f t="shared" ref="F22:N22" si="4">SUM(F8:F21)</f>
        <v>700</v>
      </c>
      <c r="G22" s="18">
        <f t="shared" si="4"/>
        <v>13730</v>
      </c>
      <c r="H22" s="18">
        <f>SUM(H8:H21)</f>
        <v>100</v>
      </c>
      <c r="I22" s="18">
        <f t="shared" si="4"/>
        <v>10000</v>
      </c>
      <c r="J22" s="18">
        <f t="shared" si="4"/>
        <v>651.42065142065144</v>
      </c>
      <c r="K22" s="18">
        <f t="shared" si="4"/>
        <v>9348.5793485793474</v>
      </c>
      <c r="L22" s="18">
        <f t="shared" si="4"/>
        <v>3000.0000000000005</v>
      </c>
      <c r="M22" s="18">
        <f t="shared" si="4"/>
        <v>0</v>
      </c>
      <c r="N22" s="18">
        <f t="shared" si="4"/>
        <v>3000.0000000000005</v>
      </c>
      <c r="O22" s="21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</row>
    <row r="23" spans="1:97" s="15" customFormat="1" ht="37.5" customHeight="1" x14ac:dyDescent="0.25">
      <c r="C23" s="16"/>
      <c r="D23" s="16"/>
      <c r="E23" s="16"/>
      <c r="F23" s="16"/>
    </row>
    <row r="24" spans="1:97" s="8" customFormat="1" ht="37.5" hidden="1" customHeight="1" thickBot="1" x14ac:dyDescent="0.3">
      <c r="A24" s="46" t="s">
        <v>37</v>
      </c>
      <c r="B24" s="47"/>
      <c r="C24" s="9">
        <v>10000</v>
      </c>
      <c r="D24" s="9"/>
      <c r="E24" s="9">
        <v>3000</v>
      </c>
      <c r="F24" s="9"/>
      <c r="G24" s="10"/>
      <c r="H24" s="2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</row>
  </sheetData>
  <mergeCells count="24">
    <mergeCell ref="A24:B24"/>
    <mergeCell ref="M5:N5"/>
    <mergeCell ref="J6:J7"/>
    <mergeCell ref="K6:K7"/>
    <mergeCell ref="M6:M7"/>
    <mergeCell ref="N6:N7"/>
    <mergeCell ref="A22:B22"/>
    <mergeCell ref="C4:C7"/>
    <mergeCell ref="D4:D7"/>
    <mergeCell ref="A2:O2"/>
    <mergeCell ref="H4:H7"/>
    <mergeCell ref="A4:A7"/>
    <mergeCell ref="B4:B7"/>
    <mergeCell ref="I4:K4"/>
    <mergeCell ref="L4:N4"/>
    <mergeCell ref="O4:O7"/>
    <mergeCell ref="I5:I7"/>
    <mergeCell ref="J5:K5"/>
    <mergeCell ref="L5:L7"/>
    <mergeCell ref="E4:G4"/>
    <mergeCell ref="E5:E7"/>
    <mergeCell ref="F5:G5"/>
    <mergeCell ref="F6:F7"/>
    <mergeCell ref="G6:G7"/>
  </mergeCells>
  <pageMargins left="0.36" right="0.24" top="0.38" bottom="0.5" header="0.3" footer="0.3"/>
  <pageSetup paperSize="8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Май 2020 </vt:lpstr>
      <vt:lpstr>'Май 2020 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2020-05-01T05:48:05Z</dcterms:created>
  <dcterms:modified xsi:type="dcterms:W3CDTF">2020-05-01T06:43:04Z</dcterms:modified>
</cp:coreProperties>
</file>